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1D1D4E2D-5B22-44B6-905F-5164E5397B8D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5" i="94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5" i="93"/>
  <c r="M6" i="93"/>
  <c r="I6" i="93"/>
  <c r="M77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5" i="92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39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C144" i="90"/>
  <c r="C145" i="90"/>
  <c r="C146" i="90"/>
  <c r="C147" i="90"/>
  <c r="C148" i="90"/>
  <c r="C149" i="90"/>
  <c r="C150" i="90"/>
  <c r="C151" i="90"/>
  <c r="C152" i="90"/>
  <c r="C153" i="90"/>
  <c r="C154" i="90"/>
  <c r="C155" i="90"/>
  <c r="C156" i="90"/>
  <c r="C157" i="90"/>
  <c r="C158" i="90"/>
  <c r="C159" i="90"/>
  <c r="C160" i="90"/>
  <c r="C161" i="90"/>
  <c r="C162" i="90"/>
  <c r="C163" i="90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5" i="90"/>
  <c r="M6" i="90"/>
  <c r="M80" i="89"/>
  <c r="M22" i="89"/>
  <c r="M6" i="89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5" i="88"/>
  <c r="M6" i="87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5" i="87"/>
  <c r="M108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5" i="82"/>
  <c r="M32" i="84"/>
  <c r="M76" i="83"/>
  <c r="M76" i="82"/>
  <c r="M73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5" i="81"/>
  <c r="M73" i="80" l="1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71" i="80"/>
  <c r="C172" i="80"/>
  <c r="C173" i="80"/>
  <c r="C174" i="80"/>
  <c r="C175" i="80"/>
  <c r="C176" i="80"/>
  <c r="C177" i="80"/>
  <c r="C178" i="80"/>
  <c r="C179" i="80"/>
  <c r="C180" i="80"/>
  <c r="C181" i="80"/>
  <c r="C182" i="80"/>
  <c r="C183" i="80"/>
  <c r="C184" i="80"/>
  <c r="C185" i="80"/>
  <c r="C186" i="80"/>
  <c r="C187" i="80"/>
  <c r="C188" i="80"/>
  <c r="C189" i="80"/>
  <c r="C190" i="80"/>
  <c r="C191" i="80"/>
  <c r="C192" i="80"/>
  <c r="C5" i="80"/>
  <c r="B19" i="106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5" i="78"/>
  <c r="M205" i="77"/>
  <c r="M3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5" i="77"/>
  <c r="W13" i="8"/>
  <c r="M205" i="76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5" i="76"/>
  <c r="M6" i="75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5" i="75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5" i="74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5" i="73"/>
  <c r="M6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5" i="69"/>
  <c r="M6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5" i="71"/>
  <c r="M76" i="70"/>
  <c r="M81" i="70"/>
  <c r="M104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5" i="70"/>
  <c r="M81" i="67" l="1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5" i="67"/>
  <c r="C6" i="8" l="1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5" i="8"/>
  <c r="D22" i="8"/>
  <c r="G5" i="8"/>
  <c r="C203" i="8" l="1"/>
  <c r="E192" i="33"/>
  <c r="H192" i="33" s="1"/>
  <c r="C192" i="66" s="1"/>
  <c r="E192" i="66" s="1"/>
  <c r="H192" i="66" s="1"/>
  <c r="K192" i="33"/>
  <c r="N192" i="33"/>
  <c r="P192" i="33"/>
  <c r="K192" i="96"/>
  <c r="N192" i="96"/>
  <c r="P192" i="96"/>
  <c r="K192" i="95"/>
  <c r="N192" i="95"/>
  <c r="P192" i="95"/>
  <c r="K192" i="94"/>
  <c r="N192" i="94"/>
  <c r="P192" i="94"/>
  <c r="K192" i="93"/>
  <c r="N192" i="93"/>
  <c r="P192" i="93"/>
  <c r="K192" i="92"/>
  <c r="N192" i="92"/>
  <c r="P192" i="92"/>
  <c r="K192" i="91"/>
  <c r="N192" i="91"/>
  <c r="P192" i="91"/>
  <c r="K192" i="90"/>
  <c r="N192" i="90"/>
  <c r="P192" i="90"/>
  <c r="K192" i="89"/>
  <c r="N192" i="89"/>
  <c r="P192" i="89"/>
  <c r="K192" i="88"/>
  <c r="N192" i="88"/>
  <c r="P192" i="88"/>
  <c r="K192" i="87"/>
  <c r="N192" i="87" s="1"/>
  <c r="P192" i="87"/>
  <c r="K192" i="86"/>
  <c r="N192" i="86"/>
  <c r="P192" i="86"/>
  <c r="K192" i="85"/>
  <c r="N192" i="85"/>
  <c r="P192" i="85"/>
  <c r="K192" i="84"/>
  <c r="N192" i="84"/>
  <c r="P192" i="84"/>
  <c r="K192" i="83"/>
  <c r="N192" i="83"/>
  <c r="P192" i="83"/>
  <c r="K192" i="82"/>
  <c r="N192" i="82"/>
  <c r="P192" i="82"/>
  <c r="K192" i="81"/>
  <c r="N192" i="81"/>
  <c r="P192" i="81"/>
  <c r="K192" i="80"/>
  <c r="N192" i="80"/>
  <c r="P192" i="80"/>
  <c r="K192" i="79"/>
  <c r="N192" i="79"/>
  <c r="P192" i="79"/>
  <c r="K192" i="78"/>
  <c r="N192" i="78"/>
  <c r="P192" i="78"/>
  <c r="K192" i="77"/>
  <c r="N192" i="77"/>
  <c r="P192" i="77"/>
  <c r="K192" i="76"/>
  <c r="N192" i="76"/>
  <c r="P192" i="76"/>
  <c r="K192" i="75"/>
  <c r="N192" i="75"/>
  <c r="P192" i="75"/>
  <c r="K192" i="74"/>
  <c r="N192" i="74" s="1"/>
  <c r="P192" i="74"/>
  <c r="K192" i="73"/>
  <c r="N192" i="73" s="1"/>
  <c r="P192" i="73"/>
  <c r="K192" i="72"/>
  <c r="N192" i="72" s="1"/>
  <c r="P192" i="72"/>
  <c r="K192" i="69"/>
  <c r="N192" i="69" s="1"/>
  <c r="P192" i="69"/>
  <c r="K192" i="68"/>
  <c r="N192" i="68" s="1"/>
  <c r="P192" i="68"/>
  <c r="K192" i="71"/>
  <c r="N192" i="71"/>
  <c r="P192" i="71"/>
  <c r="K192" i="70"/>
  <c r="N192" i="70" s="1"/>
  <c r="P192" i="70"/>
  <c r="K192" i="67"/>
  <c r="N192" i="67" s="1"/>
  <c r="P192" i="67"/>
  <c r="K192" i="66"/>
  <c r="N192" i="66" s="1"/>
  <c r="P192" i="66"/>
  <c r="D192" i="8"/>
  <c r="F192" i="8"/>
  <c r="G192" i="8"/>
  <c r="I192" i="8"/>
  <c r="N192" i="8" s="1"/>
  <c r="K192" i="8" l="1"/>
  <c r="E192" i="67"/>
  <c r="H192" i="67" s="1"/>
  <c r="T12" i="8"/>
  <c r="D223" i="8"/>
  <c r="F223" i="8"/>
  <c r="G223" i="8"/>
  <c r="C224" i="8"/>
  <c r="D224" i="8"/>
  <c r="F224" i="8"/>
  <c r="G224" i="8"/>
  <c r="E192" i="70" l="1"/>
  <c r="H192" i="70" s="1"/>
  <c r="E224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F28" i="106"/>
  <c r="E28" i="106"/>
  <c r="D28" i="106"/>
  <c r="F27" i="106"/>
  <c r="E27" i="106"/>
  <c r="D27" i="106"/>
  <c r="F26" i="106"/>
  <c r="E26" i="106"/>
  <c r="D26" i="106"/>
  <c r="F25" i="106"/>
  <c r="E25" i="106"/>
  <c r="D25" i="106"/>
  <c r="F24" i="106"/>
  <c r="E24" i="106"/>
  <c r="D24" i="106"/>
  <c r="F23" i="106"/>
  <c r="E23" i="106"/>
  <c r="D23" i="106"/>
  <c r="F22" i="106"/>
  <c r="E22" i="106"/>
  <c r="D22" i="106"/>
  <c r="F21" i="106"/>
  <c r="E21" i="106"/>
  <c r="D21" i="106"/>
  <c r="F20" i="106"/>
  <c r="E20" i="106"/>
  <c r="D20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191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191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191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H17" i="8" s="1"/>
  <c r="D18" i="8"/>
  <c r="D19" i="8"/>
  <c r="H19" i="8" s="1"/>
  <c r="D20" i="8"/>
  <c r="D21" i="8"/>
  <c r="D23" i="8"/>
  <c r="D24" i="8"/>
  <c r="D25" i="8"/>
  <c r="D26" i="8"/>
  <c r="H26" i="8" s="1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191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H25" i="8" l="1"/>
  <c r="H9" i="8"/>
  <c r="H27" i="8"/>
  <c r="H11" i="8"/>
  <c r="H5" i="8"/>
  <c r="H16" i="8"/>
  <c r="H8" i="8"/>
  <c r="H14" i="8"/>
  <c r="H24" i="8"/>
  <c r="H22" i="8"/>
  <c r="H6" i="8"/>
  <c r="H18" i="8"/>
  <c r="H10" i="8"/>
  <c r="H15" i="8"/>
  <c r="H7" i="8"/>
  <c r="H23" i="8"/>
  <c r="H21" i="8"/>
  <c r="H13" i="8"/>
  <c r="H20" i="8"/>
  <c r="H12" i="8"/>
  <c r="E192" i="71"/>
  <c r="H192" i="71" s="1"/>
  <c r="E36" i="106"/>
  <c r="D36" i="106"/>
  <c r="F36" i="106"/>
  <c r="I36" i="106"/>
  <c r="W34" i="8"/>
  <c r="T34" i="8"/>
  <c r="S34" i="8"/>
  <c r="R34" i="8"/>
  <c r="T5" i="8"/>
  <c r="P36" i="91"/>
  <c r="E192" i="68" l="1"/>
  <c r="H192" i="68" s="1"/>
  <c r="W20" i="8"/>
  <c r="T20" i="8"/>
  <c r="T21" i="8"/>
  <c r="T22" i="8"/>
  <c r="E192" i="69" l="1"/>
  <c r="H192" i="69" s="1"/>
  <c r="N176" i="8"/>
  <c r="N108" i="8"/>
  <c r="P177" i="33"/>
  <c r="K177" i="33"/>
  <c r="N177" i="33" s="1"/>
  <c r="E177" i="33"/>
  <c r="H177" i="33" s="1"/>
  <c r="H176" i="8" s="1"/>
  <c r="P109" i="33"/>
  <c r="K109" i="33"/>
  <c r="N109" i="33" s="1"/>
  <c r="E109" i="33"/>
  <c r="H109" i="33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E192" i="72" l="1"/>
  <c r="H192" i="72" s="1"/>
  <c r="N109" i="93"/>
  <c r="K109" i="8"/>
  <c r="N177" i="93"/>
  <c r="K177" i="8"/>
  <c r="N177" i="66"/>
  <c r="E176" i="8"/>
  <c r="E108" i="8"/>
  <c r="E192" i="73" l="1"/>
  <c r="H192" i="73" s="1"/>
  <c r="E192" i="74" l="1"/>
  <c r="H192" i="74" s="1"/>
  <c r="E192" i="75" l="1"/>
  <c r="H192" i="75" s="1"/>
  <c r="E192" i="76" l="1"/>
  <c r="H192" i="76" s="1"/>
  <c r="L232" i="67"/>
  <c r="C6" i="106" s="1"/>
  <c r="E192" i="77" l="1"/>
  <c r="H192" i="77" s="1"/>
  <c r="Q6" i="8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191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191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191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191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191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191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191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191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191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191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191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191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191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191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191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191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191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191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191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191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191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191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191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191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191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191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191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191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191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191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191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191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191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E192" i="78" l="1"/>
  <c r="H192" i="78" s="1"/>
  <c r="W33" i="8"/>
  <c r="T33" i="8"/>
  <c r="S33" i="8"/>
  <c r="R33" i="8"/>
  <c r="E6" i="33"/>
  <c r="E7" i="33"/>
  <c r="E8" i="33"/>
  <c r="E9" i="33"/>
  <c r="E10" i="33"/>
  <c r="H10" i="33" s="1"/>
  <c r="E11" i="33"/>
  <c r="H11" i="33" s="1"/>
  <c r="E12" i="33"/>
  <c r="H12" i="33" s="1"/>
  <c r="C12" i="66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C37" i="66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H86" i="8" s="1"/>
  <c r="E89" i="33"/>
  <c r="E90" i="33"/>
  <c r="E91" i="33"/>
  <c r="E92" i="33"/>
  <c r="H92" i="33" s="1"/>
  <c r="C92" i="66" s="1"/>
  <c r="E92" i="66" s="1"/>
  <c r="H92" i="66" s="1"/>
  <c r="E93" i="33"/>
  <c r="H93" i="33" s="1"/>
  <c r="C93" i="66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C102" i="66" s="1"/>
  <c r="E102" i="66" s="1"/>
  <c r="H102" i="66" s="1"/>
  <c r="E103" i="33"/>
  <c r="E104" i="33"/>
  <c r="E105" i="33"/>
  <c r="H105" i="33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H118" i="8" s="1"/>
  <c r="E120" i="33"/>
  <c r="E121" i="33"/>
  <c r="E122" i="33"/>
  <c r="H122" i="33" s="1"/>
  <c r="H121" i="8" s="1"/>
  <c r="E123" i="33"/>
  <c r="H123" i="33" s="1"/>
  <c r="C123" i="66" s="1"/>
  <c r="E123" i="66" s="1"/>
  <c r="H123" i="66" s="1"/>
  <c r="E124" i="33"/>
  <c r="H124" i="33" s="1"/>
  <c r="C124" i="66" s="1"/>
  <c r="E124" i="66" s="1"/>
  <c r="H124" i="66" s="1"/>
  <c r="E125" i="33"/>
  <c r="E127" i="33"/>
  <c r="H127" i="33" s="1"/>
  <c r="C127" i="66" s="1"/>
  <c r="E127" i="66" s="1"/>
  <c r="H127" i="66" s="1"/>
  <c r="E128" i="33"/>
  <c r="H128" i="33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C145" i="66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C153" i="66" s="1"/>
  <c r="E153" i="66" s="1"/>
  <c r="H153" i="66" s="1"/>
  <c r="E154" i="33"/>
  <c r="E155" i="33"/>
  <c r="E156" i="33"/>
  <c r="E157" i="33"/>
  <c r="H157" i="33" s="1"/>
  <c r="H156" i="8" s="1"/>
  <c r="E158" i="33"/>
  <c r="H158" i="33" s="1"/>
  <c r="H157" i="8" s="1"/>
  <c r="E159" i="33"/>
  <c r="H159" i="33" s="1"/>
  <c r="C159" i="66" s="1"/>
  <c r="E159" i="66" s="1"/>
  <c r="H159" i="66" s="1"/>
  <c r="E160" i="33"/>
  <c r="H160" i="33" s="1"/>
  <c r="C160" i="66" s="1"/>
  <c r="E160" i="66" s="1"/>
  <c r="H160" i="66" s="1"/>
  <c r="E161" i="33"/>
  <c r="E162" i="33"/>
  <c r="E163" i="33"/>
  <c r="E164" i="33"/>
  <c r="E165" i="33"/>
  <c r="H165" i="33" s="1"/>
  <c r="H164" i="8" s="1"/>
  <c r="E166" i="33"/>
  <c r="H166" i="33" s="1"/>
  <c r="H165" i="8" s="1"/>
  <c r="E167" i="33"/>
  <c r="H167" i="33" s="1"/>
  <c r="H166" i="8" s="1"/>
  <c r="E168" i="33"/>
  <c r="H168" i="33" s="1"/>
  <c r="C168" i="66" s="1"/>
  <c r="E168" i="66" s="1"/>
  <c r="H168" i="66" s="1"/>
  <c r="E169" i="33"/>
  <c r="H169" i="33" s="1"/>
  <c r="C169" i="66" s="1"/>
  <c r="E169" i="66" s="1"/>
  <c r="H169" i="66" s="1"/>
  <c r="E170" i="33"/>
  <c r="H170" i="33" s="1"/>
  <c r="C170" i="66" s="1"/>
  <c r="E170" i="66" s="1"/>
  <c r="H170" i="66" s="1"/>
  <c r="E171" i="33"/>
  <c r="E172" i="33"/>
  <c r="E173" i="33"/>
  <c r="H173" i="33" s="1"/>
  <c r="H172" i="8" s="1"/>
  <c r="E174" i="33"/>
  <c r="E175" i="33"/>
  <c r="H175" i="33" s="1"/>
  <c r="H174" i="8" s="1"/>
  <c r="E176" i="33"/>
  <c r="H176" i="33" s="1"/>
  <c r="C176" i="66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3" i="33"/>
  <c r="E194" i="33"/>
  <c r="H194" i="33" s="1"/>
  <c r="E195" i="33"/>
  <c r="H195" i="33" s="1"/>
  <c r="E196" i="33"/>
  <c r="E197" i="33"/>
  <c r="E198" i="33"/>
  <c r="E199" i="33"/>
  <c r="E200" i="33"/>
  <c r="E201" i="33"/>
  <c r="E202" i="33"/>
  <c r="E203" i="33"/>
  <c r="E204" i="33"/>
  <c r="E191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C219" i="66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191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191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191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191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3" i="68"/>
  <c r="K194" i="68"/>
  <c r="K195" i="68"/>
  <c r="K196" i="68"/>
  <c r="K197" i="68"/>
  <c r="K198" i="68"/>
  <c r="K199" i="68"/>
  <c r="K200" i="68"/>
  <c r="K201" i="68"/>
  <c r="K202" i="68"/>
  <c r="K203" i="68"/>
  <c r="K191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191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191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191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191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191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191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191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191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191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191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191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191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191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191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191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191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3" i="87"/>
  <c r="K194" i="87"/>
  <c r="K195" i="87"/>
  <c r="K196" i="87"/>
  <c r="N196" i="87" s="1"/>
  <c r="K197" i="87"/>
  <c r="K198" i="87"/>
  <c r="K199" i="87"/>
  <c r="K200" i="87"/>
  <c r="K201" i="87"/>
  <c r="K202" i="87"/>
  <c r="K203" i="87"/>
  <c r="K204" i="87"/>
  <c r="K191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3" i="88"/>
  <c r="K194" i="88"/>
  <c r="K195" i="88"/>
  <c r="K196" i="88"/>
  <c r="K197" i="88"/>
  <c r="N197" i="88" s="1"/>
  <c r="K198" i="88"/>
  <c r="K199" i="88"/>
  <c r="K200" i="88"/>
  <c r="K201" i="88"/>
  <c r="K202" i="88"/>
  <c r="K203" i="88"/>
  <c r="K204" i="88"/>
  <c r="K191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191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3" i="90"/>
  <c r="K194" i="90"/>
  <c r="K195" i="90"/>
  <c r="K196" i="90"/>
  <c r="K197" i="90"/>
  <c r="K198" i="90"/>
  <c r="K199" i="90"/>
  <c r="K200" i="90"/>
  <c r="N200" i="90" s="1"/>
  <c r="K201" i="90"/>
  <c r="K202" i="90"/>
  <c r="K203" i="90"/>
  <c r="K204" i="90"/>
  <c r="K191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3" i="91"/>
  <c r="N193" i="91" s="1"/>
  <c r="K194" i="91"/>
  <c r="K195" i="91"/>
  <c r="K196" i="91"/>
  <c r="K197" i="91"/>
  <c r="K198" i="91"/>
  <c r="K199" i="91"/>
  <c r="K200" i="91"/>
  <c r="K201" i="91"/>
  <c r="N201" i="91" s="1"/>
  <c r="K202" i="91"/>
  <c r="K203" i="91"/>
  <c r="K204" i="91"/>
  <c r="K191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3" i="92"/>
  <c r="K194" i="92"/>
  <c r="N194" i="92" s="1"/>
  <c r="K195" i="92"/>
  <c r="K196" i="92"/>
  <c r="K197" i="92"/>
  <c r="K198" i="92"/>
  <c r="K199" i="92"/>
  <c r="K200" i="92"/>
  <c r="K201" i="92"/>
  <c r="K202" i="92"/>
  <c r="N202" i="92" s="1"/>
  <c r="K203" i="92"/>
  <c r="K204" i="92"/>
  <c r="K191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191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3" i="94"/>
  <c r="K194" i="94"/>
  <c r="K195" i="94"/>
  <c r="K196" i="94"/>
  <c r="N196" i="94" s="1"/>
  <c r="K197" i="94"/>
  <c r="K198" i="94"/>
  <c r="K199" i="94"/>
  <c r="K200" i="94"/>
  <c r="K201" i="94"/>
  <c r="K202" i="94"/>
  <c r="K203" i="94"/>
  <c r="K204" i="94"/>
  <c r="K191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191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191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191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H103" i="33"/>
  <c r="C103" i="66" s="1"/>
  <c r="E103" i="66" s="1"/>
  <c r="H103" i="66" s="1"/>
  <c r="H104" i="33"/>
  <c r="C104" i="66" s="1"/>
  <c r="E104" i="66" s="1"/>
  <c r="H104" i="66" s="1"/>
  <c r="H120" i="33"/>
  <c r="H119" i="8" s="1"/>
  <c r="H121" i="33"/>
  <c r="H120" i="8" s="1"/>
  <c r="H125" i="33"/>
  <c r="C125" i="66" s="1"/>
  <c r="E125" i="66" s="1"/>
  <c r="H125" i="66" s="1"/>
  <c r="H129" i="33"/>
  <c r="H128" i="8" s="1"/>
  <c r="H148" i="33"/>
  <c r="H147" i="8" s="1"/>
  <c r="H154" i="33"/>
  <c r="C154" i="66" s="1"/>
  <c r="E154" i="66" s="1"/>
  <c r="H154" i="66" s="1"/>
  <c r="H155" i="33"/>
  <c r="H154" i="8" s="1"/>
  <c r="H156" i="33"/>
  <c r="H155" i="8" s="1"/>
  <c r="H171" i="33"/>
  <c r="C171" i="66" s="1"/>
  <c r="E171" i="66" s="1"/>
  <c r="H171" i="66" s="1"/>
  <c r="H172" i="33"/>
  <c r="H171" i="8" s="1"/>
  <c r="H174" i="33"/>
  <c r="H173" i="8" s="1"/>
  <c r="H189" i="33"/>
  <c r="C189" i="66" s="1"/>
  <c r="E189" i="66" s="1"/>
  <c r="H189" i="66" s="1"/>
  <c r="E192" i="79" l="1"/>
  <c r="H192" i="79" s="1"/>
  <c r="H194" i="8"/>
  <c r="E194" i="66"/>
  <c r="H194" i="66" s="1"/>
  <c r="K223" i="8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200" i="8"/>
  <c r="K207" i="8"/>
  <c r="K222" i="8"/>
  <c r="K214" i="8"/>
  <c r="K206" i="8"/>
  <c r="K199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1" i="8"/>
  <c r="K193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191" i="8"/>
  <c r="K197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2" i="8"/>
  <c r="K194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8" i="8"/>
  <c r="K171" i="8"/>
  <c r="K147" i="8"/>
  <c r="K120" i="8"/>
  <c r="K103" i="8"/>
  <c r="K77" i="8"/>
  <c r="K53" i="8"/>
  <c r="K219" i="8"/>
  <c r="K211" i="8"/>
  <c r="K204" i="8"/>
  <c r="K196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3" i="93"/>
  <c r="K203" i="8"/>
  <c r="N195" i="93"/>
  <c r="K195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219" i="67"/>
  <c r="H193" i="8"/>
  <c r="H103" i="8"/>
  <c r="H39" i="8"/>
  <c r="C175" i="66"/>
  <c r="E175" i="66" s="1"/>
  <c r="H175" i="66" s="1"/>
  <c r="C167" i="66"/>
  <c r="E167" i="66" s="1"/>
  <c r="H167" i="66" s="1"/>
  <c r="C158" i="66"/>
  <c r="E158" i="66" s="1"/>
  <c r="H158" i="66" s="1"/>
  <c r="C122" i="66"/>
  <c r="E122" i="66" s="1"/>
  <c r="H122" i="66" s="1"/>
  <c r="C88" i="66"/>
  <c r="E88" i="66" s="1"/>
  <c r="H88" i="66" s="1"/>
  <c r="C11" i="66"/>
  <c r="E11" i="66" s="1"/>
  <c r="H11" i="66" s="1"/>
  <c r="C218" i="8"/>
  <c r="H218" i="8" s="1"/>
  <c r="H152" i="8"/>
  <c r="H124" i="8"/>
  <c r="H92" i="8"/>
  <c r="C174" i="66"/>
  <c r="E174" i="66" s="1"/>
  <c r="H174" i="66" s="1"/>
  <c r="C166" i="66"/>
  <c r="E166" i="66" s="1"/>
  <c r="H166" i="66" s="1"/>
  <c r="C157" i="66"/>
  <c r="E157" i="66" s="1"/>
  <c r="H157" i="66" s="1"/>
  <c r="C121" i="66"/>
  <c r="E121" i="66" s="1"/>
  <c r="H121" i="66" s="1"/>
  <c r="C10" i="66"/>
  <c r="E10" i="66" s="1"/>
  <c r="H10" i="66" s="1"/>
  <c r="H168" i="8"/>
  <c r="H159" i="8"/>
  <c r="H123" i="8"/>
  <c r="H91" i="8"/>
  <c r="C173" i="66"/>
  <c r="E173" i="66" s="1"/>
  <c r="H173" i="66" s="1"/>
  <c r="C165" i="66"/>
  <c r="E165" i="66" s="1"/>
  <c r="H165" i="66" s="1"/>
  <c r="C156" i="66"/>
  <c r="E156" i="66" s="1"/>
  <c r="H156" i="66" s="1"/>
  <c r="C148" i="66"/>
  <c r="E148" i="66" s="1"/>
  <c r="H148" i="66" s="1"/>
  <c r="C129" i="66"/>
  <c r="E129" i="66" s="1"/>
  <c r="H129" i="66" s="1"/>
  <c r="C120" i="66"/>
  <c r="C9" i="66"/>
  <c r="E9" i="66" s="1"/>
  <c r="H9" i="66" s="1"/>
  <c r="H175" i="8"/>
  <c r="H167" i="8"/>
  <c r="H158" i="8"/>
  <c r="E195" i="66"/>
  <c r="H195" i="66" s="1"/>
  <c r="C172" i="66"/>
  <c r="E172" i="66" s="1"/>
  <c r="H172" i="66" s="1"/>
  <c r="C155" i="66"/>
  <c r="E155" i="66" s="1"/>
  <c r="H155" i="66" s="1"/>
  <c r="C128" i="66"/>
  <c r="E128" i="66" s="1"/>
  <c r="H128" i="66" s="1"/>
  <c r="C119" i="66"/>
  <c r="E119" i="66" s="1"/>
  <c r="H119" i="66" s="1"/>
  <c r="C105" i="66"/>
  <c r="E105" i="66" s="1"/>
  <c r="H105" i="66" s="1"/>
  <c r="E127" i="8"/>
  <c r="E118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1" i="33"/>
  <c r="N193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200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9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8" i="94"/>
  <c r="N189" i="94"/>
  <c r="N181" i="94"/>
  <c r="N171" i="94"/>
  <c r="N163" i="94"/>
  <c r="N155" i="94"/>
  <c r="N147" i="94"/>
  <c r="N137" i="94"/>
  <c r="N167" i="33"/>
  <c r="N107" i="33"/>
  <c r="N20" i="33"/>
  <c r="N201" i="96"/>
  <c r="N150" i="96"/>
  <c r="N115" i="96"/>
  <c r="N64" i="96"/>
  <c r="N183" i="95"/>
  <c r="N122" i="95"/>
  <c r="N34" i="95"/>
  <c r="N222" i="94"/>
  <c r="N164" i="94"/>
  <c r="N223" i="33"/>
  <c r="N215" i="33"/>
  <c r="N207" i="33"/>
  <c r="N200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9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8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191" i="94"/>
  <c r="N197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9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8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191" i="95"/>
  <c r="N197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4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2" i="33"/>
  <c r="N143" i="33"/>
  <c r="N81" i="33"/>
  <c r="N46" i="33"/>
  <c r="N184" i="96"/>
  <c r="N123" i="96"/>
  <c r="N19" i="96"/>
  <c r="N131" i="95"/>
  <c r="N79" i="95"/>
  <c r="N18" i="95"/>
  <c r="N206" i="94"/>
  <c r="N148" i="94"/>
  <c r="N221" i="33"/>
  <c r="N213" i="33"/>
  <c r="N205" i="33"/>
  <c r="N198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191" i="96"/>
  <c r="N197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4" i="95"/>
  <c r="N196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3" i="94"/>
  <c r="N195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191" i="33"/>
  <c r="N197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4" i="96"/>
  <c r="N196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3" i="95"/>
  <c r="N195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2" i="94"/>
  <c r="N194" i="94"/>
  <c r="N185" i="94"/>
  <c r="N175" i="94"/>
  <c r="N194" i="33"/>
  <c r="N133" i="33"/>
  <c r="N73" i="33"/>
  <c r="N36" i="33"/>
  <c r="N224" i="96"/>
  <c r="N166" i="96"/>
  <c r="N72" i="96"/>
  <c r="N11" i="96"/>
  <c r="N200" i="95"/>
  <c r="N141" i="95"/>
  <c r="N71" i="95"/>
  <c r="N55" i="95"/>
  <c r="N199" i="94"/>
  <c r="N156" i="94"/>
  <c r="N211" i="33"/>
  <c r="N204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5" i="96"/>
  <c r="N176" i="96"/>
  <c r="N152" i="96"/>
  <c r="N134" i="96"/>
  <c r="N117" i="96"/>
  <c r="N91" i="96"/>
  <c r="N66" i="96"/>
  <c r="N37" i="96"/>
  <c r="N13" i="96"/>
  <c r="N209" i="95"/>
  <c r="N194" i="95"/>
  <c r="N167" i="95"/>
  <c r="N143" i="95"/>
  <c r="N116" i="95"/>
  <c r="N98" i="95"/>
  <c r="N90" i="95"/>
  <c r="N73" i="95"/>
  <c r="N57" i="95"/>
  <c r="N36" i="95"/>
  <c r="N20" i="95"/>
  <c r="N216" i="94"/>
  <c r="N193" i="94"/>
  <c r="N174" i="94"/>
  <c r="N158" i="94"/>
  <c r="N132" i="94"/>
  <c r="N115" i="94"/>
  <c r="N97" i="94"/>
  <c r="N80" i="94"/>
  <c r="N56" i="94"/>
  <c r="N35" i="94"/>
  <c r="N19" i="94"/>
  <c r="N215" i="93"/>
  <c r="N200" i="93"/>
  <c r="N173" i="93"/>
  <c r="N157" i="93"/>
  <c r="N141" i="93"/>
  <c r="N122" i="93"/>
  <c r="N96" i="93"/>
  <c r="N79" i="93"/>
  <c r="N63" i="93"/>
  <c r="N43" i="93"/>
  <c r="N26" i="93"/>
  <c r="N10" i="93"/>
  <c r="N222" i="92"/>
  <c r="N199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191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4" i="89"/>
  <c r="N196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3" i="88"/>
  <c r="N195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2" i="87"/>
  <c r="N194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1" i="86"/>
  <c r="N193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200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9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8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191" i="82"/>
  <c r="N197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4" i="81"/>
  <c r="N196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3" i="80"/>
  <c r="N195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2" i="79"/>
  <c r="N194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1" i="78"/>
  <c r="N193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200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9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8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191" i="74"/>
  <c r="N197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4" i="73"/>
  <c r="N196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3" i="96"/>
  <c r="N132" i="96"/>
  <c r="N97" i="96"/>
  <c r="N56" i="96"/>
  <c r="N215" i="95"/>
  <c r="N149" i="95"/>
  <c r="N96" i="95"/>
  <c r="N26" i="95"/>
  <c r="N214" i="94"/>
  <c r="N138" i="94"/>
  <c r="N219" i="33"/>
  <c r="N196" i="33"/>
  <c r="N179" i="33"/>
  <c r="N169" i="33"/>
  <c r="N153" i="33"/>
  <c r="N135" i="33"/>
  <c r="N118" i="33"/>
  <c r="N101" i="33"/>
  <c r="N75" i="33"/>
  <c r="N59" i="33"/>
  <c r="N38" i="33"/>
  <c r="N22" i="33"/>
  <c r="N14" i="33"/>
  <c r="N203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2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1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8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7" i="90"/>
  <c r="N180" i="90"/>
  <c r="N154" i="90"/>
  <c r="N136" i="90"/>
  <c r="N119" i="90"/>
  <c r="N84" i="90"/>
  <c r="N15" i="90"/>
  <c r="N124" i="87"/>
  <c r="N218" i="33"/>
  <c r="N210" i="33"/>
  <c r="N203" i="33"/>
  <c r="N195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2" i="96"/>
  <c r="N194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1" i="95"/>
  <c r="N193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200" i="94"/>
  <c r="N183" i="94"/>
  <c r="N173" i="94"/>
  <c r="N165" i="94"/>
  <c r="N157" i="94"/>
  <c r="N149" i="94"/>
  <c r="N141" i="94"/>
  <c r="N131" i="94"/>
  <c r="N122" i="94"/>
  <c r="N219" i="93"/>
  <c r="N211" i="93"/>
  <c r="N204" i="93"/>
  <c r="N196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3" i="92"/>
  <c r="N195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2" i="91"/>
  <c r="N194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1" i="90"/>
  <c r="N193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200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9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8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191" i="86"/>
  <c r="N197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4" i="85"/>
  <c r="N196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3" i="84"/>
  <c r="N195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2" i="83"/>
  <c r="N194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1" i="82"/>
  <c r="N193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200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9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8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191" i="78"/>
  <c r="N197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4" i="77"/>
  <c r="N196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3" i="76"/>
  <c r="N195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2" i="75"/>
  <c r="N194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1" i="74"/>
  <c r="N193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200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9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8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191" i="87"/>
  <c r="N197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4" i="86"/>
  <c r="N196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3" i="85"/>
  <c r="N195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2" i="84"/>
  <c r="N194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1" i="83"/>
  <c r="N193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200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9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8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191" i="79"/>
  <c r="N197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4" i="78"/>
  <c r="N196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3" i="77"/>
  <c r="N195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2" i="76"/>
  <c r="N194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1" i="75"/>
  <c r="N193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200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9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8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191" i="69"/>
  <c r="N197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4" i="68"/>
  <c r="N196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3" i="71"/>
  <c r="N195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2" i="70"/>
  <c r="N194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1" i="67"/>
  <c r="N193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200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2" i="93"/>
  <c r="N194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1" i="92"/>
  <c r="N193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200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9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8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191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4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3" i="86"/>
  <c r="N195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2" i="85"/>
  <c r="N194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1" i="84"/>
  <c r="N193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200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9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8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191" i="80"/>
  <c r="N197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4" i="79"/>
  <c r="N196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3" i="78"/>
  <c r="N195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2" i="77"/>
  <c r="N194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1" i="76"/>
  <c r="N193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200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9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8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1" i="93"/>
  <c r="N193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200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9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8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191" i="89"/>
  <c r="N197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4" i="88"/>
  <c r="N196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3" i="87"/>
  <c r="N195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2" i="86"/>
  <c r="N194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1" i="85"/>
  <c r="N193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200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9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8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191" i="81"/>
  <c r="N197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4" i="80"/>
  <c r="N196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3" i="79"/>
  <c r="N195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2" i="78"/>
  <c r="N194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1" i="77"/>
  <c r="N193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200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9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8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191" i="73"/>
  <c r="N197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9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8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191" i="91"/>
  <c r="N197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4" i="90"/>
  <c r="N196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3" i="89"/>
  <c r="N195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2" i="88"/>
  <c r="N194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1" i="87"/>
  <c r="N193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200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9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8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191" i="83"/>
  <c r="N197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4" i="82"/>
  <c r="N196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3" i="81"/>
  <c r="N195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2" i="80"/>
  <c r="N194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1" i="79"/>
  <c r="N193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200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9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8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191" i="75"/>
  <c r="N197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4" i="74"/>
  <c r="N196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3" i="73"/>
  <c r="N195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8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191" i="92"/>
  <c r="N197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4" i="91"/>
  <c r="N196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3" i="90"/>
  <c r="N195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2" i="89"/>
  <c r="N194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1" i="88"/>
  <c r="N193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200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9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8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191" i="84"/>
  <c r="N197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4" i="83"/>
  <c r="N196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3" i="82"/>
  <c r="N195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2" i="81"/>
  <c r="N194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1" i="80"/>
  <c r="N193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200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9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8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191" i="76"/>
  <c r="N197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4" i="75"/>
  <c r="N196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3" i="74"/>
  <c r="N195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2" i="73"/>
  <c r="N194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191" i="93"/>
  <c r="N197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4" i="92"/>
  <c r="N196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3" i="91"/>
  <c r="N195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2" i="90"/>
  <c r="N194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1" i="89"/>
  <c r="N193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200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9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8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191" i="85"/>
  <c r="N197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4" i="84"/>
  <c r="N196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3" i="83"/>
  <c r="N195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2" i="82"/>
  <c r="N194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1" i="81"/>
  <c r="N193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200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9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8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191" i="77"/>
  <c r="N197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4" i="76"/>
  <c r="N196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3" i="75"/>
  <c r="N195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2" i="74"/>
  <c r="N194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1" i="73"/>
  <c r="N193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200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9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8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191" i="71"/>
  <c r="N197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4" i="70"/>
  <c r="N196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3" i="67"/>
  <c r="N195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2" i="66"/>
  <c r="N194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191" i="72"/>
  <c r="N197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4" i="69"/>
  <c r="N196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3" i="68"/>
  <c r="N195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2" i="71"/>
  <c r="N194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1" i="70"/>
  <c r="N193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200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9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4" i="72"/>
  <c r="N196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3" i="69"/>
  <c r="N195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2" i="68"/>
  <c r="N194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1" i="71"/>
  <c r="N193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200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9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8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3" i="72"/>
  <c r="N195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2" i="69"/>
  <c r="N194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1" i="68"/>
  <c r="N193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200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9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8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191" i="66"/>
  <c r="N197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2" i="72"/>
  <c r="N194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1" i="69"/>
  <c r="N193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200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9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8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191" i="67"/>
  <c r="N197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4" i="66"/>
  <c r="N196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1" i="72"/>
  <c r="N193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200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9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8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191" i="70"/>
  <c r="N197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4" i="67"/>
  <c r="N196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3" i="66"/>
  <c r="N195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9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8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191" i="68"/>
  <c r="N197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4" i="71"/>
  <c r="N196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3" i="70"/>
  <c r="N195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2" i="67"/>
  <c r="N194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1" i="66"/>
  <c r="N193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4" i="8"/>
  <c r="E167" i="8"/>
  <c r="E174" i="8"/>
  <c r="E166" i="8"/>
  <c r="N225" i="8"/>
  <c r="E192" i="80" l="1"/>
  <c r="H192" i="80" s="1"/>
  <c r="E92" i="8"/>
  <c r="E193" i="8"/>
  <c r="E39" i="8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20" i="67" s="1"/>
  <c r="H120" i="67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70" i="67"/>
  <c r="H170" i="67" s="1"/>
  <c r="E219" i="67"/>
  <c r="H219" i="67" s="1"/>
  <c r="C219" i="70" s="1"/>
  <c r="E104" i="67"/>
  <c r="H104" i="67" s="1"/>
  <c r="E189" i="67"/>
  <c r="H189" i="67" s="1"/>
  <c r="E194" i="67"/>
  <c r="H194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E192" i="81" l="1"/>
  <c r="H192" i="81" s="1"/>
  <c r="E160" i="70"/>
  <c r="H160" i="70" s="1"/>
  <c r="E93" i="70"/>
  <c r="H93" i="70" s="1"/>
  <c r="E92" i="70"/>
  <c r="H92" i="70" s="1"/>
  <c r="E194" i="70"/>
  <c r="H194" i="70" s="1"/>
  <c r="E189" i="70"/>
  <c r="H189" i="70" s="1"/>
  <c r="E104" i="70"/>
  <c r="H104" i="70" s="1"/>
  <c r="E219" i="70"/>
  <c r="H219" i="70" s="1"/>
  <c r="C219" i="71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5" i="67"/>
  <c r="H195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92" i="82" l="1"/>
  <c r="H192" i="82" s="1"/>
  <c r="E169" i="7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4" i="71"/>
  <c r="H194" i="71" s="1"/>
  <c r="E194" i="68" s="1"/>
  <c r="H194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5" i="70"/>
  <c r="H195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C219" i="68" s="1"/>
  <c r="E219" i="68" s="1"/>
  <c r="H219" i="68" s="1"/>
  <c r="C219" i="69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92" i="83" l="1"/>
  <c r="H192" i="83" s="1"/>
  <c r="E174" i="7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4" i="69"/>
  <c r="H194" i="69" s="1"/>
  <c r="E194" i="72" s="1"/>
  <c r="H194" i="72" s="1"/>
  <c r="E145" i="69"/>
  <c r="H145" i="69" s="1"/>
  <c r="E145" i="72" s="1"/>
  <c r="H145" i="72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5" i="71"/>
  <c r="H195" i="71" s="1"/>
  <c r="E195" i="68" s="1"/>
  <c r="H195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C219" i="72" s="1"/>
  <c r="E219" i="72" s="1"/>
  <c r="H219" i="72" s="1"/>
  <c r="C219" i="73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C170" i="72" l="1"/>
  <c r="E170" i="72" s="1"/>
  <c r="H170" i="72" s="1"/>
  <c r="C170" i="73" s="1"/>
  <c r="E170" i="73" s="1"/>
  <c r="H170" i="73" s="1"/>
  <c r="C170" i="74" s="1"/>
  <c r="C169" i="72"/>
  <c r="E169" i="72" s="1"/>
  <c r="H169" i="72" s="1"/>
  <c r="C169" i="73" s="1"/>
  <c r="E169" i="73" s="1"/>
  <c r="H169" i="73" s="1"/>
  <c r="C169" i="74" s="1"/>
  <c r="E192" i="84"/>
  <c r="H192" i="84" s="1"/>
  <c r="E159" i="73"/>
  <c r="H159" i="73" s="1"/>
  <c r="E153" i="73"/>
  <c r="H153" i="73" s="1"/>
  <c r="E129" i="69"/>
  <c r="H129" i="69" s="1"/>
  <c r="E129" i="72" s="1"/>
  <c r="H129" i="72" s="1"/>
  <c r="E124" i="73"/>
  <c r="H124" i="73" s="1"/>
  <c r="E176" i="73"/>
  <c r="H176" i="73" s="1"/>
  <c r="E105" i="69"/>
  <c r="H105" i="69" s="1"/>
  <c r="E105" i="72" s="1"/>
  <c r="H105" i="72" s="1"/>
  <c r="E104" i="73"/>
  <c r="H104" i="73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E103" i="73"/>
  <c r="H103" i="73" s="1"/>
  <c r="E194" i="73"/>
  <c r="H194" i="73" s="1"/>
  <c r="E189" i="73"/>
  <c r="H189" i="73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E93" i="73"/>
  <c r="H93" i="73" s="1"/>
  <c r="E175" i="69"/>
  <c r="H175" i="69" s="1"/>
  <c r="E175" i="72" s="1"/>
  <c r="H175" i="72" s="1"/>
  <c r="E37" i="73"/>
  <c r="H37" i="73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C219" i="74" s="1"/>
  <c r="E92" i="73"/>
  <c r="H92" i="73" s="1"/>
  <c r="E125" i="73"/>
  <c r="H125" i="73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E171" i="73"/>
  <c r="H171" i="73" s="1"/>
  <c r="E127" i="73"/>
  <c r="H127" i="73" s="1"/>
  <c r="E10" i="69"/>
  <c r="H10" i="69" s="1"/>
  <c r="E10" i="72" s="1"/>
  <c r="H10" i="72" s="1"/>
  <c r="E121" i="69"/>
  <c r="H121" i="69" s="1"/>
  <c r="E121" i="72" s="1"/>
  <c r="H121" i="72" s="1"/>
  <c r="E145" i="73"/>
  <c r="H145" i="73" s="1"/>
  <c r="E119" i="69"/>
  <c r="H119" i="69" s="1"/>
  <c r="E119" i="72" s="1"/>
  <c r="H119" i="72" s="1"/>
  <c r="E195" i="69"/>
  <c r="H195" i="69" s="1"/>
  <c r="E195" i="72" s="1"/>
  <c r="H195" i="72" s="1"/>
  <c r="E156" i="69"/>
  <c r="H156" i="69" s="1"/>
  <c r="E156" i="72" s="1"/>
  <c r="H156" i="72" s="1"/>
  <c r="E166" i="69"/>
  <c r="H166" i="69" s="1"/>
  <c r="E166" i="72" s="1"/>
  <c r="H166" i="72" s="1"/>
  <c r="E120" i="73"/>
  <c r="H120" i="73" s="1"/>
  <c r="E154" i="73"/>
  <c r="H154" i="73" s="1"/>
  <c r="E160" i="73"/>
  <c r="H160" i="73" s="1"/>
  <c r="E174" i="69"/>
  <c r="H174" i="69" s="1"/>
  <c r="E174" i="72" s="1"/>
  <c r="H174" i="72" s="1"/>
  <c r="E192" i="85" l="1"/>
  <c r="H192" i="85" s="1"/>
  <c r="E156" i="73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C219" i="75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4" i="74"/>
  <c r="H194" i="74" s="1"/>
  <c r="E122" i="73"/>
  <c r="H122" i="73" s="1"/>
  <c r="E169" i="74"/>
  <c r="H169" i="74" s="1"/>
  <c r="C169" i="75" s="1"/>
  <c r="E195" i="73"/>
  <c r="H195" i="73" s="1"/>
  <c r="E119" i="73"/>
  <c r="H119" i="73" s="1"/>
  <c r="E171" i="74"/>
  <c r="H171" i="74" s="1"/>
  <c r="E170" i="74"/>
  <c r="H170" i="74" s="1"/>
  <c r="C170" i="75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C192" i="86" l="1"/>
  <c r="E192" i="86" s="1"/>
  <c r="H192" i="86" s="1"/>
  <c r="E189" i="75"/>
  <c r="H189" i="75" s="1"/>
  <c r="E120" i="75"/>
  <c r="H120" i="75" s="1"/>
  <c r="E170" i="75"/>
  <c r="H170" i="75" s="1"/>
  <c r="C170" i="76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C219" i="76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5" i="74"/>
  <c r="H195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C169" i="76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4" i="75"/>
  <c r="H194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92" i="87" l="1"/>
  <c r="H192" i="87" s="1"/>
  <c r="E125" i="76"/>
  <c r="H125" i="76" s="1"/>
  <c r="E125" i="77" s="1"/>
  <c r="H125" i="77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E175" i="75"/>
  <c r="H175" i="75" s="1"/>
  <c r="E103" i="76"/>
  <c r="H103" i="76" s="1"/>
  <c r="E103" i="77" s="1"/>
  <c r="H103" i="77" s="1"/>
  <c r="E174" i="75"/>
  <c r="H174" i="75" s="1"/>
  <c r="E195" i="75"/>
  <c r="H195" i="75" s="1"/>
  <c r="E219" i="76"/>
  <c r="H219" i="76" s="1"/>
  <c r="C219" i="77" s="1"/>
  <c r="E219" i="77" s="1"/>
  <c r="H219" i="77" s="1"/>
  <c r="C219" i="78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E148" i="75"/>
  <c r="H148" i="75" s="1"/>
  <c r="E171" i="76"/>
  <c r="H171" i="76" s="1"/>
  <c r="E171" i="77" s="1"/>
  <c r="H171" i="77" s="1"/>
  <c r="E119" i="75"/>
  <c r="H119" i="75" s="1"/>
  <c r="E167" i="75"/>
  <c r="H167" i="75" s="1"/>
  <c r="E104" i="76"/>
  <c r="H104" i="76" s="1"/>
  <c r="E104" i="77" s="1"/>
  <c r="H104" i="77" s="1"/>
  <c r="E170" i="76"/>
  <c r="H170" i="76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E102" i="76"/>
  <c r="H102" i="76" s="1"/>
  <c r="E102" i="77" s="1"/>
  <c r="H102" i="77" s="1"/>
  <c r="E194" i="76"/>
  <c r="H194" i="76" s="1"/>
  <c r="E194" i="77" s="1"/>
  <c r="H194" i="77" s="1"/>
  <c r="E169" i="76"/>
  <c r="H169" i="76" s="1"/>
  <c r="E10" i="75"/>
  <c r="H10" i="75" s="1"/>
  <c r="E154" i="76"/>
  <c r="H154" i="76" s="1"/>
  <c r="E154" i="77" s="1"/>
  <c r="H154" i="77" s="1"/>
  <c r="E155" i="75"/>
  <c r="H155" i="75" s="1"/>
  <c r="E165" i="75"/>
  <c r="H165" i="75" s="1"/>
  <c r="E37" i="76"/>
  <c r="H37" i="76" s="1"/>
  <c r="E37" i="77" s="1"/>
  <c r="H37" i="77" s="1"/>
  <c r="E122" i="75"/>
  <c r="H122" i="75" s="1"/>
  <c r="E11" i="75"/>
  <c r="H11" i="75" s="1"/>
  <c r="E176" i="76"/>
  <c r="H176" i="76" s="1"/>
  <c r="E176" i="77" s="1"/>
  <c r="H176" i="77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E121" i="75"/>
  <c r="H121" i="75" s="1"/>
  <c r="E189" i="76"/>
  <c r="H189" i="76" s="1"/>
  <c r="E189" i="77" s="1"/>
  <c r="H189" i="77" s="1"/>
  <c r="C170" i="77" l="1"/>
  <c r="E170" i="77" s="1"/>
  <c r="H170" i="77" s="1"/>
  <c r="C170" i="78" s="1"/>
  <c r="E170" i="78" s="1"/>
  <c r="H170" i="78" s="1"/>
  <c r="C169" i="77"/>
  <c r="E169" i="77" s="1"/>
  <c r="H169" i="77" s="1"/>
  <c r="C169" i="78" s="1"/>
  <c r="E169" i="78" s="1"/>
  <c r="H169" i="78" s="1"/>
  <c r="E192" i="88"/>
  <c r="H192" i="88" s="1"/>
  <c r="E10" i="76"/>
  <c r="H10" i="76" s="1"/>
  <c r="E10" i="77" s="1"/>
  <c r="H10" i="77" s="1"/>
  <c r="E12" i="78"/>
  <c r="H12" i="78" s="1"/>
  <c r="E12" i="79" s="1"/>
  <c r="H12" i="79" s="1"/>
  <c r="E171" i="78"/>
  <c r="H171" i="78" s="1"/>
  <c r="E171" i="79" s="1"/>
  <c r="H171" i="79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1" i="77" s="1"/>
  <c r="H11" i="77" s="1"/>
  <c r="E159" i="78"/>
  <c r="H159" i="78" s="1"/>
  <c r="E159" i="79" s="1"/>
  <c r="H159" i="79" s="1"/>
  <c r="E122" i="76"/>
  <c r="H122" i="76" s="1"/>
  <c r="E122" i="77" s="1"/>
  <c r="H122" i="77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C219" i="79" s="1"/>
  <c r="E219" i="79" s="1"/>
  <c r="H219" i="79" s="1"/>
  <c r="C219" i="80" s="1"/>
  <c r="E157" i="76"/>
  <c r="H157" i="76" s="1"/>
  <c r="E157" i="77" s="1"/>
  <c r="H157" i="77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4" i="78"/>
  <c r="H194" i="78" s="1"/>
  <c r="E194" i="79" s="1"/>
  <c r="H194" i="79" s="1"/>
  <c r="E172" i="76"/>
  <c r="H172" i="76" s="1"/>
  <c r="E172" i="77" s="1"/>
  <c r="H172" i="77" s="1"/>
  <c r="E195" i="76"/>
  <c r="H195" i="76" s="1"/>
  <c r="E195" i="77" s="1"/>
  <c r="H195" i="77" s="1"/>
  <c r="E165" i="76"/>
  <c r="H165" i="76" s="1"/>
  <c r="E165" i="77" s="1"/>
  <c r="H165" i="77" s="1"/>
  <c r="E124" i="78"/>
  <c r="H124" i="78" s="1"/>
  <c r="E124" i="79" s="1"/>
  <c r="H124" i="79" s="1"/>
  <c r="E104" i="78"/>
  <c r="H104" i="78" s="1"/>
  <c r="E104" i="79" s="1"/>
  <c r="H104" i="79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E93" i="78"/>
  <c r="H93" i="78" s="1"/>
  <c r="E93" i="79" s="1"/>
  <c r="H93" i="79" s="1"/>
  <c r="E105" i="76"/>
  <c r="H105" i="76" s="1"/>
  <c r="E105" i="77" s="1"/>
  <c r="H105" i="77" s="1"/>
  <c r="E120" i="78"/>
  <c r="H120" i="78" s="1"/>
  <c r="E120" i="79" s="1"/>
  <c r="H120" i="79" s="1"/>
  <c r="E167" i="76"/>
  <c r="H167" i="76" s="1"/>
  <c r="E167" i="77" s="1"/>
  <c r="H167" i="77" s="1"/>
  <c r="E123" i="78"/>
  <c r="H123" i="78" s="1"/>
  <c r="E123" i="79" s="1"/>
  <c r="H123" i="79" s="1"/>
  <c r="E173" i="76"/>
  <c r="H173" i="76" s="1"/>
  <c r="E173" i="77" s="1"/>
  <c r="H173" i="77" s="1"/>
  <c r="E176" i="78"/>
  <c r="H176" i="78" s="1"/>
  <c r="E176" i="79" s="1"/>
  <c r="H176" i="79" s="1"/>
  <c r="E37" i="78"/>
  <c r="H37" i="78" s="1"/>
  <c r="E37" i="79" s="1"/>
  <c r="H37" i="79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E145" i="78"/>
  <c r="H145" i="78" s="1"/>
  <c r="E145" i="79" s="1"/>
  <c r="H145" i="79" s="1"/>
  <c r="E119" i="76"/>
  <c r="H119" i="76" s="1"/>
  <c r="E119" i="77" s="1"/>
  <c r="H119" i="77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C170" i="79" l="1"/>
  <c r="E170" i="79" s="1"/>
  <c r="H170" i="79" s="1"/>
  <c r="C170" i="80" s="1"/>
  <c r="E170" i="80" s="1"/>
  <c r="H170" i="80" s="1"/>
  <c r="C169" i="79"/>
  <c r="E169" i="79" s="1"/>
  <c r="H169" i="79" s="1"/>
  <c r="C169" i="80" s="1"/>
  <c r="E169" i="80" s="1"/>
  <c r="H169" i="80" s="1"/>
  <c r="E192" i="89"/>
  <c r="H192" i="89" s="1"/>
  <c r="E148" i="78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4" i="80"/>
  <c r="H194" i="80" s="1"/>
  <c r="E194" i="81" s="1"/>
  <c r="H194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E103" i="80"/>
  <c r="H103" i="80" s="1"/>
  <c r="E103" i="81" s="1"/>
  <c r="H103" i="81" s="1"/>
  <c r="E119" i="78"/>
  <c r="H119" i="78" s="1"/>
  <c r="E119" i="79" s="1"/>
  <c r="H119" i="79" s="1"/>
  <c r="E37" i="80"/>
  <c r="H37" i="80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57" i="78"/>
  <c r="H157" i="78" s="1"/>
  <c r="E157" i="79" s="1"/>
  <c r="H157" i="79" s="1"/>
  <c r="E102" i="80"/>
  <c r="H102" i="80" s="1"/>
  <c r="E102" i="81" s="1"/>
  <c r="H102" i="81" s="1"/>
  <c r="E167" i="78"/>
  <c r="H167" i="78" s="1"/>
  <c r="E167" i="79" s="1"/>
  <c r="H167" i="79" s="1"/>
  <c r="E92" i="80"/>
  <c r="H92" i="80" s="1"/>
  <c r="E92" i="81" s="1"/>
  <c r="H92" i="81" s="1"/>
  <c r="E195" i="78"/>
  <c r="H195" i="78" s="1"/>
  <c r="E195" i="79" s="1"/>
  <c r="H195" i="79" s="1"/>
  <c r="E219" i="80"/>
  <c r="H219" i="80" s="1"/>
  <c r="C219" i="81" s="1"/>
  <c r="E219" i="81" s="1"/>
  <c r="H219" i="81" s="1"/>
  <c r="C219" i="82" s="1"/>
  <c r="E122" i="78"/>
  <c r="H122" i="78" s="1"/>
  <c r="E122" i="79" s="1"/>
  <c r="H122" i="79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E159" i="81" s="1"/>
  <c r="H159" i="81" s="1"/>
  <c r="E10" i="78"/>
  <c r="H10" i="78" s="1"/>
  <c r="E10" i="79" s="1"/>
  <c r="H10" i="79" s="1"/>
  <c r="C170" i="81" l="1"/>
  <c r="E170" i="81" s="1"/>
  <c r="H170" i="81" s="1"/>
  <c r="E170" i="82" s="1"/>
  <c r="H170" i="82" s="1"/>
  <c r="C169" i="81"/>
  <c r="E169" i="81" s="1"/>
  <c r="H169" i="81" s="1"/>
  <c r="E169" i="82" s="1"/>
  <c r="H169" i="82" s="1"/>
  <c r="E192" i="90"/>
  <c r="H192" i="90" s="1"/>
  <c r="E160" i="82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4" i="82"/>
  <c r="H194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5" i="80"/>
  <c r="H195" i="80" s="1"/>
  <c r="E195" i="81" s="1"/>
  <c r="H195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C219" i="83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C192" i="91" l="1"/>
  <c r="E192" i="91" s="1"/>
  <c r="H192" i="91" s="1"/>
  <c r="E92" i="83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5" i="82"/>
  <c r="H195" i="82" s="1"/>
  <c r="E155" i="82"/>
  <c r="H155" i="82" s="1"/>
  <c r="E189" i="83"/>
  <c r="H189" i="83" s="1"/>
  <c r="E175" i="82"/>
  <c r="H175" i="82" s="1"/>
  <c r="E194" i="83"/>
  <c r="H194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C219" i="84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92" i="92" l="1"/>
  <c r="H192" i="92" s="1"/>
  <c r="E160" i="84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C219" i="85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5" i="83"/>
  <c r="H195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4" i="84"/>
  <c r="H194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92" i="93" l="1"/>
  <c r="H192" i="93" s="1"/>
  <c r="E123" i="85"/>
  <c r="H123" i="85" s="1"/>
  <c r="C123" i="86" s="1"/>
  <c r="E219" i="85"/>
  <c r="H219" i="85" s="1"/>
  <c r="C219" i="86" s="1"/>
  <c r="E157" i="84"/>
  <c r="H157" i="84" s="1"/>
  <c r="E104" i="85"/>
  <c r="H104" i="85" s="1"/>
  <c r="C104" i="86" s="1"/>
  <c r="E158" i="84"/>
  <c r="H158" i="84" s="1"/>
  <c r="E159" i="85"/>
  <c r="H159" i="85" s="1"/>
  <c r="C159" i="86" s="1"/>
  <c r="E120" i="85"/>
  <c r="H120" i="85" s="1"/>
  <c r="C120" i="86" s="1"/>
  <c r="E10" i="84"/>
  <c r="H10" i="84" s="1"/>
  <c r="E122" i="84"/>
  <c r="H122" i="84" s="1"/>
  <c r="E103" i="85"/>
  <c r="H103" i="85" s="1"/>
  <c r="C103" i="86" s="1"/>
  <c r="E176" i="85"/>
  <c r="H176" i="85" s="1"/>
  <c r="C176" i="86" s="1"/>
  <c r="E167" i="84"/>
  <c r="H167" i="84" s="1"/>
  <c r="E88" i="84"/>
  <c r="H88" i="84" s="1"/>
  <c r="E128" i="84"/>
  <c r="H128" i="84" s="1"/>
  <c r="E195" i="84"/>
  <c r="H195" i="84" s="1"/>
  <c r="E11" i="84"/>
  <c r="H11" i="84" s="1"/>
  <c r="E175" i="84"/>
  <c r="H175" i="84" s="1"/>
  <c r="E169" i="85"/>
  <c r="H169" i="85" s="1"/>
  <c r="C169" i="86" s="1"/>
  <c r="E119" i="84"/>
  <c r="H119" i="84" s="1"/>
  <c r="E125" i="85"/>
  <c r="H125" i="85" s="1"/>
  <c r="C125" i="86" s="1"/>
  <c r="E156" i="84"/>
  <c r="H156" i="84" s="1"/>
  <c r="E155" i="84"/>
  <c r="H155" i="84" s="1"/>
  <c r="E129" i="84"/>
  <c r="H129" i="84" s="1"/>
  <c r="E37" i="85"/>
  <c r="H37" i="85" s="1"/>
  <c r="C37" i="86" s="1"/>
  <c r="E102" i="85"/>
  <c r="H102" i="85" s="1"/>
  <c r="C102" i="86" s="1"/>
  <c r="E153" i="85"/>
  <c r="H153" i="85" s="1"/>
  <c r="C153" i="86" s="1"/>
  <c r="E194" i="85"/>
  <c r="H194" i="85" s="1"/>
  <c r="E9" i="84"/>
  <c r="H9" i="84" s="1"/>
  <c r="E168" i="85"/>
  <c r="H168" i="85" s="1"/>
  <c r="C168" i="86" s="1"/>
  <c r="E171" i="85"/>
  <c r="H171" i="85" s="1"/>
  <c r="C171" i="86" s="1"/>
  <c r="E189" i="85"/>
  <c r="H189" i="85" s="1"/>
  <c r="C189" i="86" s="1"/>
  <c r="E12" i="85"/>
  <c r="H12" i="85" s="1"/>
  <c r="C12" i="86" s="1"/>
  <c r="E174" i="84"/>
  <c r="H174" i="84" s="1"/>
  <c r="E92" i="85"/>
  <c r="H92" i="85" s="1"/>
  <c r="C92" i="86" s="1"/>
  <c r="E173" i="84"/>
  <c r="H173" i="84" s="1"/>
  <c r="E154" i="85"/>
  <c r="H154" i="85" s="1"/>
  <c r="C154" i="86" s="1"/>
  <c r="E145" i="85"/>
  <c r="H145" i="85" s="1"/>
  <c r="C145" i="86" s="1"/>
  <c r="E121" i="84"/>
  <c r="H121" i="84" s="1"/>
  <c r="E170" i="85"/>
  <c r="H170" i="85" s="1"/>
  <c r="C170" i="86" s="1"/>
  <c r="E165" i="84"/>
  <c r="H165" i="84" s="1"/>
  <c r="E93" i="85"/>
  <c r="H93" i="85" s="1"/>
  <c r="C93" i="86" s="1"/>
  <c r="E124" i="85"/>
  <c r="H124" i="85" s="1"/>
  <c r="C124" i="86" s="1"/>
  <c r="E105" i="84"/>
  <c r="H105" i="84" s="1"/>
  <c r="E166" i="84"/>
  <c r="H166" i="84" s="1"/>
  <c r="E172" i="84"/>
  <c r="H172" i="84" s="1"/>
  <c r="E127" i="85"/>
  <c r="H127" i="85" s="1"/>
  <c r="C127" i="86" s="1"/>
  <c r="E148" i="84"/>
  <c r="H148" i="84" s="1"/>
  <c r="E160" i="85"/>
  <c r="H160" i="85" s="1"/>
  <c r="C160" i="86" s="1"/>
  <c r="E192" i="94" l="1"/>
  <c r="H192" i="94" s="1"/>
  <c r="E88" i="85"/>
  <c r="H88" i="85" s="1"/>
  <c r="C88" i="86" s="1"/>
  <c r="E120" i="86"/>
  <c r="H120" i="86" s="1"/>
  <c r="E120" i="87" s="1"/>
  <c r="H120" i="87" s="1"/>
  <c r="E174" i="85"/>
  <c r="H174" i="85" s="1"/>
  <c r="C174" i="86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C167" i="86" s="1"/>
  <c r="E175" i="85"/>
  <c r="H175" i="85" s="1"/>
  <c r="C175" i="86" s="1"/>
  <c r="E11" i="85"/>
  <c r="H11" i="85" s="1"/>
  <c r="C11" i="86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C148" i="86" s="1"/>
  <c r="E158" i="85"/>
  <c r="H158" i="85" s="1"/>
  <c r="C158" i="86" s="1"/>
  <c r="E129" i="85"/>
  <c r="H129" i="85" s="1"/>
  <c r="C129" i="86" s="1"/>
  <c r="E104" i="86"/>
  <c r="H104" i="86" s="1"/>
  <c r="E104" i="87" s="1"/>
  <c r="H104" i="87" s="1"/>
  <c r="E119" i="85"/>
  <c r="H119" i="85" s="1"/>
  <c r="C119" i="86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C155" i="86" s="1"/>
  <c r="E195" i="85"/>
  <c r="H195" i="85" s="1"/>
  <c r="E103" i="86"/>
  <c r="H103" i="86" s="1"/>
  <c r="E103" i="87" s="1"/>
  <c r="H103" i="87" s="1"/>
  <c r="E157" i="85"/>
  <c r="H157" i="85" s="1"/>
  <c r="C157" i="86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C172" i="86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C156" i="86" s="1"/>
  <c r="E128" i="85"/>
  <c r="H128" i="85" s="1"/>
  <c r="C128" i="86" s="1"/>
  <c r="E122" i="85"/>
  <c r="H122" i="85" s="1"/>
  <c r="C122" i="86" s="1"/>
  <c r="E219" i="86"/>
  <c r="H219" i="86" s="1"/>
  <c r="C219" i="87" s="1"/>
  <c r="E219" i="87" s="1"/>
  <c r="H219" i="87" s="1"/>
  <c r="C219" i="88" s="1"/>
  <c r="E194" i="86"/>
  <c r="H194" i="86" s="1"/>
  <c r="E194" i="87" s="1"/>
  <c r="H194" i="87" s="1"/>
  <c r="E153" i="86"/>
  <c r="H153" i="86" s="1"/>
  <c r="E153" i="87" s="1"/>
  <c r="H153" i="87" s="1"/>
  <c r="E165" i="85"/>
  <c r="H165" i="85" s="1"/>
  <c r="C165" i="86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C121" i="86" s="1"/>
  <c r="E145" i="86"/>
  <c r="H145" i="86" s="1"/>
  <c r="E145" i="87" s="1"/>
  <c r="H145" i="87" s="1"/>
  <c r="E166" i="85"/>
  <c r="H166" i="85" s="1"/>
  <c r="C166" i="86" s="1"/>
  <c r="E105" i="85"/>
  <c r="H105" i="85" s="1"/>
  <c r="C105" i="86" s="1"/>
  <c r="E173" i="85"/>
  <c r="H173" i="85" s="1"/>
  <c r="C173" i="86" s="1"/>
  <c r="E9" i="85"/>
  <c r="H9" i="85" s="1"/>
  <c r="C9" i="86" s="1"/>
  <c r="E125" i="86"/>
  <c r="H125" i="86" s="1"/>
  <c r="E125" i="87" s="1"/>
  <c r="H125" i="87" s="1"/>
  <c r="E10" i="85"/>
  <c r="H10" i="85" s="1"/>
  <c r="C10" i="86" s="1"/>
  <c r="E123" i="86"/>
  <c r="H123" i="86" s="1"/>
  <c r="E123" i="87" s="1"/>
  <c r="H123" i="87" s="1"/>
  <c r="E192" i="95" l="1"/>
  <c r="H192" i="95" s="1"/>
  <c r="E168" i="88"/>
  <c r="H168" i="88" s="1"/>
  <c r="E168" i="89" s="1"/>
  <c r="H168" i="89" s="1"/>
  <c r="E103" i="88"/>
  <c r="H103" i="88" s="1"/>
  <c r="E103" i="89" s="1"/>
  <c r="H103" i="89" s="1"/>
  <c r="E93" i="88"/>
  <c r="H93" i="88" s="1"/>
  <c r="E93" i="89" s="1"/>
  <c r="H93" i="89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E160" i="88"/>
  <c r="H160" i="88" s="1"/>
  <c r="E160" i="89" s="1"/>
  <c r="H160" i="89" s="1"/>
  <c r="E189" i="88"/>
  <c r="H189" i="88" s="1"/>
  <c r="E189" i="89" s="1"/>
  <c r="H189" i="89" s="1"/>
  <c r="E102" i="88"/>
  <c r="H102" i="88" s="1"/>
  <c r="E102" i="89" s="1"/>
  <c r="H102" i="89" s="1"/>
  <c r="E166" i="86"/>
  <c r="H166" i="86" s="1"/>
  <c r="E166" i="87" s="1"/>
  <c r="H166" i="87" s="1"/>
  <c r="E194" i="88"/>
  <c r="H194" i="88" s="1"/>
  <c r="E194" i="89" s="1"/>
  <c r="H194" i="89" s="1"/>
  <c r="E172" i="86"/>
  <c r="H172" i="86" s="1"/>
  <c r="E172" i="87" s="1"/>
  <c r="H172" i="87" s="1"/>
  <c r="E171" i="88"/>
  <c r="H171" i="88" s="1"/>
  <c r="E171" i="89" s="1"/>
  <c r="H171" i="89" s="1"/>
  <c r="E127" i="88"/>
  <c r="H127" i="88" s="1"/>
  <c r="E127" i="89" s="1"/>
  <c r="H127" i="89" s="1"/>
  <c r="E123" i="88"/>
  <c r="H123" i="88" s="1"/>
  <c r="E123" i="89" s="1"/>
  <c r="H123" i="89" s="1"/>
  <c r="E170" i="88"/>
  <c r="H170" i="88" s="1"/>
  <c r="E170" i="89" s="1"/>
  <c r="H170" i="89" s="1"/>
  <c r="E176" i="88"/>
  <c r="H176" i="88" s="1"/>
  <c r="E176" i="89" s="1"/>
  <c r="H176" i="89" s="1"/>
  <c r="E9" i="86"/>
  <c r="H9" i="86" s="1"/>
  <c r="E9" i="87" s="1"/>
  <c r="H9" i="87" s="1"/>
  <c r="E173" i="86"/>
  <c r="H173" i="86" s="1"/>
  <c r="E173" i="87" s="1"/>
  <c r="H173" i="87" s="1"/>
  <c r="E195" i="86"/>
  <c r="H195" i="86" s="1"/>
  <c r="E195" i="87" s="1"/>
  <c r="H195" i="87" s="1"/>
  <c r="E145" i="88"/>
  <c r="H145" i="88" s="1"/>
  <c r="E145" i="89" s="1"/>
  <c r="H145" i="89" s="1"/>
  <c r="E122" i="86"/>
  <c r="H122" i="86" s="1"/>
  <c r="E122" i="87" s="1"/>
  <c r="H122" i="87" s="1"/>
  <c r="E12" i="88"/>
  <c r="H12" i="88" s="1"/>
  <c r="E12" i="89" s="1"/>
  <c r="H12" i="89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E169" i="88"/>
  <c r="H169" i="88" s="1"/>
  <c r="E169" i="89" s="1"/>
  <c r="H169" i="89" s="1"/>
  <c r="E158" i="86"/>
  <c r="H158" i="86" s="1"/>
  <c r="E158" i="87" s="1"/>
  <c r="H158" i="87" s="1"/>
  <c r="E120" i="88"/>
  <c r="H120" i="88" s="1"/>
  <c r="E120" i="89" s="1"/>
  <c r="H120" i="89" s="1"/>
  <c r="E154" i="88"/>
  <c r="H154" i="88" s="1"/>
  <c r="E154" i="89" s="1"/>
  <c r="H154" i="89" s="1"/>
  <c r="E105" i="86"/>
  <c r="H105" i="86" s="1"/>
  <c r="E105" i="87" s="1"/>
  <c r="H105" i="87" s="1"/>
  <c r="E219" i="88"/>
  <c r="H219" i="88" s="1"/>
  <c r="C219" i="89" s="1"/>
  <c r="E219" i="89" s="1"/>
  <c r="H219" i="89" s="1"/>
  <c r="C219" i="90" s="1"/>
  <c r="E10" i="86"/>
  <c r="H10" i="86" s="1"/>
  <c r="E10" i="87" s="1"/>
  <c r="H10" i="87" s="1"/>
  <c r="E125" i="88"/>
  <c r="H125" i="88" s="1"/>
  <c r="E125" i="89" s="1"/>
  <c r="H125" i="89" s="1"/>
  <c r="E37" i="88"/>
  <c r="H37" i="88" s="1"/>
  <c r="E37" i="89" s="1"/>
  <c r="H37" i="89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E175" i="86"/>
  <c r="H175" i="86" s="1"/>
  <c r="E175" i="87" s="1"/>
  <c r="H175" i="87" s="1"/>
  <c r="E159" i="88"/>
  <c r="H159" i="88" s="1"/>
  <c r="E159" i="89" s="1"/>
  <c r="H159" i="89" s="1"/>
  <c r="C192" i="96" l="1"/>
  <c r="E192" i="96" s="1"/>
  <c r="H192" i="96" s="1"/>
  <c r="E158" i="88"/>
  <c r="H158" i="88" s="1"/>
  <c r="E158" i="89" s="1"/>
  <c r="H158" i="89" s="1"/>
  <c r="E172" i="88"/>
  <c r="H172" i="88" s="1"/>
  <c r="E172" i="89" s="1"/>
  <c r="H172" i="89" s="1"/>
  <c r="E160" i="90"/>
  <c r="H160" i="90" s="1"/>
  <c r="C160" i="91" s="1"/>
  <c r="E160" i="91" s="1"/>
  <c r="H160" i="91" s="1"/>
  <c r="E169" i="90"/>
  <c r="H169" i="90" s="1"/>
  <c r="C169" i="91" s="1"/>
  <c r="E169" i="91" s="1"/>
  <c r="H169" i="91" s="1"/>
  <c r="E145" i="90"/>
  <c r="H145" i="90" s="1"/>
  <c r="C145" i="91" s="1"/>
  <c r="E145" i="91" s="1"/>
  <c r="H145" i="91" s="1"/>
  <c r="E170" i="90"/>
  <c r="H170" i="90" s="1"/>
  <c r="C170" i="91" s="1"/>
  <c r="E170" i="91" s="1"/>
  <c r="H170" i="91" s="1"/>
  <c r="E104" i="90"/>
  <c r="H104" i="90" s="1"/>
  <c r="C104" i="91" s="1"/>
  <c r="E104" i="91" s="1"/>
  <c r="H104" i="91" s="1"/>
  <c r="E124" i="90"/>
  <c r="H124" i="90" s="1"/>
  <c r="C124" i="91" s="1"/>
  <c r="E124" i="91" s="1"/>
  <c r="H124" i="91" s="1"/>
  <c r="E174" i="88"/>
  <c r="H174" i="88" s="1"/>
  <c r="E174" i="89" s="1"/>
  <c r="H174" i="89" s="1"/>
  <c r="E123" i="90"/>
  <c r="H123" i="90" s="1"/>
  <c r="C123" i="91" s="1"/>
  <c r="E123" i="91" s="1"/>
  <c r="H123" i="91" s="1"/>
  <c r="E165" i="88"/>
  <c r="H165" i="88" s="1"/>
  <c r="E165" i="89" s="1"/>
  <c r="H165" i="89" s="1"/>
  <c r="E37" i="90"/>
  <c r="H37" i="90" s="1"/>
  <c r="C37" i="91" s="1"/>
  <c r="E37" i="91" s="1"/>
  <c r="H37" i="91" s="1"/>
  <c r="E10" i="88"/>
  <c r="H10" i="88" s="1"/>
  <c r="E10" i="89" s="1"/>
  <c r="H10" i="89" s="1"/>
  <c r="E219" i="90"/>
  <c r="H219" i="90" s="1"/>
  <c r="C219" i="91" s="1"/>
  <c r="E219" i="91" s="1"/>
  <c r="H219" i="91" s="1"/>
  <c r="C219" i="92" s="1"/>
  <c r="E11" i="88"/>
  <c r="H11" i="88" s="1"/>
  <c r="E11" i="89" s="1"/>
  <c r="H11" i="89" s="1"/>
  <c r="E127" i="90"/>
  <c r="H127" i="90" s="1"/>
  <c r="C127" i="91" s="1"/>
  <c r="E127" i="91" s="1"/>
  <c r="H127" i="91" s="1"/>
  <c r="E166" i="88"/>
  <c r="H166" i="88" s="1"/>
  <c r="E166" i="89" s="1"/>
  <c r="H166" i="89" s="1"/>
  <c r="E92" i="90"/>
  <c r="H92" i="90" s="1"/>
  <c r="C92" i="91" s="1"/>
  <c r="E92" i="91" s="1"/>
  <c r="H92" i="91" s="1"/>
  <c r="E105" i="88"/>
  <c r="H105" i="88" s="1"/>
  <c r="E105" i="89" s="1"/>
  <c r="H105" i="89" s="1"/>
  <c r="E12" i="90"/>
  <c r="H12" i="90" s="1"/>
  <c r="C12" i="91" s="1"/>
  <c r="E12" i="91" s="1"/>
  <c r="H12" i="91" s="1"/>
  <c r="E173" i="88"/>
  <c r="H173" i="88" s="1"/>
  <c r="E173" i="89" s="1"/>
  <c r="H173" i="89" s="1"/>
  <c r="E102" i="90"/>
  <c r="H102" i="90" s="1"/>
  <c r="C102" i="91" s="1"/>
  <c r="E102" i="91" s="1"/>
  <c r="H102" i="91" s="1"/>
  <c r="E125" i="90"/>
  <c r="H125" i="90" s="1"/>
  <c r="C125" i="91" s="1"/>
  <c r="E125" i="91" s="1"/>
  <c r="H125" i="91" s="1"/>
  <c r="E148" i="88"/>
  <c r="H148" i="88" s="1"/>
  <c r="E148" i="89" s="1"/>
  <c r="H148" i="89" s="1"/>
  <c r="E154" i="90"/>
  <c r="H154" i="90" s="1"/>
  <c r="C154" i="91" s="1"/>
  <c r="E154" i="91" s="1"/>
  <c r="H154" i="91" s="1"/>
  <c r="E121" i="88"/>
  <c r="H121" i="88" s="1"/>
  <c r="E121" i="89" s="1"/>
  <c r="H121" i="89" s="1"/>
  <c r="E9" i="88"/>
  <c r="H9" i="88" s="1"/>
  <c r="E9" i="89" s="1"/>
  <c r="H9" i="89" s="1"/>
  <c r="E93" i="90"/>
  <c r="H93" i="90" s="1"/>
  <c r="C93" i="91" s="1"/>
  <c r="E93" i="91" s="1"/>
  <c r="H93" i="91" s="1"/>
  <c r="E175" i="88"/>
  <c r="H175" i="88" s="1"/>
  <c r="E175" i="89" s="1"/>
  <c r="H175" i="89" s="1"/>
  <c r="E119" i="88"/>
  <c r="H119" i="88" s="1"/>
  <c r="E119" i="89" s="1"/>
  <c r="H119" i="89" s="1"/>
  <c r="E176" i="90"/>
  <c r="H176" i="90" s="1"/>
  <c r="C176" i="91" s="1"/>
  <c r="E176" i="91" s="1"/>
  <c r="H176" i="91" s="1"/>
  <c r="E103" i="90"/>
  <c r="H103" i="90" s="1"/>
  <c r="C103" i="91" s="1"/>
  <c r="E103" i="91" s="1"/>
  <c r="H103" i="91" s="1"/>
  <c r="E129" i="88"/>
  <c r="H129" i="88" s="1"/>
  <c r="E129" i="89" s="1"/>
  <c r="H129" i="89" s="1"/>
  <c r="E88" i="88"/>
  <c r="H88" i="88" s="1"/>
  <c r="E88" i="89" s="1"/>
  <c r="H88" i="89" s="1"/>
  <c r="E157" i="88"/>
  <c r="H157" i="88" s="1"/>
  <c r="E157" i="89" s="1"/>
  <c r="H157" i="89" s="1"/>
  <c r="E159" i="90"/>
  <c r="H159" i="90" s="1"/>
  <c r="C159" i="91" s="1"/>
  <c r="E159" i="91" s="1"/>
  <c r="H159" i="91" s="1"/>
  <c r="E156" i="88"/>
  <c r="H156" i="88" s="1"/>
  <c r="E156" i="89" s="1"/>
  <c r="H156" i="89" s="1"/>
  <c r="E155" i="88"/>
  <c r="H155" i="88" s="1"/>
  <c r="E155" i="89" s="1"/>
  <c r="H155" i="89" s="1"/>
  <c r="E122" i="88"/>
  <c r="H122" i="88" s="1"/>
  <c r="E122" i="89" s="1"/>
  <c r="H122" i="89" s="1"/>
  <c r="E171" i="90"/>
  <c r="H171" i="90" s="1"/>
  <c r="C171" i="91" s="1"/>
  <c r="E171" i="91" s="1"/>
  <c r="H171" i="91" s="1"/>
  <c r="E168" i="90"/>
  <c r="H168" i="90" s="1"/>
  <c r="C168" i="91" s="1"/>
  <c r="E168" i="91" s="1"/>
  <c r="H168" i="91" s="1"/>
  <c r="E120" i="90"/>
  <c r="H120" i="90" s="1"/>
  <c r="C120" i="91" s="1"/>
  <c r="E120" i="91" s="1"/>
  <c r="H120" i="91" s="1"/>
  <c r="E194" i="90"/>
  <c r="H194" i="90" s="1"/>
  <c r="E194" i="91" s="1"/>
  <c r="H194" i="91" s="1"/>
  <c r="E189" i="90"/>
  <c r="H189" i="90" s="1"/>
  <c r="C189" i="91" s="1"/>
  <c r="E189" i="91" s="1"/>
  <c r="H189" i="91" s="1"/>
  <c r="E167" i="88"/>
  <c r="H167" i="88" s="1"/>
  <c r="E167" i="89" s="1"/>
  <c r="H167" i="89" s="1"/>
  <c r="E153" i="90"/>
  <c r="H153" i="90" s="1"/>
  <c r="C153" i="91" s="1"/>
  <c r="E153" i="91" s="1"/>
  <c r="H153" i="91" s="1"/>
  <c r="E195" i="88"/>
  <c r="H195" i="88" s="1"/>
  <c r="E195" i="89" s="1"/>
  <c r="H195" i="89" s="1"/>
  <c r="E128" i="88"/>
  <c r="H128" i="88" s="1"/>
  <c r="E128" i="89" s="1"/>
  <c r="H128" i="89" s="1"/>
  <c r="E159" i="92" l="1"/>
  <c r="H159" i="92" s="1"/>
  <c r="E154" i="92"/>
  <c r="H154" i="92" s="1"/>
  <c r="E37" i="92"/>
  <c r="H37" i="92" s="1"/>
  <c r="E170" i="92"/>
  <c r="H170" i="92" s="1"/>
  <c r="E120" i="92"/>
  <c r="H120" i="92" s="1"/>
  <c r="E148" i="90"/>
  <c r="H148" i="90" s="1"/>
  <c r="C148" i="91" s="1"/>
  <c r="E148" i="91" s="1"/>
  <c r="H148" i="91" s="1"/>
  <c r="E92" i="92"/>
  <c r="H92" i="92" s="1"/>
  <c r="E145" i="92"/>
  <c r="H145" i="92" s="1"/>
  <c r="E168" i="92"/>
  <c r="H168" i="92" s="1"/>
  <c r="E166" i="90"/>
  <c r="H166" i="90" s="1"/>
  <c r="C166" i="91" s="1"/>
  <c r="E166" i="91" s="1"/>
  <c r="H166" i="91" s="1"/>
  <c r="E169" i="92"/>
  <c r="H169" i="92" s="1"/>
  <c r="E153" i="92"/>
  <c r="H153" i="92" s="1"/>
  <c r="E171" i="92"/>
  <c r="H171" i="92" s="1"/>
  <c r="E93" i="92"/>
  <c r="H93" i="92" s="1"/>
  <c r="E127" i="92"/>
  <c r="H127" i="92" s="1"/>
  <c r="E123" i="92"/>
  <c r="H123" i="92" s="1"/>
  <c r="E157" i="90"/>
  <c r="H157" i="90" s="1"/>
  <c r="C157" i="91" s="1"/>
  <c r="E157" i="91" s="1"/>
  <c r="H157" i="91" s="1"/>
  <c r="E167" i="90"/>
  <c r="H167" i="90" s="1"/>
  <c r="C167" i="91" s="1"/>
  <c r="E167" i="91" s="1"/>
  <c r="H167" i="91" s="1"/>
  <c r="E102" i="92"/>
  <c r="H102" i="92" s="1"/>
  <c r="E174" i="90"/>
  <c r="H174" i="90" s="1"/>
  <c r="C174" i="91" s="1"/>
  <c r="E174" i="91" s="1"/>
  <c r="H174" i="91" s="1"/>
  <c r="E195" i="90"/>
  <c r="H195" i="90" s="1"/>
  <c r="E195" i="91" s="1"/>
  <c r="H195" i="91" s="1"/>
  <c r="E189" i="92"/>
  <c r="H189" i="92" s="1"/>
  <c r="E103" i="92"/>
  <c r="H103" i="92" s="1"/>
  <c r="E173" i="90"/>
  <c r="H173" i="90" s="1"/>
  <c r="C173" i="91" s="1"/>
  <c r="E173" i="91" s="1"/>
  <c r="H173" i="91" s="1"/>
  <c r="E124" i="92"/>
  <c r="H124" i="92" s="1"/>
  <c r="E172" i="90"/>
  <c r="H172" i="90" s="1"/>
  <c r="C172" i="91" s="1"/>
  <c r="E172" i="91" s="1"/>
  <c r="H172" i="91" s="1"/>
  <c r="E88" i="90"/>
  <c r="H88" i="90" s="1"/>
  <c r="C88" i="91" s="1"/>
  <c r="E88" i="91" s="1"/>
  <c r="H88" i="91" s="1"/>
  <c r="E155" i="90"/>
  <c r="H155" i="90" s="1"/>
  <c r="C155" i="91" s="1"/>
  <c r="E155" i="91" s="1"/>
  <c r="H155" i="91" s="1"/>
  <c r="E12" i="92"/>
  <c r="H12" i="92" s="1"/>
  <c r="E219" i="92"/>
  <c r="H219" i="92" s="1"/>
  <c r="C219" i="93" s="1"/>
  <c r="E128" i="90"/>
  <c r="H128" i="90" s="1"/>
  <c r="C128" i="91" s="1"/>
  <c r="E128" i="91" s="1"/>
  <c r="H128" i="91" s="1"/>
  <c r="E175" i="90"/>
  <c r="H175" i="90" s="1"/>
  <c r="C175" i="91" s="1"/>
  <c r="E175" i="91" s="1"/>
  <c r="H175" i="91" s="1"/>
  <c r="E122" i="90"/>
  <c r="H122" i="90" s="1"/>
  <c r="C122" i="91" s="1"/>
  <c r="E122" i="91" s="1"/>
  <c r="H122" i="91" s="1"/>
  <c r="E194" i="92"/>
  <c r="H194" i="92" s="1"/>
  <c r="E176" i="92"/>
  <c r="H176" i="92" s="1"/>
  <c r="E121" i="90"/>
  <c r="H121" i="90" s="1"/>
  <c r="C121" i="91" s="1"/>
  <c r="E121" i="91" s="1"/>
  <c r="H121" i="91" s="1"/>
  <c r="E10" i="90"/>
  <c r="H10" i="90" s="1"/>
  <c r="C10" i="91" s="1"/>
  <c r="E10" i="91" s="1"/>
  <c r="H10" i="91" s="1"/>
  <c r="E158" i="90"/>
  <c r="H158" i="90" s="1"/>
  <c r="C158" i="91" s="1"/>
  <c r="E158" i="91" s="1"/>
  <c r="H158" i="91" s="1"/>
  <c r="E119" i="90"/>
  <c r="H119" i="90" s="1"/>
  <c r="C119" i="91" s="1"/>
  <c r="E119" i="91" s="1"/>
  <c r="H119" i="91" s="1"/>
  <c r="E105" i="90"/>
  <c r="H105" i="90" s="1"/>
  <c r="C105" i="91" s="1"/>
  <c r="E105" i="91" s="1"/>
  <c r="H105" i="91" s="1"/>
  <c r="E11" i="90"/>
  <c r="H11" i="90" s="1"/>
  <c r="C11" i="91" s="1"/>
  <c r="E11" i="91" s="1"/>
  <c r="H11" i="91" s="1"/>
  <c r="E165" i="90"/>
  <c r="H165" i="90" s="1"/>
  <c r="C165" i="91" s="1"/>
  <c r="E165" i="91" s="1"/>
  <c r="H165" i="91" s="1"/>
  <c r="E104" i="92"/>
  <c r="H104" i="92" s="1"/>
  <c r="E160" i="92"/>
  <c r="H160" i="92" s="1"/>
  <c r="E156" i="90"/>
  <c r="H156" i="90" s="1"/>
  <c r="C156" i="91" s="1"/>
  <c r="E156" i="91" s="1"/>
  <c r="H156" i="91" s="1"/>
  <c r="E129" i="90"/>
  <c r="H129" i="90" s="1"/>
  <c r="C129" i="91" s="1"/>
  <c r="E129" i="91" s="1"/>
  <c r="H129" i="91" s="1"/>
  <c r="E9" i="90"/>
  <c r="H9" i="90" s="1"/>
  <c r="C9" i="91" s="1"/>
  <c r="E9" i="91" s="1"/>
  <c r="H9" i="91" s="1"/>
  <c r="E125" i="92"/>
  <c r="H125" i="92" s="1"/>
  <c r="E174" i="92" l="1"/>
  <c r="H174" i="92" s="1"/>
  <c r="E171" i="93"/>
  <c r="H171" i="93" s="1"/>
  <c r="E92" i="93"/>
  <c r="H92" i="93" s="1"/>
  <c r="E125" i="93"/>
  <c r="H125" i="93" s="1"/>
  <c r="E148" i="92"/>
  <c r="H148" i="92" s="1"/>
  <c r="E88" i="92"/>
  <c r="H88" i="92" s="1"/>
  <c r="E153" i="93"/>
  <c r="H153" i="93" s="1"/>
  <c r="E120" i="93"/>
  <c r="H120" i="93" s="1"/>
  <c r="E105" i="92"/>
  <c r="H105" i="92" s="1"/>
  <c r="E175" i="92"/>
  <c r="H175" i="92" s="1"/>
  <c r="E167" i="92"/>
  <c r="H167" i="92" s="1"/>
  <c r="E169" i="93"/>
  <c r="H169" i="93" s="1"/>
  <c r="E155" i="92"/>
  <c r="H155" i="92" s="1"/>
  <c r="E119" i="92"/>
  <c r="H119" i="92" s="1"/>
  <c r="E129" i="92"/>
  <c r="H129" i="92" s="1"/>
  <c r="E10" i="92"/>
  <c r="H10" i="92" s="1"/>
  <c r="E157" i="92"/>
  <c r="H157" i="92" s="1"/>
  <c r="E166" i="92"/>
  <c r="H166" i="92" s="1"/>
  <c r="E11" i="92"/>
  <c r="H11" i="92" s="1"/>
  <c r="E9" i="92"/>
  <c r="H9" i="92" s="1"/>
  <c r="E172" i="92"/>
  <c r="H172" i="92" s="1"/>
  <c r="E124" i="93"/>
  <c r="H124" i="93" s="1"/>
  <c r="E128" i="92"/>
  <c r="H128" i="92" s="1"/>
  <c r="E121" i="92"/>
  <c r="H121" i="92" s="1"/>
  <c r="E103" i="93"/>
  <c r="H103" i="93" s="1"/>
  <c r="E123" i="93"/>
  <c r="H123" i="93" s="1"/>
  <c r="E168" i="93"/>
  <c r="H168" i="93" s="1"/>
  <c r="E37" i="93"/>
  <c r="H37" i="93" s="1"/>
  <c r="E194" i="93"/>
  <c r="H194" i="93" s="1"/>
  <c r="E102" i="93"/>
  <c r="H102" i="93" s="1"/>
  <c r="E158" i="92"/>
  <c r="H158" i="92" s="1"/>
  <c r="E173" i="92"/>
  <c r="H173" i="92" s="1"/>
  <c r="E160" i="93"/>
  <c r="H160" i="93" s="1"/>
  <c r="E104" i="93"/>
  <c r="H104" i="93" s="1"/>
  <c r="E219" i="93"/>
  <c r="H219" i="93" s="1"/>
  <c r="C219" i="94" s="1"/>
  <c r="E189" i="93"/>
  <c r="H189" i="93" s="1"/>
  <c r="E127" i="93"/>
  <c r="H127" i="93" s="1"/>
  <c r="E154" i="93"/>
  <c r="H154" i="93" s="1"/>
  <c r="E176" i="93"/>
  <c r="H176" i="93" s="1"/>
  <c r="E122" i="92"/>
  <c r="H122" i="92" s="1"/>
  <c r="E156" i="92"/>
  <c r="H156" i="92" s="1"/>
  <c r="E165" i="92"/>
  <c r="H165" i="92" s="1"/>
  <c r="E12" i="93"/>
  <c r="H12" i="93" s="1"/>
  <c r="E195" i="92"/>
  <c r="H195" i="92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C219" i="95" s="1"/>
  <c r="E37" i="94"/>
  <c r="H37" i="94" s="1"/>
  <c r="E172" i="93"/>
  <c r="H172" i="93" s="1"/>
  <c r="E120" i="94"/>
  <c r="H120" i="94" s="1"/>
  <c r="E121" i="93"/>
  <c r="H121" i="93" s="1"/>
  <c r="E195" i="93"/>
  <c r="H195" i="93" s="1"/>
  <c r="E148" i="93"/>
  <c r="H148" i="93" s="1"/>
  <c r="E194" i="94"/>
  <c r="H194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4" i="95"/>
  <c r="H194" i="95" s="1"/>
  <c r="E194" i="96" s="1"/>
  <c r="H194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5" i="94"/>
  <c r="H195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5" i="95"/>
  <c r="H195" i="95" s="1"/>
  <c r="E195" i="96" s="1"/>
  <c r="H195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C67" i="66" l="1"/>
  <c r="E67" i="66" s="1"/>
  <c r="H67" i="66" s="1"/>
  <c r="H68" i="8"/>
  <c r="C66" i="66"/>
  <c r="E66" i="66" s="1"/>
  <c r="H66" i="66" s="1"/>
  <c r="H67" i="8"/>
  <c r="H66" i="8"/>
  <c r="C65" i="66"/>
  <c r="E65" i="66" s="1"/>
  <c r="H65" i="66" s="1"/>
  <c r="H182" i="8"/>
  <c r="C183" i="66"/>
  <c r="E183" i="66" s="1"/>
  <c r="H183" i="66" s="1"/>
  <c r="H183" i="8"/>
  <c r="C184" i="66"/>
  <c r="E184" i="66" s="1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L229" i="89"/>
  <c r="K226" i="89"/>
  <c r="K5" i="89"/>
  <c r="P225" i="89" s="1"/>
  <c r="L232" i="88"/>
  <c r="L229" i="88"/>
  <c r="K5" i="88"/>
  <c r="L232" i="87"/>
  <c r="L229" i="87"/>
  <c r="K226" i="87"/>
  <c r="K5" i="87"/>
  <c r="P225" i="87" s="1"/>
  <c r="L232" i="86"/>
  <c r="L229" i="86"/>
  <c r="K226" i="86"/>
  <c r="K5" i="86"/>
  <c r="L232" i="85"/>
  <c r="L229" i="85"/>
  <c r="K226" i="85"/>
  <c r="K5" i="85"/>
  <c r="L232" i="84"/>
  <c r="L229" i="84"/>
  <c r="K5" i="84"/>
  <c r="L232" i="83"/>
  <c r="L229" i="83"/>
  <c r="K226" i="83"/>
  <c r="K5" i="83"/>
  <c r="P225" i="83" s="1"/>
  <c r="L232" i="82"/>
  <c r="L229" i="82"/>
  <c r="K226" i="82"/>
  <c r="K5" i="82"/>
  <c r="L232" i="81"/>
  <c r="L229" i="81"/>
  <c r="K226" i="81"/>
  <c r="K5" i="81"/>
  <c r="L232" i="80"/>
  <c r="L229" i="80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C10" i="106" l="1"/>
  <c r="E66" i="83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8" i="33"/>
  <c r="H186" i="33"/>
  <c r="H149" i="33"/>
  <c r="H137" i="33"/>
  <c r="H118" i="33"/>
  <c r="H110" i="33"/>
  <c r="H95" i="33"/>
  <c r="H83" i="33"/>
  <c r="C83" i="66" s="1"/>
  <c r="E83" i="66" s="1"/>
  <c r="H83" i="66" s="1"/>
  <c r="H75" i="33"/>
  <c r="H64" i="33"/>
  <c r="H56" i="33"/>
  <c r="H44" i="33"/>
  <c r="H34" i="33"/>
  <c r="H26" i="33"/>
  <c r="H224" i="33"/>
  <c r="C223" i="8" s="1"/>
  <c r="H140" i="33"/>
  <c r="H126" i="33"/>
  <c r="H221" i="33"/>
  <c r="H212" i="33"/>
  <c r="H191" i="33"/>
  <c r="C191" i="66" s="1"/>
  <c r="H197" i="33"/>
  <c r="H185" i="33"/>
  <c r="H146" i="33"/>
  <c r="H136" i="33"/>
  <c r="H117" i="33"/>
  <c r="H108" i="33"/>
  <c r="C177" i="66" s="1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3" i="33"/>
  <c r="H193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6" i="33"/>
  <c r="H47" i="33"/>
  <c r="H217" i="33"/>
  <c r="H209" i="33"/>
  <c r="H202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4" i="33"/>
  <c r="C204" i="66" s="1"/>
  <c r="H135" i="33"/>
  <c r="H116" i="33"/>
  <c r="H107" i="33"/>
  <c r="C109" i="66" s="1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1" i="33"/>
  <c r="C201" i="66" s="1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200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9" i="33"/>
  <c r="H187" i="33"/>
  <c r="H150" i="33"/>
  <c r="H138" i="33"/>
  <c r="H130" i="33"/>
  <c r="H111" i="33"/>
  <c r="H97" i="33"/>
  <c r="H84" i="33"/>
  <c r="C84" i="66" s="1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H19" i="106" s="1"/>
  <c r="J19" i="106" s="1"/>
  <c r="L227" i="81"/>
  <c r="H20" i="106" s="1"/>
  <c r="J20" i="106" s="1"/>
  <c r="L227" i="82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L227" i="67" s="1"/>
  <c r="B6" i="106" l="1"/>
  <c r="H6" i="106" s="1"/>
  <c r="J6" i="106" s="1"/>
  <c r="B16" i="106"/>
  <c r="H16" i="106" s="1"/>
  <c r="J16" i="106" s="1"/>
  <c r="H28" i="106"/>
  <c r="J28" i="106" s="1"/>
  <c r="B15" i="106"/>
  <c r="H15" i="106" s="1"/>
  <c r="J15" i="106" s="1"/>
  <c r="B11" i="106"/>
  <c r="H11" i="106" s="1"/>
  <c r="J11" i="106" s="1"/>
  <c r="H26" i="106"/>
  <c r="J26" i="106" s="1"/>
  <c r="B29" i="106"/>
  <c r="H29" i="106" s="1"/>
  <c r="J29" i="106" s="1"/>
  <c r="H24" i="106"/>
  <c r="J24" i="106" s="1"/>
  <c r="B8" i="106"/>
  <c r="H8" i="106" s="1"/>
  <c r="J8" i="106" s="1"/>
  <c r="B9" i="106"/>
  <c r="H9" i="106" s="1"/>
  <c r="J9" i="106" s="1"/>
  <c r="B14" i="106"/>
  <c r="H14" i="106" s="1"/>
  <c r="J14" i="106" s="1"/>
  <c r="H27" i="106"/>
  <c r="J27" i="106" s="1"/>
  <c r="B32" i="106"/>
  <c r="H32" i="106" s="1"/>
  <c r="J32" i="106" s="1"/>
  <c r="B30" i="106"/>
  <c r="H30" i="106" s="1"/>
  <c r="J30" i="106" s="1"/>
  <c r="B18" i="106"/>
  <c r="H18" i="106" s="1"/>
  <c r="J18" i="106" s="1"/>
  <c r="B13" i="106"/>
  <c r="H13" i="106" s="1"/>
  <c r="J13" i="106" s="1"/>
  <c r="B33" i="106"/>
  <c r="H33" i="106" s="1"/>
  <c r="J33" i="106" s="1"/>
  <c r="B7" i="106"/>
  <c r="H7" i="106" s="1"/>
  <c r="J7" i="106" s="1"/>
  <c r="B17" i="106"/>
  <c r="H17" i="106" s="1"/>
  <c r="J17" i="106" s="1"/>
  <c r="B12" i="106"/>
  <c r="H12" i="106" s="1"/>
  <c r="J12" i="106" s="1"/>
  <c r="H25" i="106"/>
  <c r="J25" i="106" s="1"/>
  <c r="B34" i="106"/>
  <c r="H34" i="106" s="1"/>
  <c r="J34" i="106" s="1"/>
  <c r="B31" i="106"/>
  <c r="H31" i="106" s="1"/>
  <c r="J31" i="106" s="1"/>
  <c r="B5" i="106"/>
  <c r="H5" i="106" s="1"/>
  <c r="H23" i="106"/>
  <c r="J23" i="106" s="1"/>
  <c r="B10" i="106"/>
  <c r="H10" i="106" s="1"/>
  <c r="J10" i="106" s="1"/>
  <c r="H22" i="106"/>
  <c r="J22" i="106" s="1"/>
  <c r="C203" i="66"/>
  <c r="C202" i="8"/>
  <c r="C202" i="66"/>
  <c r="C201" i="8"/>
  <c r="E223" i="8"/>
  <c r="H223" i="8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H50" i="8"/>
  <c r="C46" i="66"/>
  <c r="H137" i="8"/>
  <c r="C138" i="66"/>
  <c r="E138" i="66" s="1"/>
  <c r="H138" i="66" s="1"/>
  <c r="E138" i="67" s="1"/>
  <c r="H138" i="67" s="1"/>
  <c r="H130" i="8"/>
  <c r="C131" i="66"/>
  <c r="E131" i="66" s="1"/>
  <c r="H131" i="66" s="1"/>
  <c r="E131" i="67" s="1"/>
  <c r="H131" i="67" s="1"/>
  <c r="C59" i="66"/>
  <c r="H60" i="8"/>
  <c r="C152" i="66"/>
  <c r="E152" i="66" s="1"/>
  <c r="H152" i="66" s="1"/>
  <c r="E152" i="67" s="1"/>
  <c r="H152" i="67" s="1"/>
  <c r="H151" i="8"/>
  <c r="C135" i="66"/>
  <c r="E135" i="66" s="1"/>
  <c r="H135" i="66" s="1"/>
  <c r="E135" i="67" s="1"/>
  <c r="H135" i="67" s="1"/>
  <c r="H134" i="8"/>
  <c r="C133" i="66"/>
  <c r="H132" i="8"/>
  <c r="H195" i="8"/>
  <c r="C209" i="8"/>
  <c r="H209" i="8" s="1"/>
  <c r="C210" i="66"/>
  <c r="E210" i="66" s="1"/>
  <c r="H210" i="66" s="1"/>
  <c r="C210" i="67" s="1"/>
  <c r="E210" i="67" s="1"/>
  <c r="H210" i="67" s="1"/>
  <c r="C99" i="66"/>
  <c r="E99" i="66" s="1"/>
  <c r="H99" i="66" s="1"/>
  <c r="E99" i="67" s="1"/>
  <c r="H99" i="67" s="1"/>
  <c r="H98" i="8"/>
  <c r="H75" i="8"/>
  <c r="C74" i="66"/>
  <c r="H196" i="8"/>
  <c r="C34" i="66"/>
  <c r="E34" i="66" s="1"/>
  <c r="H34" i="66" s="1"/>
  <c r="E34" i="67" s="1"/>
  <c r="H34" i="67" s="1"/>
  <c r="H36" i="8"/>
  <c r="C118" i="66"/>
  <c r="E118" i="66" s="1"/>
  <c r="H118" i="66" s="1"/>
  <c r="E118" i="67" s="1"/>
  <c r="H118" i="67" s="1"/>
  <c r="H117" i="8"/>
  <c r="H149" i="8"/>
  <c r="C150" i="66"/>
  <c r="H51" i="8"/>
  <c r="C50" i="66"/>
  <c r="E50" i="66" s="1"/>
  <c r="H50" i="66" s="1"/>
  <c r="E50" i="67" s="1"/>
  <c r="H50" i="67" s="1"/>
  <c r="C190" i="66"/>
  <c r="E190" i="66" s="1"/>
  <c r="H190" i="66" s="1"/>
  <c r="E190" i="67" s="1"/>
  <c r="H190" i="67" s="1"/>
  <c r="H189" i="8"/>
  <c r="H203" i="8"/>
  <c r="C143" i="66"/>
  <c r="H142" i="8"/>
  <c r="C139" i="66"/>
  <c r="E139" i="66" s="1"/>
  <c r="H139" i="66" s="1"/>
  <c r="E139" i="67" s="1"/>
  <c r="H139" i="67" s="1"/>
  <c r="H138" i="8"/>
  <c r="H83" i="8"/>
  <c r="C82" i="66"/>
  <c r="C204" i="8"/>
  <c r="H204" i="8" s="1"/>
  <c r="C126" i="66"/>
  <c r="E126" i="66" s="1"/>
  <c r="H126" i="66" s="1"/>
  <c r="H125" i="8"/>
  <c r="H136" i="8"/>
  <c r="C137" i="66"/>
  <c r="E137" i="66" s="1"/>
  <c r="H137" i="66" s="1"/>
  <c r="E137" i="67" s="1"/>
  <c r="H137" i="67" s="1"/>
  <c r="C68" i="66"/>
  <c r="E68" i="66" s="1"/>
  <c r="H68" i="66" s="1"/>
  <c r="E68" i="67" s="1"/>
  <c r="H68" i="67" s="1"/>
  <c r="H69" i="8"/>
  <c r="C58" i="66"/>
  <c r="H59" i="8"/>
  <c r="C151" i="66"/>
  <c r="H150" i="8"/>
  <c r="C210" i="8"/>
  <c r="H210" i="8" s="1"/>
  <c r="C211" i="66"/>
  <c r="E211" i="66" s="1"/>
  <c r="H211" i="66" s="1"/>
  <c r="C211" i="67" s="1"/>
  <c r="E211" i="67" s="1"/>
  <c r="H211" i="67" s="1"/>
  <c r="C78" i="66"/>
  <c r="E78" i="66" s="1"/>
  <c r="H78" i="66" s="1"/>
  <c r="H79" i="8"/>
  <c r="H41" i="8"/>
  <c r="C41" i="66"/>
  <c r="H63" i="8"/>
  <c r="C62" i="66"/>
  <c r="C220" i="66"/>
  <c r="E220" i="66" s="1"/>
  <c r="H220" i="66" s="1"/>
  <c r="C219" i="8"/>
  <c r="H219" i="8" s="1"/>
  <c r="C60" i="66"/>
  <c r="E60" i="66" s="1"/>
  <c r="H60" i="66" s="1"/>
  <c r="E60" i="67" s="1"/>
  <c r="H60" i="67" s="1"/>
  <c r="H61" i="8"/>
  <c r="H105" i="8"/>
  <c r="C106" i="66"/>
  <c r="C94" i="66"/>
  <c r="E94" i="66" s="1"/>
  <c r="H94" i="66" s="1"/>
  <c r="H93" i="8"/>
  <c r="C211" i="8"/>
  <c r="H211" i="8" s="1"/>
  <c r="C212" i="66"/>
  <c r="E212" i="66" s="1"/>
  <c r="H212" i="66" s="1"/>
  <c r="C212" i="67" s="1"/>
  <c r="E212" i="67" s="1"/>
  <c r="H212" i="67" s="1"/>
  <c r="C140" i="66"/>
  <c r="H139" i="8"/>
  <c r="H148" i="8"/>
  <c r="C149" i="66"/>
  <c r="H186" i="8"/>
  <c r="C187" i="66"/>
  <c r="E187" i="66" s="1"/>
  <c r="H187" i="66" s="1"/>
  <c r="E187" i="67" s="1"/>
  <c r="H187" i="67" s="1"/>
  <c r="H200" i="8"/>
  <c r="H77" i="8"/>
  <c r="C76" i="66"/>
  <c r="E199" i="66"/>
  <c r="H199" i="66" s="1"/>
  <c r="H198" i="8"/>
  <c r="H70" i="8"/>
  <c r="C69" i="66"/>
  <c r="C188" i="66"/>
  <c r="H187" i="8"/>
  <c r="H85" i="8"/>
  <c r="C86" i="66"/>
  <c r="C208" i="66"/>
  <c r="E208" i="66" s="1"/>
  <c r="H208" i="66" s="1"/>
  <c r="C208" i="67" s="1"/>
  <c r="E208" i="67" s="1"/>
  <c r="H208" i="67" s="1"/>
  <c r="C207" i="8"/>
  <c r="H207" i="8" s="1"/>
  <c r="H177" i="8"/>
  <c r="C178" i="66"/>
  <c r="H74" i="8"/>
  <c r="C73" i="66"/>
  <c r="H33" i="8"/>
  <c r="C31" i="66"/>
  <c r="C115" i="66"/>
  <c r="E115" i="66" s="1"/>
  <c r="H115" i="66" s="1"/>
  <c r="H114" i="8"/>
  <c r="H107" i="8"/>
  <c r="C108" i="66"/>
  <c r="E108" i="66" s="1"/>
  <c r="H108" i="66" s="1"/>
  <c r="C220" i="8"/>
  <c r="H220" i="8" s="1"/>
  <c r="C221" i="66"/>
  <c r="H65" i="8"/>
  <c r="C64" i="66"/>
  <c r="E64" i="66" s="1"/>
  <c r="H64" i="66" s="1"/>
  <c r="E64" i="67" s="1"/>
  <c r="H64" i="67" s="1"/>
  <c r="H185" i="8"/>
  <c r="C186" i="66"/>
  <c r="H146" i="8"/>
  <c r="C147" i="66"/>
  <c r="C206" i="66"/>
  <c r="C205" i="8"/>
  <c r="H205" i="8" s="1"/>
  <c r="H87" i="8"/>
  <c r="C87" i="66"/>
  <c r="E87" i="66" s="1"/>
  <c r="H87" i="66" s="1"/>
  <c r="E87" i="67" s="1"/>
  <c r="H87" i="67" s="1"/>
  <c r="C77" i="66"/>
  <c r="E77" i="66" s="1"/>
  <c r="H77" i="66" s="1"/>
  <c r="E77" i="67" s="1"/>
  <c r="H77" i="67" s="1"/>
  <c r="H78" i="8"/>
  <c r="H199" i="8"/>
  <c r="C21" i="66"/>
  <c r="H99" i="8"/>
  <c r="C100" i="66"/>
  <c r="E100" i="66" s="1"/>
  <c r="H100" i="66" s="1"/>
  <c r="E100" i="67" s="1"/>
  <c r="H100" i="67" s="1"/>
  <c r="H82" i="8"/>
  <c r="C81" i="66"/>
  <c r="C79" i="66"/>
  <c r="H80" i="8"/>
  <c r="E202" i="66"/>
  <c r="H202" i="66" s="1"/>
  <c r="H201" i="8"/>
  <c r="H46" i="8"/>
  <c r="C47" i="66"/>
  <c r="H43" i="8"/>
  <c r="C40" i="66"/>
  <c r="C134" i="66"/>
  <c r="H133" i="8"/>
  <c r="H35" i="8"/>
  <c r="C33" i="66"/>
  <c r="C117" i="66"/>
  <c r="H116" i="8"/>
  <c r="C224" i="66"/>
  <c r="E224" i="66" s="1"/>
  <c r="H224" i="66" s="1"/>
  <c r="C224" i="67" s="1"/>
  <c r="E224" i="67" s="1"/>
  <c r="H224" i="67" s="1"/>
  <c r="H76" i="8"/>
  <c r="C75" i="66"/>
  <c r="H197" i="8"/>
  <c r="C49" i="66"/>
  <c r="H48" i="8"/>
  <c r="C19" i="66"/>
  <c r="E19" i="66" s="1"/>
  <c r="H19" i="66" s="1"/>
  <c r="E19" i="67" s="1"/>
  <c r="H19" i="67" s="1"/>
  <c r="H96" i="8"/>
  <c r="C97" i="66"/>
  <c r="C214" i="66"/>
  <c r="C213" i="8"/>
  <c r="H213" i="8" s="1"/>
  <c r="C207" i="66"/>
  <c r="E207" i="66" s="1"/>
  <c r="H207" i="66" s="1"/>
  <c r="C206" i="8"/>
  <c r="H206" i="8" s="1"/>
  <c r="H31" i="8"/>
  <c r="C29" i="66"/>
  <c r="C91" i="66"/>
  <c r="H90" i="8"/>
  <c r="C209" i="66"/>
  <c r="E209" i="66" s="1"/>
  <c r="H209" i="66" s="1"/>
  <c r="C209" i="67" s="1"/>
  <c r="E209" i="67" s="1"/>
  <c r="H209" i="67" s="1"/>
  <c r="C208" i="8"/>
  <c r="H208" i="8" s="1"/>
  <c r="H54" i="8"/>
  <c r="C53" i="66"/>
  <c r="C144" i="66"/>
  <c r="H143" i="8"/>
  <c r="H135" i="8"/>
  <c r="C136" i="66"/>
  <c r="H191" i="8"/>
  <c r="C205" i="66"/>
  <c r="H28" i="8"/>
  <c r="C27" i="66"/>
  <c r="E27" i="66" s="1"/>
  <c r="H27" i="66" s="1"/>
  <c r="E27" i="67" s="1"/>
  <c r="H27" i="67" s="1"/>
  <c r="H29" i="8"/>
  <c r="C222" i="8"/>
  <c r="H222" i="8" s="1"/>
  <c r="C223" i="66"/>
  <c r="H97" i="8"/>
  <c r="C98" i="66"/>
  <c r="C132" i="66"/>
  <c r="H131" i="8"/>
  <c r="H106" i="8"/>
  <c r="C107" i="66"/>
  <c r="E107" i="66" s="1"/>
  <c r="H107" i="66" s="1"/>
  <c r="C22" i="66"/>
  <c r="C101" i="66"/>
  <c r="H100" i="8"/>
  <c r="C217" i="66"/>
  <c r="E217" i="66" s="1"/>
  <c r="H217" i="66" s="1"/>
  <c r="C217" i="67" s="1"/>
  <c r="E217" i="67" s="1"/>
  <c r="H217" i="67" s="1"/>
  <c r="C216" i="8"/>
  <c r="H216" i="8" s="1"/>
  <c r="H62" i="8"/>
  <c r="C61" i="66"/>
  <c r="H56" i="8"/>
  <c r="C55" i="66"/>
  <c r="E55" i="66" s="1"/>
  <c r="H55" i="66" s="1"/>
  <c r="C146" i="66"/>
  <c r="E146" i="66" s="1"/>
  <c r="H146" i="66" s="1"/>
  <c r="E146" i="67" s="1"/>
  <c r="H146" i="67" s="1"/>
  <c r="H145" i="8"/>
  <c r="H94" i="8"/>
  <c r="C95" i="66"/>
  <c r="E95" i="66" s="1"/>
  <c r="H95" i="66" s="1"/>
  <c r="E95" i="67" s="1"/>
  <c r="H95" i="67" s="1"/>
  <c r="C212" i="8"/>
  <c r="H212" i="8" s="1"/>
  <c r="C213" i="66"/>
  <c r="C45" i="66"/>
  <c r="C35" i="66"/>
  <c r="H37" i="8"/>
  <c r="H129" i="8"/>
  <c r="C130" i="66"/>
  <c r="E130" i="66" s="1"/>
  <c r="H130" i="66" s="1"/>
  <c r="E130" i="67" s="1"/>
  <c r="H130" i="67" s="1"/>
  <c r="C28" i="66"/>
  <c r="E28" i="66" s="1"/>
  <c r="H28" i="66" s="1"/>
  <c r="E28" i="67" s="1"/>
  <c r="H28" i="67" s="1"/>
  <c r="H30" i="8"/>
  <c r="H141" i="8"/>
  <c r="C142" i="66"/>
  <c r="H34" i="8"/>
  <c r="C32" i="66"/>
  <c r="E32" i="66" s="1"/>
  <c r="H32" i="66" s="1"/>
  <c r="E32" i="67" s="1"/>
  <c r="H32" i="67" s="1"/>
  <c r="C116" i="66"/>
  <c r="E116" i="66" s="1"/>
  <c r="H116" i="66" s="1"/>
  <c r="E116" i="67" s="1"/>
  <c r="H116" i="67" s="1"/>
  <c r="H115" i="8"/>
  <c r="H32" i="8"/>
  <c r="C30" i="66"/>
  <c r="H202" i="8"/>
  <c r="E203" i="66"/>
  <c r="H203" i="66" s="1"/>
  <c r="C48" i="66"/>
  <c r="E48" i="66" s="1"/>
  <c r="H48" i="66" s="1"/>
  <c r="E48" i="67" s="1"/>
  <c r="H48" i="67" s="1"/>
  <c r="H47" i="8"/>
  <c r="H64" i="8"/>
  <c r="C63" i="66"/>
  <c r="H184" i="8"/>
  <c r="C185" i="66"/>
  <c r="E185" i="66" s="1"/>
  <c r="H185" i="66" s="1"/>
  <c r="E185" i="67" s="1"/>
  <c r="H185" i="67" s="1"/>
  <c r="C26" i="66"/>
  <c r="E26" i="66" s="1"/>
  <c r="H26" i="66" s="1"/>
  <c r="E26" i="67" s="1"/>
  <c r="H26" i="67" s="1"/>
  <c r="C221" i="8"/>
  <c r="H221" i="8" s="1"/>
  <c r="C222" i="66"/>
  <c r="E184" i="70"/>
  <c r="H184" i="70" s="1"/>
  <c r="C218" i="66"/>
  <c r="E218" i="66" s="1"/>
  <c r="H218" i="66" s="1"/>
  <c r="C218" i="67" s="1"/>
  <c r="E218" i="67" s="1"/>
  <c r="H218" i="67" s="1"/>
  <c r="C217" i="8"/>
  <c r="H217" i="8" s="1"/>
  <c r="C216" i="66"/>
  <c r="E216" i="66" s="1"/>
  <c r="H216" i="66" s="1"/>
  <c r="C216" i="67" s="1"/>
  <c r="E216" i="67" s="1"/>
  <c r="H216" i="67" s="1"/>
  <c r="C215" i="8"/>
  <c r="H215" i="8" s="1"/>
  <c r="C215" i="66"/>
  <c r="C214" i="8"/>
  <c r="H214" i="8" s="1"/>
  <c r="H190" i="8"/>
  <c r="H160" i="8"/>
  <c r="C161" i="66"/>
  <c r="H140" i="8"/>
  <c r="C141" i="66"/>
  <c r="H113" i="8"/>
  <c r="C114" i="66"/>
  <c r="H112" i="8"/>
  <c r="C113" i="66"/>
  <c r="C110" i="66"/>
  <c r="E110" i="66" s="1"/>
  <c r="H110" i="66" s="1"/>
  <c r="E110" i="67" s="1"/>
  <c r="H110" i="67" s="1"/>
  <c r="H109" i="8"/>
  <c r="C112" i="66"/>
  <c r="H111" i="8"/>
  <c r="H110" i="8"/>
  <c r="C111" i="66"/>
  <c r="C96" i="66"/>
  <c r="H95" i="8"/>
  <c r="C90" i="66"/>
  <c r="E90" i="66" s="1"/>
  <c r="H90" i="66" s="1"/>
  <c r="E90" i="67" s="1"/>
  <c r="H90" i="67" s="1"/>
  <c r="H89" i="8"/>
  <c r="C89" i="66"/>
  <c r="H88" i="8"/>
  <c r="H84" i="8"/>
  <c r="C85" i="66"/>
  <c r="C80" i="66"/>
  <c r="H81" i="8"/>
  <c r="C72" i="66"/>
  <c r="E72" i="66" s="1"/>
  <c r="H72" i="66" s="1"/>
  <c r="E72" i="67" s="1"/>
  <c r="H72" i="67" s="1"/>
  <c r="H73" i="8"/>
  <c r="C71" i="66"/>
  <c r="H72" i="8"/>
  <c r="C70" i="66"/>
  <c r="H71" i="8"/>
  <c r="C57" i="66"/>
  <c r="H58" i="8"/>
  <c r="C56" i="66"/>
  <c r="E56" i="66" s="1"/>
  <c r="H56" i="66" s="1"/>
  <c r="E56" i="67" s="1"/>
  <c r="H56" i="67" s="1"/>
  <c r="H57" i="8"/>
  <c r="H55" i="8"/>
  <c r="C54" i="66"/>
  <c r="C52" i="66"/>
  <c r="H53" i="8"/>
  <c r="C51" i="66"/>
  <c r="H52" i="8"/>
  <c r="C44" i="66"/>
  <c r="E44" i="66" s="1"/>
  <c r="H44" i="66" s="1"/>
  <c r="E44" i="67" s="1"/>
  <c r="H44" i="67" s="1"/>
  <c r="H49" i="8"/>
  <c r="C43" i="66"/>
  <c r="H45" i="8"/>
  <c r="C42" i="66"/>
  <c r="H44" i="8"/>
  <c r="H40" i="8"/>
  <c r="C38" i="66"/>
  <c r="E38" i="66" s="1"/>
  <c r="H38" i="66" s="1"/>
  <c r="E38" i="67" s="1"/>
  <c r="H38" i="67" s="1"/>
  <c r="H38" i="8"/>
  <c r="C36" i="66"/>
  <c r="H42" i="8"/>
  <c r="C39" i="66"/>
  <c r="C25" i="66"/>
  <c r="C24" i="66"/>
  <c r="C23" i="66"/>
  <c r="E23" i="66" s="1"/>
  <c r="H23" i="66" s="1"/>
  <c r="E23" i="67" s="1"/>
  <c r="H23" i="67" s="1"/>
  <c r="C20" i="66"/>
  <c r="C220" i="67"/>
  <c r="E220" i="67" s="1"/>
  <c r="H220" i="67" s="1"/>
  <c r="E94" i="67"/>
  <c r="H94" i="67" s="1"/>
  <c r="E78" i="67"/>
  <c r="H78" i="67" s="1"/>
  <c r="E115" i="67"/>
  <c r="H115" i="67" s="1"/>
  <c r="E83" i="67"/>
  <c r="H83" i="67" s="1"/>
  <c r="E84" i="67"/>
  <c r="H84" i="67" s="1"/>
  <c r="E199" i="67"/>
  <c r="H199" i="67" s="1"/>
  <c r="E126" i="67"/>
  <c r="H126" i="67" s="1"/>
  <c r="E55" i="67"/>
  <c r="H55" i="67" s="1"/>
  <c r="C207" i="67"/>
  <c r="E207" i="67" s="1"/>
  <c r="H207" i="67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V13" i="8" s="1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C202" i="67" l="1"/>
  <c r="E202" i="67" s="1"/>
  <c r="H202" i="67" s="1"/>
  <c r="C202" i="70" s="1"/>
  <c r="C203" i="67"/>
  <c r="E203" i="67" s="1"/>
  <c r="H203" i="67" s="1"/>
  <c r="C203" i="70" s="1"/>
  <c r="E192" i="8"/>
  <c r="H192" i="8"/>
  <c r="E25" i="66"/>
  <c r="H25" i="66" s="1"/>
  <c r="E25" i="67" s="1"/>
  <c r="H25" i="67" s="1"/>
  <c r="E85" i="66"/>
  <c r="H85" i="66" s="1"/>
  <c r="E85" i="67" s="1"/>
  <c r="H85" i="67" s="1"/>
  <c r="E111" i="66"/>
  <c r="H111" i="66" s="1"/>
  <c r="E111" i="67" s="1"/>
  <c r="H111" i="67" s="1"/>
  <c r="E114" i="66"/>
  <c r="H114" i="66" s="1"/>
  <c r="E114" i="67" s="1"/>
  <c r="H114" i="67" s="1"/>
  <c r="E45" i="66"/>
  <c r="H45" i="66" s="1"/>
  <c r="E45" i="67" s="1"/>
  <c r="H45" i="67" s="1"/>
  <c r="E198" i="66"/>
  <c r="H198" i="66" s="1"/>
  <c r="E198" i="67" s="1"/>
  <c r="H198" i="67" s="1"/>
  <c r="E40" i="66"/>
  <c r="H40" i="66" s="1"/>
  <c r="E40" i="67" s="1"/>
  <c r="H40" i="67" s="1"/>
  <c r="E81" i="66"/>
  <c r="H81" i="66" s="1"/>
  <c r="E81" i="67" s="1"/>
  <c r="H81" i="67" s="1"/>
  <c r="E147" i="66"/>
  <c r="H147" i="66" s="1"/>
  <c r="E147" i="67" s="1"/>
  <c r="H147" i="67" s="1"/>
  <c r="E221" i="66"/>
  <c r="H221" i="66" s="1"/>
  <c r="C221" i="67" s="1"/>
  <c r="E221" i="67" s="1"/>
  <c r="H221" i="67" s="1"/>
  <c r="C221" i="70" s="1"/>
  <c r="E73" i="66"/>
  <c r="H73" i="66" s="1"/>
  <c r="E73" i="67" s="1"/>
  <c r="H73" i="67" s="1"/>
  <c r="E106" i="66"/>
  <c r="H106" i="66" s="1"/>
  <c r="E106" i="67" s="1"/>
  <c r="H106" i="67" s="1"/>
  <c r="E41" i="66"/>
  <c r="H41" i="66" s="1"/>
  <c r="E41" i="67" s="1"/>
  <c r="H41" i="67" s="1"/>
  <c r="E82" i="66"/>
  <c r="H82" i="66" s="1"/>
  <c r="E82" i="67" s="1"/>
  <c r="H82" i="67" s="1"/>
  <c r="E204" i="66"/>
  <c r="H204" i="66" s="1"/>
  <c r="C204" i="67" s="1"/>
  <c r="E204" i="67" s="1"/>
  <c r="H204" i="67" s="1"/>
  <c r="C204" i="70" s="1"/>
  <c r="E74" i="66"/>
  <c r="H74" i="66" s="1"/>
  <c r="E74" i="67" s="1"/>
  <c r="H74" i="67" s="1"/>
  <c r="E42" i="66"/>
  <c r="H42" i="66" s="1"/>
  <c r="E42" i="67" s="1"/>
  <c r="H42" i="67" s="1"/>
  <c r="E52" i="66"/>
  <c r="H52" i="66" s="1"/>
  <c r="E52" i="67" s="1"/>
  <c r="H52" i="67" s="1"/>
  <c r="E70" i="66"/>
  <c r="H70" i="66" s="1"/>
  <c r="E70" i="67" s="1"/>
  <c r="H70" i="67" s="1"/>
  <c r="E193" i="66"/>
  <c r="H193" i="66" s="1"/>
  <c r="E193" i="67" s="1"/>
  <c r="H193" i="67" s="1"/>
  <c r="E222" i="66"/>
  <c r="H222" i="66" s="1"/>
  <c r="C222" i="67" s="1"/>
  <c r="E222" i="67" s="1"/>
  <c r="H222" i="67" s="1"/>
  <c r="C222" i="70" s="1"/>
  <c r="E213" i="66"/>
  <c r="H213" i="66" s="1"/>
  <c r="C213" i="67" s="1"/>
  <c r="E213" i="67" s="1"/>
  <c r="H213" i="67" s="1"/>
  <c r="C213" i="70" s="1"/>
  <c r="E214" i="66"/>
  <c r="H214" i="66" s="1"/>
  <c r="C214" i="67" s="1"/>
  <c r="E214" i="67" s="1"/>
  <c r="H214" i="67" s="1"/>
  <c r="C214" i="70" s="1"/>
  <c r="E117" i="66"/>
  <c r="H117" i="66" s="1"/>
  <c r="E117" i="67" s="1"/>
  <c r="H117" i="67" s="1"/>
  <c r="E200" i="66"/>
  <c r="H200" i="66" s="1"/>
  <c r="E200" i="67" s="1"/>
  <c r="H200" i="67" s="1"/>
  <c r="E188" i="66"/>
  <c r="H188" i="66" s="1"/>
  <c r="E188" i="67" s="1"/>
  <c r="H188" i="67" s="1"/>
  <c r="E201" i="66"/>
  <c r="H201" i="66" s="1"/>
  <c r="E140" i="66"/>
  <c r="H140" i="66" s="1"/>
  <c r="E140" i="67" s="1"/>
  <c r="H140" i="67" s="1"/>
  <c r="E58" i="66"/>
  <c r="H58" i="66" s="1"/>
  <c r="E58" i="67" s="1"/>
  <c r="H58" i="67" s="1"/>
  <c r="E133" i="66"/>
  <c r="H133" i="66" s="1"/>
  <c r="E133" i="67" s="1"/>
  <c r="H133" i="67" s="1"/>
  <c r="E133" i="70" s="1"/>
  <c r="H133" i="70" s="1"/>
  <c r="E20" i="66"/>
  <c r="H20" i="66" s="1"/>
  <c r="E20" i="67" s="1"/>
  <c r="H20" i="67" s="1"/>
  <c r="E39" i="66"/>
  <c r="H39" i="66" s="1"/>
  <c r="E39" i="67" s="1"/>
  <c r="H39" i="67" s="1"/>
  <c r="E54" i="66"/>
  <c r="H54" i="66" s="1"/>
  <c r="E54" i="67" s="1"/>
  <c r="H54" i="67" s="1"/>
  <c r="E141" i="66"/>
  <c r="H141" i="66" s="1"/>
  <c r="E141" i="67" s="1"/>
  <c r="H141" i="67" s="1"/>
  <c r="E136" i="66"/>
  <c r="H136" i="66" s="1"/>
  <c r="E136" i="67" s="1"/>
  <c r="H136" i="67" s="1"/>
  <c r="E29" i="66"/>
  <c r="H29" i="66" s="1"/>
  <c r="E29" i="67" s="1"/>
  <c r="H29" i="67" s="1"/>
  <c r="E97" i="66"/>
  <c r="H97" i="66" s="1"/>
  <c r="E97" i="67" s="1"/>
  <c r="H97" i="67" s="1"/>
  <c r="E75" i="66"/>
  <c r="H75" i="66" s="1"/>
  <c r="E75" i="67" s="1"/>
  <c r="H75" i="67" s="1"/>
  <c r="E33" i="66"/>
  <c r="H33" i="66" s="1"/>
  <c r="E33" i="67" s="1"/>
  <c r="H33" i="67" s="1"/>
  <c r="E47" i="66"/>
  <c r="H47" i="66" s="1"/>
  <c r="E47" i="67" s="1"/>
  <c r="H47" i="67" s="1"/>
  <c r="E186" i="66"/>
  <c r="H186" i="66" s="1"/>
  <c r="E186" i="67" s="1"/>
  <c r="H186" i="67" s="1"/>
  <c r="E178" i="66"/>
  <c r="H178" i="66" s="1"/>
  <c r="E178" i="67" s="1"/>
  <c r="H178" i="67" s="1"/>
  <c r="E69" i="66"/>
  <c r="H69" i="66" s="1"/>
  <c r="E69" i="67" s="1"/>
  <c r="H69" i="67" s="1"/>
  <c r="E43" i="66"/>
  <c r="H43" i="66" s="1"/>
  <c r="E43" i="67" s="1"/>
  <c r="H43" i="67" s="1"/>
  <c r="E71" i="66"/>
  <c r="H71" i="66" s="1"/>
  <c r="E71" i="67" s="1"/>
  <c r="H71" i="67" s="1"/>
  <c r="E89" i="66"/>
  <c r="H89" i="66" s="1"/>
  <c r="E89" i="67" s="1"/>
  <c r="H89" i="67" s="1"/>
  <c r="E112" i="66"/>
  <c r="H112" i="66" s="1"/>
  <c r="E112" i="67" s="1"/>
  <c r="H112" i="67" s="1"/>
  <c r="E215" i="66"/>
  <c r="H215" i="66" s="1"/>
  <c r="C215" i="67" s="1"/>
  <c r="E215" i="67" s="1"/>
  <c r="H215" i="67" s="1"/>
  <c r="C215" i="70" s="1"/>
  <c r="E36" i="66"/>
  <c r="H36" i="66" s="1"/>
  <c r="E36" i="67" s="1"/>
  <c r="H36" i="67" s="1"/>
  <c r="E161" i="66"/>
  <c r="H161" i="66" s="1"/>
  <c r="E161" i="67" s="1"/>
  <c r="H161" i="67" s="1"/>
  <c r="E101" i="66"/>
  <c r="H101" i="66" s="1"/>
  <c r="E101" i="67" s="1"/>
  <c r="H101" i="67" s="1"/>
  <c r="E132" i="66"/>
  <c r="H132" i="66" s="1"/>
  <c r="E132" i="67" s="1"/>
  <c r="H132" i="67" s="1"/>
  <c r="E205" i="66"/>
  <c r="H205" i="66" s="1"/>
  <c r="C205" i="67" s="1"/>
  <c r="E205" i="67" s="1"/>
  <c r="H205" i="67" s="1"/>
  <c r="C205" i="70" s="1"/>
  <c r="E61" i="66"/>
  <c r="H61" i="66" s="1"/>
  <c r="E61" i="67" s="1"/>
  <c r="H61" i="67" s="1"/>
  <c r="E22" i="66"/>
  <c r="H22" i="66" s="1"/>
  <c r="E22" i="67" s="1"/>
  <c r="H22" i="67" s="1"/>
  <c r="E98" i="66"/>
  <c r="H98" i="66" s="1"/>
  <c r="E98" i="67" s="1"/>
  <c r="H98" i="67" s="1"/>
  <c r="E144" i="66"/>
  <c r="H144" i="66" s="1"/>
  <c r="E144" i="67" s="1"/>
  <c r="H144" i="67" s="1"/>
  <c r="E113" i="66"/>
  <c r="H113" i="66" s="1"/>
  <c r="E113" i="67" s="1"/>
  <c r="H113" i="67" s="1"/>
  <c r="E35" i="66"/>
  <c r="H35" i="66" s="1"/>
  <c r="E35" i="67" s="1"/>
  <c r="H35" i="67" s="1"/>
  <c r="E53" i="66"/>
  <c r="H53" i="66" s="1"/>
  <c r="E53" i="67" s="1"/>
  <c r="H53" i="67" s="1"/>
  <c r="E21" i="66"/>
  <c r="H21" i="66" s="1"/>
  <c r="E21" i="67" s="1"/>
  <c r="H21" i="67" s="1"/>
  <c r="E31" i="66"/>
  <c r="H31" i="66" s="1"/>
  <c r="E31" i="67" s="1"/>
  <c r="H31" i="67" s="1"/>
  <c r="E86" i="66"/>
  <c r="H86" i="66" s="1"/>
  <c r="E86" i="67" s="1"/>
  <c r="H86" i="67" s="1"/>
  <c r="E76" i="66"/>
  <c r="H76" i="66" s="1"/>
  <c r="E76" i="67" s="1"/>
  <c r="H76" i="67" s="1"/>
  <c r="E149" i="66"/>
  <c r="H149" i="66" s="1"/>
  <c r="E149" i="67" s="1"/>
  <c r="H149" i="67" s="1"/>
  <c r="E62" i="66"/>
  <c r="H62" i="66" s="1"/>
  <c r="E62" i="67" s="1"/>
  <c r="H62" i="67" s="1"/>
  <c r="E191" i="66"/>
  <c r="H191" i="66" s="1"/>
  <c r="E150" i="66"/>
  <c r="H150" i="66" s="1"/>
  <c r="E150" i="67" s="1"/>
  <c r="H150" i="67" s="1"/>
  <c r="E197" i="66"/>
  <c r="H197" i="66" s="1"/>
  <c r="E197" i="67" s="1"/>
  <c r="H197" i="67" s="1"/>
  <c r="E196" i="66"/>
  <c r="H196" i="66" s="1"/>
  <c r="E196" i="67" s="1"/>
  <c r="H196" i="67" s="1"/>
  <c r="E46" i="66"/>
  <c r="H46" i="66" s="1"/>
  <c r="E46" i="67" s="1"/>
  <c r="H46" i="67" s="1"/>
  <c r="E24" i="66"/>
  <c r="H24" i="66" s="1"/>
  <c r="E24" i="67" s="1"/>
  <c r="H24" i="67" s="1"/>
  <c r="E51" i="66"/>
  <c r="H51" i="66" s="1"/>
  <c r="E51" i="67" s="1"/>
  <c r="H51" i="67" s="1"/>
  <c r="E57" i="66"/>
  <c r="H57" i="66" s="1"/>
  <c r="E57" i="67" s="1"/>
  <c r="H57" i="67" s="1"/>
  <c r="E80" i="66"/>
  <c r="H80" i="66" s="1"/>
  <c r="E80" i="67" s="1"/>
  <c r="H80" i="67" s="1"/>
  <c r="E96" i="66"/>
  <c r="H96" i="66" s="1"/>
  <c r="E96" i="67" s="1"/>
  <c r="H96" i="67" s="1"/>
  <c r="E63" i="66"/>
  <c r="H63" i="66" s="1"/>
  <c r="E63" i="67" s="1"/>
  <c r="H63" i="67" s="1"/>
  <c r="E30" i="66"/>
  <c r="H30" i="66" s="1"/>
  <c r="E30" i="67" s="1"/>
  <c r="H30" i="67" s="1"/>
  <c r="E142" i="66"/>
  <c r="H142" i="66" s="1"/>
  <c r="E142" i="67" s="1"/>
  <c r="H142" i="67" s="1"/>
  <c r="E223" i="66"/>
  <c r="H223" i="66" s="1"/>
  <c r="E91" i="66"/>
  <c r="H91" i="66" s="1"/>
  <c r="E91" i="67" s="1"/>
  <c r="H91" i="67" s="1"/>
  <c r="E49" i="66"/>
  <c r="H49" i="66" s="1"/>
  <c r="E49" i="67" s="1"/>
  <c r="H49" i="67" s="1"/>
  <c r="E134" i="66"/>
  <c r="H134" i="66" s="1"/>
  <c r="E134" i="67" s="1"/>
  <c r="H134" i="67" s="1"/>
  <c r="E79" i="66"/>
  <c r="H79" i="66" s="1"/>
  <c r="E79" i="67" s="1"/>
  <c r="H79" i="67" s="1"/>
  <c r="E206" i="66"/>
  <c r="H206" i="66" s="1"/>
  <c r="C206" i="67" s="1"/>
  <c r="E206" i="67" s="1"/>
  <c r="H206" i="67" s="1"/>
  <c r="C206" i="70" s="1"/>
  <c r="E151" i="66"/>
  <c r="H151" i="66" s="1"/>
  <c r="E151" i="67" s="1"/>
  <c r="H151" i="67" s="1"/>
  <c r="E143" i="66"/>
  <c r="H143" i="66" s="1"/>
  <c r="E143" i="67" s="1"/>
  <c r="H143" i="67" s="1"/>
  <c r="E59" i="66"/>
  <c r="H59" i="66" s="1"/>
  <c r="E59" i="67" s="1"/>
  <c r="H59" i="67" s="1"/>
  <c r="E67" i="85"/>
  <c r="H67" i="85" s="1"/>
  <c r="C67" i="86" s="1"/>
  <c r="E65" i="85"/>
  <c r="H65" i="85" s="1"/>
  <c r="C65" i="86" s="1"/>
  <c r="E65" i="86" s="1"/>
  <c r="H65" i="86" s="1"/>
  <c r="E65" i="87" s="1"/>
  <c r="H65" i="87" s="1"/>
  <c r="E66" i="85"/>
  <c r="H66" i="85" s="1"/>
  <c r="C66" i="86" s="1"/>
  <c r="B36" i="106"/>
  <c r="H36" i="106"/>
  <c r="J5" i="106"/>
  <c r="J36" i="106" s="1"/>
  <c r="E107" i="67"/>
  <c r="H107" i="67" s="1"/>
  <c r="E109" i="67"/>
  <c r="H109" i="67" s="1"/>
  <c r="E108" i="67"/>
  <c r="H108" i="67" s="1"/>
  <c r="E177" i="67"/>
  <c r="H177" i="67" s="1"/>
  <c r="E23" i="8"/>
  <c r="E47" i="8"/>
  <c r="E191" i="8"/>
  <c r="E31" i="8"/>
  <c r="E96" i="8"/>
  <c r="E76" i="8"/>
  <c r="E35" i="8"/>
  <c r="E46" i="8"/>
  <c r="E185" i="8"/>
  <c r="E107" i="8"/>
  <c r="E177" i="8"/>
  <c r="E70" i="8"/>
  <c r="E105" i="8"/>
  <c r="E41" i="8"/>
  <c r="E83" i="8"/>
  <c r="E203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1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200" i="8"/>
  <c r="E59" i="8"/>
  <c r="E202" i="8"/>
  <c r="E212" i="8"/>
  <c r="E48" i="8"/>
  <c r="E133" i="8"/>
  <c r="E80" i="8"/>
  <c r="E205" i="8"/>
  <c r="E198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9" i="8"/>
  <c r="E187" i="8"/>
  <c r="E150" i="8"/>
  <c r="E142" i="8"/>
  <c r="E60" i="8"/>
  <c r="E37" i="8"/>
  <c r="E135" i="8"/>
  <c r="E197" i="8"/>
  <c r="E43" i="8"/>
  <c r="E82" i="8"/>
  <c r="E146" i="8"/>
  <c r="E220" i="8"/>
  <c r="E74" i="8"/>
  <c r="E77" i="8"/>
  <c r="E148" i="8"/>
  <c r="E63" i="8"/>
  <c r="E204" i="8"/>
  <c r="E149" i="8"/>
  <c r="E196" i="8"/>
  <c r="E195" i="8"/>
  <c r="E50" i="8"/>
  <c r="C212" i="70"/>
  <c r="C224" i="70"/>
  <c r="C208" i="70"/>
  <c r="C207" i="70"/>
  <c r="C211" i="70"/>
  <c r="C210" i="70"/>
  <c r="C217" i="70"/>
  <c r="C220" i="70"/>
  <c r="C218" i="70"/>
  <c r="E217" i="8"/>
  <c r="C216" i="70"/>
  <c r="E215" i="8"/>
  <c r="E214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C209" i="70"/>
  <c r="E209" i="70" s="1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E191" i="67" l="1"/>
  <c r="H191" i="67" s="1"/>
  <c r="E191" i="70" s="1"/>
  <c r="H191" i="70" s="1"/>
  <c r="C201" i="67"/>
  <c r="E201" i="67" s="1"/>
  <c r="H201" i="67" s="1"/>
  <c r="C201" i="70" s="1"/>
  <c r="E201" i="70" s="1"/>
  <c r="H201" i="70" s="1"/>
  <c r="C223" i="67"/>
  <c r="E223" i="67" s="1"/>
  <c r="H223" i="67" s="1"/>
  <c r="E65" i="88"/>
  <c r="H65" i="88" s="1"/>
  <c r="E65" i="89" s="1"/>
  <c r="H65" i="89" s="1"/>
  <c r="E67" i="86"/>
  <c r="H67" i="86" s="1"/>
  <c r="E67" i="87" s="1"/>
  <c r="H67" i="87" s="1"/>
  <c r="E23" i="70"/>
  <c r="H23" i="70" s="1"/>
  <c r="E23" i="71" s="1"/>
  <c r="H23" i="71" s="1"/>
  <c r="E23" i="68" s="1"/>
  <c r="H23" i="68" s="1"/>
  <c r="E89" i="70"/>
  <c r="H89" i="70" s="1"/>
  <c r="E89" i="71" s="1"/>
  <c r="H89" i="71" s="1"/>
  <c r="E89" i="68" s="1"/>
  <c r="H89" i="68" s="1"/>
  <c r="E112" i="70"/>
  <c r="H112" i="70" s="1"/>
  <c r="E112" i="71" s="1"/>
  <c r="H112" i="71" s="1"/>
  <c r="E112" i="68" s="1"/>
  <c r="H112" i="68" s="1"/>
  <c r="E141" i="70"/>
  <c r="H141" i="70" s="1"/>
  <c r="E141" i="71" s="1"/>
  <c r="H141" i="71" s="1"/>
  <c r="E141" i="68" s="1"/>
  <c r="H141" i="68" s="1"/>
  <c r="E215" i="70"/>
  <c r="H215" i="70" s="1"/>
  <c r="C215" i="71" s="1"/>
  <c r="E215" i="71" s="1"/>
  <c r="H215" i="71" s="1"/>
  <c r="C215" i="68" s="1"/>
  <c r="E215" i="68" s="1"/>
  <c r="H215" i="68" s="1"/>
  <c r="E131" i="70"/>
  <c r="H131" i="70" s="1"/>
  <c r="E131" i="71" s="1"/>
  <c r="H131" i="71" s="1"/>
  <c r="E131" i="68" s="1"/>
  <c r="H131" i="68" s="1"/>
  <c r="E74" i="70"/>
  <c r="H74" i="70" s="1"/>
  <c r="E74" i="71" s="1"/>
  <c r="H74" i="71" s="1"/>
  <c r="E74" i="68" s="1"/>
  <c r="H74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C207" i="71" s="1"/>
  <c r="E207" i="71" s="1"/>
  <c r="H207" i="71" s="1"/>
  <c r="C207" i="68" s="1"/>
  <c r="E207" i="68" s="1"/>
  <c r="H207" i="68" s="1"/>
  <c r="E205" i="70"/>
  <c r="H205" i="70" s="1"/>
  <c r="C205" i="71" s="1"/>
  <c r="E205" i="71" s="1"/>
  <c r="H205" i="71" s="1"/>
  <c r="C205" i="68" s="1"/>
  <c r="E205" i="68" s="1"/>
  <c r="H205" i="68" s="1"/>
  <c r="E146" i="70"/>
  <c r="H146" i="70" s="1"/>
  <c r="E146" i="71" s="1"/>
  <c r="H146" i="71" s="1"/>
  <c r="E146" i="68" s="1"/>
  <c r="H146" i="68" s="1"/>
  <c r="E208" i="70"/>
  <c r="H208" i="70" s="1"/>
  <c r="C208" i="71" s="1"/>
  <c r="E208" i="71" s="1"/>
  <c r="H208" i="71" s="1"/>
  <c r="C208" i="68" s="1"/>
  <c r="E208" i="68" s="1"/>
  <c r="H208" i="68" s="1"/>
  <c r="E91" i="70"/>
  <c r="H91" i="70" s="1"/>
  <c r="E91" i="71" s="1"/>
  <c r="H91" i="71" s="1"/>
  <c r="E91" i="68" s="1"/>
  <c r="H91" i="68" s="1"/>
  <c r="E204" i="70"/>
  <c r="H204" i="70" s="1"/>
  <c r="C204" i="71" s="1"/>
  <c r="E204" i="71" s="1"/>
  <c r="H204" i="71" s="1"/>
  <c r="C204" i="68" s="1"/>
  <c r="E204" i="68" s="1"/>
  <c r="H204" i="68" s="1"/>
  <c r="E33" i="70"/>
  <c r="H33" i="70" s="1"/>
  <c r="E33" i="71" s="1"/>
  <c r="H33" i="71" s="1"/>
  <c r="E33" i="68" s="1"/>
  <c r="H33" i="68" s="1"/>
  <c r="E202" i="70"/>
  <c r="H202" i="70" s="1"/>
  <c r="E55" i="70"/>
  <c r="H55" i="70" s="1"/>
  <c r="E55" i="71" s="1"/>
  <c r="H55" i="71" s="1"/>
  <c r="E55" i="68" s="1"/>
  <c r="H55" i="68" s="1"/>
  <c r="E36" i="70"/>
  <c r="H36" i="70" s="1"/>
  <c r="E36" i="71" s="1"/>
  <c r="H36" i="71" s="1"/>
  <c r="E36" i="68" s="1"/>
  <c r="H36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9" i="70"/>
  <c r="H199" i="70" s="1"/>
  <c r="E199" i="71" s="1"/>
  <c r="H199" i="71" s="1"/>
  <c r="E199" i="68" s="1"/>
  <c r="H199" i="68" s="1"/>
  <c r="E185" i="70"/>
  <c r="H185" i="70" s="1"/>
  <c r="E185" i="71" s="1"/>
  <c r="H185" i="71" s="1"/>
  <c r="E185" i="68" s="1"/>
  <c r="H185" i="68" s="1"/>
  <c r="E203" i="70"/>
  <c r="H203" i="70" s="1"/>
  <c r="E86" i="70"/>
  <c r="H86" i="70" s="1"/>
  <c r="E86" i="71" s="1"/>
  <c r="H86" i="71" s="1"/>
  <c r="E86" i="68" s="1"/>
  <c r="H86" i="68" s="1"/>
  <c r="E59" i="70"/>
  <c r="H59" i="70" s="1"/>
  <c r="E59" i="71" s="1"/>
  <c r="H59" i="71" s="1"/>
  <c r="E59" i="68" s="1"/>
  <c r="H59" i="68" s="1"/>
  <c r="E75" i="70"/>
  <c r="H75" i="70" s="1"/>
  <c r="E75" i="71" s="1"/>
  <c r="H75" i="71" s="1"/>
  <c r="E75" i="68" s="1"/>
  <c r="H75" i="68" s="1"/>
  <c r="E61" i="70"/>
  <c r="H61" i="70" s="1"/>
  <c r="E61" i="71" s="1"/>
  <c r="H61" i="71" s="1"/>
  <c r="E61" i="68" s="1"/>
  <c r="H61" i="68" s="1"/>
  <c r="E98" i="70"/>
  <c r="H98" i="70" s="1"/>
  <c r="E98" i="71" s="1"/>
  <c r="H98" i="71" s="1"/>
  <c r="E98" i="68" s="1"/>
  <c r="H98" i="68" s="1"/>
  <c r="E117" i="70"/>
  <c r="H117" i="70" s="1"/>
  <c r="E117" i="71" s="1"/>
  <c r="H117" i="71" s="1"/>
  <c r="E117" i="68" s="1"/>
  <c r="H117" i="68" s="1"/>
  <c r="E82" i="70"/>
  <c r="H82" i="70" s="1"/>
  <c r="E82" i="71" s="1"/>
  <c r="H82" i="71" s="1"/>
  <c r="E82" i="68" s="1"/>
  <c r="H82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221" i="70"/>
  <c r="H221" i="70" s="1"/>
  <c r="C221" i="71" s="1"/>
  <c r="E221" i="71" s="1"/>
  <c r="H221" i="71" s="1"/>
  <c r="C221" i="68" s="1"/>
  <c r="E221" i="68" s="1"/>
  <c r="H221" i="68" s="1"/>
  <c r="E66" i="86"/>
  <c r="H66" i="86" s="1"/>
  <c r="E66" i="87" s="1"/>
  <c r="H66" i="87" s="1"/>
  <c r="E80" i="70"/>
  <c r="H80" i="70" s="1"/>
  <c r="E80" i="71" s="1"/>
  <c r="H80" i="71" s="1"/>
  <c r="E80" i="68" s="1"/>
  <c r="H80" i="68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161" i="70"/>
  <c r="H161" i="70" s="1"/>
  <c r="E161" i="71" s="1"/>
  <c r="H161" i="71" s="1"/>
  <c r="E161" i="68" s="1"/>
  <c r="H161" i="68" s="1"/>
  <c r="E216" i="70"/>
  <c r="H216" i="70" s="1"/>
  <c r="C216" i="71" s="1"/>
  <c r="E216" i="71" s="1"/>
  <c r="H216" i="71" s="1"/>
  <c r="C216" i="68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C211" i="71" s="1"/>
  <c r="E211" i="71" s="1"/>
  <c r="H211" i="71" s="1"/>
  <c r="C211" i="68" s="1"/>
  <c r="E211" i="68" s="1"/>
  <c r="H211" i="68" s="1"/>
  <c r="E45" i="70"/>
  <c r="H45" i="70" s="1"/>
  <c r="E45" i="71" s="1"/>
  <c r="H45" i="71" s="1"/>
  <c r="E45" i="68" s="1"/>
  <c r="H45" i="68" s="1"/>
  <c r="E73" i="70"/>
  <c r="H73" i="70" s="1"/>
  <c r="E73" i="71" s="1"/>
  <c r="H73" i="71" s="1"/>
  <c r="E73" i="68" s="1"/>
  <c r="H73" i="68" s="1"/>
  <c r="E213" i="70"/>
  <c r="H213" i="70" s="1"/>
  <c r="C213" i="71" s="1"/>
  <c r="E213" i="71" s="1"/>
  <c r="H213" i="71" s="1"/>
  <c r="C213" i="68" s="1"/>
  <c r="E213" i="68" s="1"/>
  <c r="H213" i="68" s="1"/>
  <c r="E101" i="70"/>
  <c r="H101" i="70" s="1"/>
  <c r="E101" i="71" s="1"/>
  <c r="H101" i="71" s="1"/>
  <c r="E101" i="68" s="1"/>
  <c r="H101" i="68" s="1"/>
  <c r="E147" i="70"/>
  <c r="H147" i="70" s="1"/>
  <c r="E147" i="71" s="1"/>
  <c r="H147" i="71" s="1"/>
  <c r="E147" i="68" s="1"/>
  <c r="H147" i="68" s="1"/>
  <c r="E130" i="70"/>
  <c r="H130" i="70" s="1"/>
  <c r="E130" i="71" s="1"/>
  <c r="H130" i="71" s="1"/>
  <c r="E130" i="68" s="1"/>
  <c r="H130" i="68" s="1"/>
  <c r="E76" i="70"/>
  <c r="H76" i="70" s="1"/>
  <c r="E76" i="71" s="1"/>
  <c r="H76" i="71" s="1"/>
  <c r="E76" i="68" s="1"/>
  <c r="H76" i="68" s="1"/>
  <c r="E68" i="70"/>
  <c r="H68" i="70" s="1"/>
  <c r="E68" i="71" s="1"/>
  <c r="H68" i="71" s="1"/>
  <c r="E68" i="68" s="1"/>
  <c r="H68" i="68" s="1"/>
  <c r="E97" i="70"/>
  <c r="H97" i="70" s="1"/>
  <c r="E97" i="71" s="1"/>
  <c r="H97" i="71" s="1"/>
  <c r="E97" i="68" s="1"/>
  <c r="H97" i="68" s="1"/>
  <c r="E21" i="70"/>
  <c r="H21" i="70" s="1"/>
  <c r="E21" i="71" s="1"/>
  <c r="H21" i="71" s="1"/>
  <c r="E21" i="68" s="1"/>
  <c r="H21" i="68" s="1"/>
  <c r="E24" i="70"/>
  <c r="H24" i="70" s="1"/>
  <c r="E24" i="71" s="1"/>
  <c r="H24" i="71" s="1"/>
  <c r="E24" i="68" s="1"/>
  <c r="H24" i="68" s="1"/>
  <c r="E38" i="70"/>
  <c r="H38" i="70" s="1"/>
  <c r="E38" i="71" s="1"/>
  <c r="H38" i="71" s="1"/>
  <c r="E38" i="68" s="1"/>
  <c r="H38" i="68" s="1"/>
  <c r="E51" i="70"/>
  <c r="H51" i="70" s="1"/>
  <c r="E51" i="71" s="1"/>
  <c r="H51" i="71" s="1"/>
  <c r="E51" i="68" s="1"/>
  <c r="H51" i="68" s="1"/>
  <c r="E57" i="70"/>
  <c r="H57" i="70" s="1"/>
  <c r="E57" i="71" s="1"/>
  <c r="H57" i="71" s="1"/>
  <c r="E57" i="68" s="1"/>
  <c r="H57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29" i="70"/>
  <c r="H29" i="70" s="1"/>
  <c r="E29" i="71" s="1"/>
  <c r="H29" i="71" s="1"/>
  <c r="E29" i="68" s="1"/>
  <c r="H29" i="68" s="1"/>
  <c r="E200" i="70"/>
  <c r="H200" i="70" s="1"/>
  <c r="E200" i="71" s="1"/>
  <c r="H200" i="71" s="1"/>
  <c r="E200" i="68" s="1"/>
  <c r="H200" i="68" s="1"/>
  <c r="E142" i="70"/>
  <c r="H142" i="70" s="1"/>
  <c r="E142" i="71" s="1"/>
  <c r="H142" i="71" s="1"/>
  <c r="E142" i="68" s="1"/>
  <c r="H142" i="68" s="1"/>
  <c r="E134" i="70"/>
  <c r="H134" i="70" s="1"/>
  <c r="E134" i="71" s="1"/>
  <c r="H134" i="71" s="1"/>
  <c r="E134" i="68" s="1"/>
  <c r="H134" i="68" s="1"/>
  <c r="E22" i="70"/>
  <c r="H22" i="70" s="1"/>
  <c r="E22" i="71" s="1"/>
  <c r="H22" i="71" s="1"/>
  <c r="E22" i="68" s="1"/>
  <c r="H22" i="68" s="1"/>
  <c r="E178" i="70"/>
  <c r="H178" i="70" s="1"/>
  <c r="E178" i="71" s="1"/>
  <c r="H178" i="71" s="1"/>
  <c r="E178" i="68" s="1"/>
  <c r="H178" i="68" s="1"/>
  <c r="E136" i="70"/>
  <c r="H136" i="70" s="1"/>
  <c r="E136" i="71" s="1"/>
  <c r="H136" i="71" s="1"/>
  <c r="E136" i="68" s="1"/>
  <c r="H136" i="68" s="1"/>
  <c r="E197" i="70"/>
  <c r="H197" i="70" s="1"/>
  <c r="E197" i="71" s="1"/>
  <c r="H197" i="71" s="1"/>
  <c r="E197" i="68" s="1"/>
  <c r="H197" i="68" s="1"/>
  <c r="E81" i="70"/>
  <c r="H81" i="70" s="1"/>
  <c r="E81" i="71" s="1"/>
  <c r="H81" i="71" s="1"/>
  <c r="E81" i="68" s="1"/>
  <c r="H81" i="68" s="1"/>
  <c r="E31" i="70"/>
  <c r="H31" i="70" s="1"/>
  <c r="E31" i="71" s="1"/>
  <c r="H31" i="71" s="1"/>
  <c r="E31" i="68" s="1"/>
  <c r="H31" i="68" s="1"/>
  <c r="E52" i="70"/>
  <c r="H52" i="70" s="1"/>
  <c r="E52" i="71" s="1"/>
  <c r="H52" i="71" s="1"/>
  <c r="E52" i="68" s="1"/>
  <c r="H52" i="68" s="1"/>
  <c r="E83" i="70"/>
  <c r="H83" i="70" s="1"/>
  <c r="E83" i="71" s="1"/>
  <c r="H83" i="71" s="1"/>
  <c r="E83" i="68" s="1"/>
  <c r="H83" i="68" s="1"/>
  <c r="E96" i="70"/>
  <c r="H96" i="70" s="1"/>
  <c r="E96" i="71" s="1"/>
  <c r="H96" i="71" s="1"/>
  <c r="E96" i="68" s="1"/>
  <c r="H96" i="68" s="1"/>
  <c r="E113" i="70"/>
  <c r="H113" i="70" s="1"/>
  <c r="E113" i="71" s="1"/>
  <c r="H113" i="71" s="1"/>
  <c r="E113" i="68" s="1"/>
  <c r="H113" i="68" s="1"/>
  <c r="E218" i="70"/>
  <c r="H218" i="70" s="1"/>
  <c r="C218" i="71" s="1"/>
  <c r="E218" i="71" s="1"/>
  <c r="H218" i="71" s="1"/>
  <c r="C218" i="68" s="1"/>
  <c r="E218" i="68" s="1"/>
  <c r="H218" i="68" s="1"/>
  <c r="E220" i="70"/>
  <c r="H220" i="70" s="1"/>
  <c r="C220" i="71" s="1"/>
  <c r="E220" i="71" s="1"/>
  <c r="H220" i="71" s="1"/>
  <c r="C220" i="68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C210" i="71" s="1"/>
  <c r="E210" i="71" s="1"/>
  <c r="H210" i="71" s="1"/>
  <c r="C210" i="68" s="1"/>
  <c r="E210" i="68" s="1"/>
  <c r="H210" i="68" s="1"/>
  <c r="E40" i="70"/>
  <c r="H40" i="70" s="1"/>
  <c r="E40" i="71" s="1"/>
  <c r="H40" i="71" s="1"/>
  <c r="E40" i="68" s="1"/>
  <c r="H40" i="68" s="1"/>
  <c r="E48" i="70"/>
  <c r="H48" i="70" s="1"/>
  <c r="E48" i="71" s="1"/>
  <c r="H48" i="71" s="1"/>
  <c r="E48" i="68" s="1"/>
  <c r="H48" i="68" s="1"/>
  <c r="E149" i="70"/>
  <c r="H149" i="70" s="1"/>
  <c r="E149" i="71" s="1"/>
  <c r="H149" i="71" s="1"/>
  <c r="E149" i="68" s="1"/>
  <c r="H149" i="68" s="1"/>
  <c r="E35" i="70"/>
  <c r="H35" i="70" s="1"/>
  <c r="E35" i="71" s="1"/>
  <c r="H35" i="71" s="1"/>
  <c r="E35" i="68" s="1"/>
  <c r="H35" i="68" s="1"/>
  <c r="E132" i="70"/>
  <c r="H132" i="70" s="1"/>
  <c r="E132" i="71" s="1"/>
  <c r="H132" i="71" s="1"/>
  <c r="E132" i="68" s="1"/>
  <c r="H132" i="68" s="1"/>
  <c r="E224" i="70"/>
  <c r="H224" i="70" s="1"/>
  <c r="C224" i="71" s="1"/>
  <c r="E224" i="71" s="1"/>
  <c r="H224" i="71" s="1"/>
  <c r="C224" i="68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C212" i="71" s="1"/>
  <c r="E212" i="71" s="1"/>
  <c r="H212" i="71" s="1"/>
  <c r="C212" i="68" s="1"/>
  <c r="E212" i="68" s="1"/>
  <c r="H212" i="68" s="1"/>
  <c r="E25" i="70"/>
  <c r="H25" i="70" s="1"/>
  <c r="E25" i="71" s="1"/>
  <c r="H25" i="71" s="1"/>
  <c r="E25" i="68" s="1"/>
  <c r="H25" i="68" s="1"/>
  <c r="E42" i="70"/>
  <c r="H42" i="70" s="1"/>
  <c r="E42" i="71" s="1"/>
  <c r="H42" i="71" s="1"/>
  <c r="E42" i="68" s="1"/>
  <c r="H42" i="68" s="1"/>
  <c r="E70" i="70"/>
  <c r="H70" i="70" s="1"/>
  <c r="E70" i="71" s="1"/>
  <c r="H70" i="71" s="1"/>
  <c r="E70" i="68" s="1"/>
  <c r="H70" i="68" s="1"/>
  <c r="E58" i="70"/>
  <c r="H58" i="70" s="1"/>
  <c r="E58" i="71" s="1"/>
  <c r="H58" i="71" s="1"/>
  <c r="E58" i="68" s="1"/>
  <c r="H58" i="68" s="1"/>
  <c r="E188" i="70"/>
  <c r="H188" i="70" s="1"/>
  <c r="E188" i="71" s="1"/>
  <c r="H188" i="71" s="1"/>
  <c r="E188" i="68" s="1"/>
  <c r="H188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198" i="70"/>
  <c r="H198" i="70" s="1"/>
  <c r="E198" i="71" s="1"/>
  <c r="H198" i="71" s="1"/>
  <c r="E198" i="68" s="1"/>
  <c r="H198" i="68" s="1"/>
  <c r="E63" i="70"/>
  <c r="H63" i="70" s="1"/>
  <c r="E63" i="71" s="1"/>
  <c r="H63" i="71" s="1"/>
  <c r="E63" i="68" s="1"/>
  <c r="H63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206" i="70"/>
  <c r="H206" i="70" s="1"/>
  <c r="C206" i="71" s="1"/>
  <c r="E206" i="71" s="1"/>
  <c r="H206" i="71" s="1"/>
  <c r="C206" i="68" s="1"/>
  <c r="E206" i="68" s="1"/>
  <c r="H206" i="68" s="1"/>
  <c r="E144" i="70"/>
  <c r="H144" i="70" s="1"/>
  <c r="E144" i="71" s="1"/>
  <c r="H144" i="71" s="1"/>
  <c r="E144" i="68" s="1"/>
  <c r="H144" i="68" s="1"/>
  <c r="E77" i="70"/>
  <c r="H77" i="70" s="1"/>
  <c r="E77" i="71" s="1"/>
  <c r="H77" i="71" s="1"/>
  <c r="E77" i="68" s="1"/>
  <c r="H77" i="68" s="1"/>
  <c r="E49" i="70"/>
  <c r="H49" i="70" s="1"/>
  <c r="E49" i="71" s="1"/>
  <c r="H49" i="71" s="1"/>
  <c r="E49" i="68" s="1"/>
  <c r="H49" i="68" s="1"/>
  <c r="E47" i="70"/>
  <c r="H47" i="70" s="1"/>
  <c r="E47" i="71" s="1"/>
  <c r="H47" i="71" s="1"/>
  <c r="E47" i="68" s="1"/>
  <c r="H47" i="68" s="1"/>
  <c r="E62" i="70"/>
  <c r="H62" i="70" s="1"/>
  <c r="E62" i="71" s="1"/>
  <c r="H62" i="71" s="1"/>
  <c r="E62" i="68" s="1"/>
  <c r="H62" i="68" s="1"/>
  <c r="E50" i="70"/>
  <c r="H50" i="70" s="1"/>
  <c r="E50" i="71" s="1"/>
  <c r="H50" i="71" s="1"/>
  <c r="E50" i="68" s="1"/>
  <c r="H50" i="68" s="1"/>
  <c r="E85" i="70"/>
  <c r="H85" i="70" s="1"/>
  <c r="E85" i="71" s="1"/>
  <c r="H85" i="71" s="1"/>
  <c r="E85" i="68" s="1"/>
  <c r="H85" i="68" s="1"/>
  <c r="E111" i="70"/>
  <c r="H111" i="70" s="1"/>
  <c r="E111" i="71" s="1"/>
  <c r="H111" i="71" s="1"/>
  <c r="E111" i="68" s="1"/>
  <c r="H111" i="68" s="1"/>
  <c r="E114" i="70"/>
  <c r="H114" i="70" s="1"/>
  <c r="E114" i="71" s="1"/>
  <c r="H114" i="71" s="1"/>
  <c r="E114" i="68" s="1"/>
  <c r="H114" i="68" s="1"/>
  <c r="E193" i="70"/>
  <c r="H193" i="70" s="1"/>
  <c r="E193" i="71" s="1"/>
  <c r="H193" i="71" s="1"/>
  <c r="E193" i="68" s="1"/>
  <c r="H193" i="68" s="1"/>
  <c r="E217" i="70"/>
  <c r="H217" i="70" s="1"/>
  <c r="C217" i="71" s="1"/>
  <c r="E217" i="71" s="1"/>
  <c r="H217" i="71" s="1"/>
  <c r="C217" i="68" s="1"/>
  <c r="E217" i="68" s="1"/>
  <c r="H217" i="68" s="1"/>
  <c r="E140" i="70"/>
  <c r="H140" i="70" s="1"/>
  <c r="E140" i="71" s="1"/>
  <c r="H140" i="71" s="1"/>
  <c r="E140" i="68" s="1"/>
  <c r="H140" i="68" s="1"/>
  <c r="E196" i="70"/>
  <c r="H196" i="70" s="1"/>
  <c r="E196" i="71" s="1"/>
  <c r="H196" i="71" s="1"/>
  <c r="E196" i="68" s="1"/>
  <c r="H196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06" i="70"/>
  <c r="H106" i="70" s="1"/>
  <c r="E106" i="71" s="1"/>
  <c r="H106" i="71" s="1"/>
  <c r="E106" i="68" s="1"/>
  <c r="H106" i="68" s="1"/>
  <c r="E186" i="70"/>
  <c r="H186" i="70" s="1"/>
  <c r="E186" i="71" s="1"/>
  <c r="H186" i="71" s="1"/>
  <c r="E186" i="68" s="1"/>
  <c r="H186" i="68" s="1"/>
  <c r="E79" i="70"/>
  <c r="H79" i="70" s="1"/>
  <c r="E79" i="71" s="1"/>
  <c r="H79" i="71" s="1"/>
  <c r="E79" i="68" s="1"/>
  <c r="H79" i="68" s="1"/>
  <c r="E69" i="70"/>
  <c r="H69" i="70" s="1"/>
  <c r="E69" i="71" s="1"/>
  <c r="H69" i="71" s="1"/>
  <c r="E69" i="68" s="1"/>
  <c r="H69" i="68" s="1"/>
  <c r="E20" i="70"/>
  <c r="H20" i="70" s="1"/>
  <c r="E20" i="71" s="1"/>
  <c r="H20" i="71" s="1"/>
  <c r="E20" i="68" s="1"/>
  <c r="H20" i="68" s="1"/>
  <c r="E39" i="70"/>
  <c r="H39" i="70" s="1"/>
  <c r="E39" i="71" s="1"/>
  <c r="H39" i="71" s="1"/>
  <c r="E39" i="68" s="1"/>
  <c r="H39" i="68" s="1"/>
  <c r="E43" i="70"/>
  <c r="H43" i="70" s="1"/>
  <c r="E43" i="71" s="1"/>
  <c r="H43" i="71" s="1"/>
  <c r="E43" i="68" s="1"/>
  <c r="H43" i="68" s="1"/>
  <c r="E54" i="70"/>
  <c r="H54" i="70" s="1"/>
  <c r="E54" i="71" s="1"/>
  <c r="H54" i="71" s="1"/>
  <c r="E54" i="68" s="1"/>
  <c r="H54" i="68" s="1"/>
  <c r="E71" i="70"/>
  <c r="H71" i="70" s="1"/>
  <c r="E71" i="71" s="1"/>
  <c r="H71" i="71" s="1"/>
  <c r="E71" i="68" s="1"/>
  <c r="H71" i="68" s="1"/>
  <c r="E150" i="70"/>
  <c r="H150" i="70" s="1"/>
  <c r="E150" i="71" s="1"/>
  <c r="H150" i="71" s="1"/>
  <c r="E150" i="68" s="1"/>
  <c r="H150" i="68" s="1"/>
  <c r="E151" i="70"/>
  <c r="H151" i="70" s="1"/>
  <c r="E151" i="71" s="1"/>
  <c r="H151" i="71" s="1"/>
  <c r="E151" i="68" s="1"/>
  <c r="H151" i="68" s="1"/>
  <c r="E222" i="70"/>
  <c r="H222" i="70" s="1"/>
  <c r="C222" i="71" s="1"/>
  <c r="E222" i="71" s="1"/>
  <c r="H222" i="71" s="1"/>
  <c r="C222" i="68" s="1"/>
  <c r="E222" i="68" s="1"/>
  <c r="H222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30" i="70"/>
  <c r="H30" i="70" s="1"/>
  <c r="E30" i="71" s="1"/>
  <c r="H30" i="71" s="1"/>
  <c r="E30" i="68" s="1"/>
  <c r="H30" i="68" s="1"/>
  <c r="E53" i="70"/>
  <c r="H53" i="70" s="1"/>
  <c r="E53" i="71" s="1"/>
  <c r="H53" i="71" s="1"/>
  <c r="E53" i="68" s="1"/>
  <c r="H53" i="68" s="1"/>
  <c r="E116" i="70"/>
  <c r="H116" i="70" s="1"/>
  <c r="E116" i="71" s="1"/>
  <c r="H116" i="71" s="1"/>
  <c r="E116" i="68" s="1"/>
  <c r="H116" i="68" s="1"/>
  <c r="E214" i="70"/>
  <c r="H214" i="70" s="1"/>
  <c r="C214" i="71" s="1"/>
  <c r="E214" i="71" s="1"/>
  <c r="H214" i="71" s="1"/>
  <c r="C214" i="68" s="1"/>
  <c r="E214" i="68" s="1"/>
  <c r="H214" i="68" s="1"/>
  <c r="E41" i="70"/>
  <c r="H41" i="70" s="1"/>
  <c r="E41" i="71" s="1"/>
  <c r="H41" i="71" s="1"/>
  <c r="E41" i="68" s="1"/>
  <c r="H41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46" i="70"/>
  <c r="H46" i="70" s="1"/>
  <c r="E46" i="71" s="1"/>
  <c r="H46" i="71" s="1"/>
  <c r="E46" i="68" s="1"/>
  <c r="H46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C209" i="71"/>
  <c r="E209" i="71" s="1"/>
  <c r="H209" i="71" s="1"/>
  <c r="V36" i="8"/>
  <c r="L232" i="33"/>
  <c r="L229" i="33"/>
  <c r="K5" i="33"/>
  <c r="E5" i="33"/>
  <c r="E191" i="71" l="1"/>
  <c r="H191" i="71" s="1"/>
  <c r="C201" i="71"/>
  <c r="E201" i="71" s="1"/>
  <c r="H201" i="71" s="1"/>
  <c r="C202" i="71"/>
  <c r="E202" i="71" s="1"/>
  <c r="H202" i="71" s="1"/>
  <c r="C203" i="71"/>
  <c r="E203" i="71" s="1"/>
  <c r="H203" i="71" s="1"/>
  <c r="C223" i="70"/>
  <c r="E223" i="70" s="1"/>
  <c r="H223" i="70" s="1"/>
  <c r="E66" i="88"/>
  <c r="H66" i="88" s="1"/>
  <c r="E66" i="89" s="1"/>
  <c r="H66" i="89" s="1"/>
  <c r="E67" i="88"/>
  <c r="H67" i="88" s="1"/>
  <c r="E67" i="89" s="1"/>
  <c r="H67" i="89" s="1"/>
  <c r="E65" i="90"/>
  <c r="H65" i="90" s="1"/>
  <c r="C65" i="91" s="1"/>
  <c r="E65" i="91" s="1"/>
  <c r="H65" i="91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8" i="69"/>
  <c r="H198" i="69" s="1"/>
  <c r="E51" i="69"/>
  <c r="H51" i="69" s="1"/>
  <c r="E137" i="68"/>
  <c r="H137" i="68" s="1"/>
  <c r="E75" i="69"/>
  <c r="H75" i="69" s="1"/>
  <c r="C215" i="69"/>
  <c r="E215" i="69" s="1"/>
  <c r="H215" i="69" s="1"/>
  <c r="E72" i="69"/>
  <c r="H72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C220" i="69"/>
  <c r="E220" i="69" s="1"/>
  <c r="H220" i="69" s="1"/>
  <c r="E142" i="69"/>
  <c r="H142" i="69" s="1"/>
  <c r="E64" i="69"/>
  <c r="H64" i="69" s="1"/>
  <c r="E50" i="69"/>
  <c r="H50" i="69" s="1"/>
  <c r="E135" i="69"/>
  <c r="H135" i="69" s="1"/>
  <c r="C211" i="69"/>
  <c r="E211" i="69" s="1"/>
  <c r="H211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24" i="69"/>
  <c r="H24" i="69" s="1"/>
  <c r="E70" i="69"/>
  <c r="H70" i="69" s="1"/>
  <c r="E38" i="69"/>
  <c r="H38" i="69" s="1"/>
  <c r="E178" i="69"/>
  <c r="H178" i="69" s="1"/>
  <c r="E141" i="69"/>
  <c r="H141" i="69" s="1"/>
  <c r="E40" i="69"/>
  <c r="H40" i="69" s="1"/>
  <c r="E132" i="69"/>
  <c r="H132" i="69" s="1"/>
  <c r="E90" i="69"/>
  <c r="H90" i="69" s="1"/>
  <c r="E116" i="69"/>
  <c r="H116" i="69" s="1"/>
  <c r="C207" i="69"/>
  <c r="E207" i="69" s="1"/>
  <c r="H207" i="69" s="1"/>
  <c r="E193" i="69"/>
  <c r="H193" i="69" s="1"/>
  <c r="E140" i="69"/>
  <c r="H140" i="69" s="1"/>
  <c r="C221" i="69"/>
  <c r="E221" i="69" s="1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C208" i="69"/>
  <c r="E208" i="69" s="1"/>
  <c r="H208" i="69" s="1"/>
  <c r="C206" i="69"/>
  <c r="E206" i="69" s="1"/>
  <c r="H206" i="69" s="1"/>
  <c r="E20" i="69"/>
  <c r="H20" i="69" s="1"/>
  <c r="E19" i="69"/>
  <c r="H19" i="69" s="1"/>
  <c r="E130" i="69"/>
  <c r="H130" i="69" s="1"/>
  <c r="C217" i="69"/>
  <c r="E217" i="69" s="1"/>
  <c r="H217" i="69" s="1"/>
  <c r="E151" i="69"/>
  <c r="H151" i="69" s="1"/>
  <c r="E82" i="69"/>
  <c r="H82" i="69" s="1"/>
  <c r="E87" i="69"/>
  <c r="H87" i="69" s="1"/>
  <c r="E113" i="69"/>
  <c r="H113" i="69" s="1"/>
  <c r="C205" i="69"/>
  <c r="E205" i="69" s="1"/>
  <c r="H205" i="69" s="1"/>
  <c r="E185" i="69"/>
  <c r="H185" i="69" s="1"/>
  <c r="E45" i="69"/>
  <c r="H45" i="69" s="1"/>
  <c r="E44" i="69"/>
  <c r="H44" i="69" s="1"/>
  <c r="C209" i="68"/>
  <c r="E209" i="68" s="1"/>
  <c r="H209" i="68" s="1"/>
  <c r="E152" i="69"/>
  <c r="H152" i="69" s="1"/>
  <c r="C204" i="69"/>
  <c r="E204" i="69" s="1"/>
  <c r="H204" i="69" s="1"/>
  <c r="E196" i="69"/>
  <c r="H196" i="69" s="1"/>
  <c r="E110" i="69"/>
  <c r="H110" i="69" s="1"/>
  <c r="E150" i="69"/>
  <c r="H150" i="69" s="1"/>
  <c r="E106" i="69"/>
  <c r="H106" i="69" s="1"/>
  <c r="E96" i="69"/>
  <c r="H96" i="69" s="1"/>
  <c r="C214" i="69"/>
  <c r="E214" i="69" s="1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C216" i="69"/>
  <c r="E216" i="69" s="1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C218" i="69"/>
  <c r="E218" i="69" s="1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9" i="69"/>
  <c r="H199" i="69" s="1"/>
  <c r="E114" i="69"/>
  <c r="H114" i="69" s="1"/>
  <c r="E118" i="69"/>
  <c r="H118" i="69" s="1"/>
  <c r="E136" i="69"/>
  <c r="H136" i="69" s="1"/>
  <c r="E200" i="69"/>
  <c r="H200" i="69" s="1"/>
  <c r="C213" i="69"/>
  <c r="E213" i="69" s="1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C210" i="69"/>
  <c r="E210" i="69" s="1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C224" i="69"/>
  <c r="E224" i="69" s="1"/>
  <c r="H224" i="69" s="1"/>
  <c r="E54" i="69"/>
  <c r="H54" i="69" s="1"/>
  <c r="E197" i="69"/>
  <c r="H197" i="69" s="1"/>
  <c r="C222" i="69"/>
  <c r="E222" i="69" s="1"/>
  <c r="H222" i="69" s="1"/>
  <c r="E79" i="69"/>
  <c r="H79" i="69" s="1"/>
  <c r="E36" i="69"/>
  <c r="H36" i="69" s="1"/>
  <c r="C212" i="69"/>
  <c r="E212" i="69" s="1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191" i="68" l="1"/>
  <c r="H191" i="68" s="1"/>
  <c r="E191" i="69" s="1"/>
  <c r="H191" i="69" s="1"/>
  <c r="E191" i="72" s="1"/>
  <c r="H191" i="72" s="1"/>
  <c r="C201" i="68"/>
  <c r="E201" i="68" s="1"/>
  <c r="H201" i="68" s="1"/>
  <c r="C201" i="69" s="1"/>
  <c r="E201" i="69" s="1"/>
  <c r="H201" i="69" s="1"/>
  <c r="C201" i="72" s="1"/>
  <c r="E201" i="72" s="1"/>
  <c r="H201" i="72" s="1"/>
  <c r="C201" i="73" s="1"/>
  <c r="C202" i="68"/>
  <c r="E202" i="68" s="1"/>
  <c r="H202" i="68" s="1"/>
  <c r="C202" i="69" s="1"/>
  <c r="E202" i="69" s="1"/>
  <c r="H202" i="69" s="1"/>
  <c r="C202" i="72" s="1"/>
  <c r="E202" i="72" s="1"/>
  <c r="H202" i="72" s="1"/>
  <c r="C202" i="73" s="1"/>
  <c r="C203" i="68"/>
  <c r="E203" i="68" s="1"/>
  <c r="H203" i="68" s="1"/>
  <c r="C203" i="69" s="1"/>
  <c r="E203" i="69" s="1"/>
  <c r="H203" i="69" s="1"/>
  <c r="C203" i="72" s="1"/>
  <c r="E203" i="72" s="1"/>
  <c r="H203" i="72" s="1"/>
  <c r="C203" i="73" s="1"/>
  <c r="C223" i="71"/>
  <c r="E223" i="71" s="1"/>
  <c r="H223" i="71" s="1"/>
  <c r="E65" i="92"/>
  <c r="H65" i="92" s="1"/>
  <c r="E67" i="90"/>
  <c r="H67" i="90" s="1"/>
  <c r="C67" i="91" s="1"/>
  <c r="E67" i="91" s="1"/>
  <c r="H67" i="91" s="1"/>
  <c r="E66" i="90"/>
  <c r="H66" i="90" s="1"/>
  <c r="C66" i="91" s="1"/>
  <c r="E66" i="91" s="1"/>
  <c r="H66" i="91" s="1"/>
  <c r="E107" i="68"/>
  <c r="H107" i="68" s="1"/>
  <c r="E109" i="68"/>
  <c r="H109" i="68" s="1"/>
  <c r="E108" i="68"/>
  <c r="H108" i="68" s="1"/>
  <c r="E177" i="68"/>
  <c r="H177" i="68" s="1"/>
  <c r="C7" i="66"/>
  <c r="E7" i="66" s="1"/>
  <c r="H7" i="66" s="1"/>
  <c r="C18" i="66"/>
  <c r="C16" i="66"/>
  <c r="E16" i="66" s="1"/>
  <c r="H16" i="66" s="1"/>
  <c r="E16" i="67" s="1"/>
  <c r="H16" i="67" s="1"/>
  <c r="C8" i="66"/>
  <c r="C15" i="66"/>
  <c r="C14" i="66"/>
  <c r="C17" i="66"/>
  <c r="C13" i="66"/>
  <c r="E13" i="66" s="1"/>
  <c r="H13" i="66" s="1"/>
  <c r="C6" i="66"/>
  <c r="C5" i="66"/>
  <c r="E5" i="66" s="1"/>
  <c r="H5" i="66" s="1"/>
  <c r="E114" i="72"/>
  <c r="H114" i="72" s="1"/>
  <c r="E26" i="72"/>
  <c r="H26" i="72" s="1"/>
  <c r="E161" i="72"/>
  <c r="H161" i="72" s="1"/>
  <c r="C214" i="72"/>
  <c r="E214" i="72" s="1"/>
  <c r="H214" i="72" s="1"/>
  <c r="C217" i="72"/>
  <c r="E217" i="72" s="1"/>
  <c r="H217" i="72" s="1"/>
  <c r="E56" i="72"/>
  <c r="H56" i="72" s="1"/>
  <c r="E89" i="72"/>
  <c r="H89" i="72" s="1"/>
  <c r="E70" i="72"/>
  <c r="H70" i="72" s="1"/>
  <c r="E25" i="72"/>
  <c r="H25" i="72" s="1"/>
  <c r="E23" i="72"/>
  <c r="H23" i="72" s="1"/>
  <c r="E74" i="72"/>
  <c r="H74" i="72" s="1"/>
  <c r="C216" i="72"/>
  <c r="E216" i="72" s="1"/>
  <c r="H216" i="72" s="1"/>
  <c r="E96" i="72"/>
  <c r="H96" i="72" s="1"/>
  <c r="C205" i="72"/>
  <c r="E205" i="72" s="1"/>
  <c r="H205" i="72" s="1"/>
  <c r="E90" i="72"/>
  <c r="H90" i="72" s="1"/>
  <c r="E24" i="72"/>
  <c r="H24" i="72" s="1"/>
  <c r="E62" i="72"/>
  <c r="H62" i="72" s="1"/>
  <c r="E28" i="72"/>
  <c r="H28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6" i="72"/>
  <c r="H196" i="72" s="1"/>
  <c r="E113" i="72"/>
  <c r="H113" i="72" s="1"/>
  <c r="E41" i="72"/>
  <c r="H41" i="72" s="1"/>
  <c r="E132" i="72"/>
  <c r="H132" i="72" s="1"/>
  <c r="E141" i="72"/>
  <c r="H141" i="72" s="1"/>
  <c r="E111" i="72"/>
  <c r="H111" i="72" s="1"/>
  <c r="E115" i="72"/>
  <c r="H115" i="72" s="1"/>
  <c r="E69" i="72"/>
  <c r="H69" i="72" s="1"/>
  <c r="E21" i="72"/>
  <c r="H21" i="72" s="1"/>
  <c r="C212" i="72"/>
  <c r="E212" i="72" s="1"/>
  <c r="H212" i="72" s="1"/>
  <c r="E144" i="72"/>
  <c r="H144" i="72" s="1"/>
  <c r="C213" i="72"/>
  <c r="E213" i="72" s="1"/>
  <c r="H213" i="72" s="1"/>
  <c r="E71" i="72"/>
  <c r="H71" i="72" s="1"/>
  <c r="E30" i="72"/>
  <c r="H30" i="72" s="1"/>
  <c r="E31" i="72"/>
  <c r="H31" i="72" s="1"/>
  <c r="C204" i="72"/>
  <c r="E204" i="72" s="1"/>
  <c r="H204" i="72" s="1"/>
  <c r="E87" i="72"/>
  <c r="H87" i="72" s="1"/>
  <c r="E19" i="72"/>
  <c r="H19" i="72" s="1"/>
  <c r="E57" i="72"/>
  <c r="H57" i="72" s="1"/>
  <c r="E73" i="72"/>
  <c r="H73" i="72" s="1"/>
  <c r="E193" i="72"/>
  <c r="H193" i="72" s="1"/>
  <c r="C211" i="72"/>
  <c r="E211" i="72" s="1"/>
  <c r="H211" i="72" s="1"/>
  <c r="E142" i="72"/>
  <c r="H142" i="72" s="1"/>
  <c r="E198" i="72"/>
  <c r="H198" i="72" s="1"/>
  <c r="E27" i="72"/>
  <c r="H27" i="72" s="1"/>
  <c r="E95" i="72"/>
  <c r="H95" i="72" s="1"/>
  <c r="E49" i="72"/>
  <c r="H49" i="72" s="1"/>
  <c r="E200" i="72"/>
  <c r="H200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C207" i="72"/>
  <c r="E207" i="72" s="1"/>
  <c r="H207" i="72" s="1"/>
  <c r="E178" i="72"/>
  <c r="H178" i="72" s="1"/>
  <c r="E35" i="72"/>
  <c r="H35" i="72" s="1"/>
  <c r="E22" i="72"/>
  <c r="H22" i="72" s="1"/>
  <c r="C215" i="72"/>
  <c r="E215" i="72" s="1"/>
  <c r="H215" i="72" s="1"/>
  <c r="E32" i="72"/>
  <c r="H32" i="72" s="1"/>
  <c r="E197" i="72"/>
  <c r="H197" i="72" s="1"/>
  <c r="C224" i="72"/>
  <c r="E224" i="72" s="1"/>
  <c r="H224" i="72" s="1"/>
  <c r="E100" i="69"/>
  <c r="H100" i="69" s="1"/>
  <c r="E136" i="72"/>
  <c r="H136" i="72" s="1"/>
  <c r="E52" i="72"/>
  <c r="H52" i="72" s="1"/>
  <c r="E133" i="69"/>
  <c r="H133" i="69" s="1"/>
  <c r="C206" i="72"/>
  <c r="E206" i="72" s="1"/>
  <c r="H206" i="72" s="1"/>
  <c r="E55" i="72"/>
  <c r="H55" i="72" s="1"/>
  <c r="E186" i="72"/>
  <c r="H186" i="72" s="1"/>
  <c r="E187" i="72"/>
  <c r="H187" i="72" s="1"/>
  <c r="C220" i="72"/>
  <c r="E220" i="72" s="1"/>
  <c r="H220" i="72" s="1"/>
  <c r="E81" i="72"/>
  <c r="H81" i="72" s="1"/>
  <c r="E75" i="72"/>
  <c r="H75" i="72" s="1"/>
  <c r="E61" i="72"/>
  <c r="H61" i="72" s="1"/>
  <c r="E79" i="72"/>
  <c r="H79" i="72" s="1"/>
  <c r="C210" i="72"/>
  <c r="E210" i="72" s="1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C218" i="72"/>
  <c r="E218" i="72" s="1"/>
  <c r="H218" i="72" s="1"/>
  <c r="E29" i="72"/>
  <c r="H29" i="72" s="1"/>
  <c r="E151" i="72"/>
  <c r="H151" i="72" s="1"/>
  <c r="E131" i="72"/>
  <c r="H131" i="72" s="1"/>
  <c r="C221" i="72"/>
  <c r="E221" i="72" s="1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C209" i="69"/>
  <c r="E209" i="69" s="1"/>
  <c r="H209" i="69" s="1"/>
  <c r="E44" i="72"/>
  <c r="H44" i="72" s="1"/>
  <c r="E82" i="72"/>
  <c r="H82" i="72" s="1"/>
  <c r="E130" i="72"/>
  <c r="H130" i="72" s="1"/>
  <c r="C208" i="72"/>
  <c r="E208" i="72" s="1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E13" i="67"/>
  <c r="H13" i="67" s="1"/>
  <c r="E183" i="72"/>
  <c r="H183" i="72" s="1"/>
  <c r="E63" i="72"/>
  <c r="H63" i="72" s="1"/>
  <c r="E199" i="72"/>
  <c r="H199" i="72" s="1"/>
  <c r="C222" i="72"/>
  <c r="E222" i="72" s="1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C223" i="68" l="1"/>
  <c r="E223" i="68" s="1"/>
  <c r="H223" i="68" s="1"/>
  <c r="E6" i="66"/>
  <c r="H6" i="66" s="1"/>
  <c r="E6" i="67" s="1"/>
  <c r="H6" i="67" s="1"/>
  <c r="E14" i="66"/>
  <c r="H14" i="66" s="1"/>
  <c r="E14" i="67" s="1"/>
  <c r="H14" i="67" s="1"/>
  <c r="E18" i="66"/>
  <c r="H18" i="66" s="1"/>
  <c r="E18" i="67" s="1"/>
  <c r="H18" i="67" s="1"/>
  <c r="E15" i="66"/>
  <c r="H15" i="66" s="1"/>
  <c r="E15" i="67" s="1"/>
  <c r="H15" i="67" s="1"/>
  <c r="E17" i="66"/>
  <c r="H17" i="66" s="1"/>
  <c r="E17" i="67" s="1"/>
  <c r="H17" i="67" s="1"/>
  <c r="E8" i="66"/>
  <c r="H8" i="66" s="1"/>
  <c r="E8" i="67" s="1"/>
  <c r="H8" i="67" s="1"/>
  <c r="E66" i="92"/>
  <c r="H66" i="92" s="1"/>
  <c r="E67" i="92"/>
  <c r="H67" i="92" s="1"/>
  <c r="E65" i="93"/>
  <c r="H65" i="93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C218" i="73"/>
  <c r="E218" i="73" s="1"/>
  <c r="H218" i="73" s="1"/>
  <c r="E75" i="73"/>
  <c r="H75" i="73" s="1"/>
  <c r="E186" i="73"/>
  <c r="H186" i="73" s="1"/>
  <c r="C215" i="73"/>
  <c r="E215" i="73" s="1"/>
  <c r="H215" i="73" s="1"/>
  <c r="E84" i="73"/>
  <c r="H84" i="73" s="1"/>
  <c r="C213" i="73"/>
  <c r="E213" i="73" s="1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C214" i="73"/>
  <c r="E214" i="73" s="1"/>
  <c r="H214" i="73" s="1"/>
  <c r="E77" i="73"/>
  <c r="H77" i="73" s="1"/>
  <c r="C209" i="72"/>
  <c r="E209" i="72" s="1"/>
  <c r="H209" i="72" s="1"/>
  <c r="E39" i="73"/>
  <c r="H39" i="73" s="1"/>
  <c r="E112" i="73"/>
  <c r="H112" i="73" s="1"/>
  <c r="E59" i="73"/>
  <c r="H59" i="73" s="1"/>
  <c r="E190" i="73"/>
  <c r="H190" i="73" s="1"/>
  <c r="C206" i="73"/>
  <c r="E206" i="73" s="1"/>
  <c r="H206" i="73" s="1"/>
  <c r="E136" i="73"/>
  <c r="H136" i="73" s="1"/>
  <c r="E20" i="73"/>
  <c r="H20" i="73" s="1"/>
  <c r="C211" i="73"/>
  <c r="E211" i="73" s="1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C210" i="73"/>
  <c r="E210" i="73" s="1"/>
  <c r="H210" i="73" s="1"/>
  <c r="C220" i="73"/>
  <c r="E220" i="73" s="1"/>
  <c r="H220" i="73" s="1"/>
  <c r="E100" i="72"/>
  <c r="H100" i="72" s="1"/>
  <c r="E45" i="73"/>
  <c r="H45" i="73" s="1"/>
  <c r="E49" i="73"/>
  <c r="H49" i="73" s="1"/>
  <c r="C204" i="73"/>
  <c r="E204" i="73" s="1"/>
  <c r="H204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C224" i="73"/>
  <c r="E224" i="73" s="1"/>
  <c r="H224" i="73" s="1"/>
  <c r="E35" i="73"/>
  <c r="H35" i="73" s="1"/>
  <c r="E95" i="73"/>
  <c r="H95" i="73" s="1"/>
  <c r="E31" i="73"/>
  <c r="H31" i="73" s="1"/>
  <c r="C212" i="73"/>
  <c r="E212" i="73" s="1"/>
  <c r="H212" i="73" s="1"/>
  <c r="E196" i="73"/>
  <c r="H196" i="73" s="1"/>
  <c r="E24" i="73"/>
  <c r="H24" i="73" s="1"/>
  <c r="E203" i="73"/>
  <c r="H203" i="73" s="1"/>
  <c r="C203" i="74" s="1"/>
  <c r="E89" i="73"/>
  <c r="H89" i="73" s="1"/>
  <c r="E199" i="73"/>
  <c r="H199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3" i="73"/>
  <c r="H193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C207" i="73"/>
  <c r="E207" i="73" s="1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C216" i="73"/>
  <c r="E216" i="73" s="1"/>
  <c r="H216" i="73" s="1"/>
  <c r="E101" i="73"/>
  <c r="H101" i="73" s="1"/>
  <c r="E36" i="73"/>
  <c r="H36" i="73" s="1"/>
  <c r="E33" i="73"/>
  <c r="H33" i="73" s="1"/>
  <c r="C221" i="73"/>
  <c r="E221" i="73" s="1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1" i="73"/>
  <c r="H201" i="73" s="1"/>
  <c r="C201" i="74" s="1"/>
  <c r="E79" i="73"/>
  <c r="H79" i="73" s="1"/>
  <c r="E81" i="73"/>
  <c r="H81" i="73" s="1"/>
  <c r="E52" i="73"/>
  <c r="H52" i="73" s="1"/>
  <c r="E197" i="73"/>
  <c r="H197" i="73" s="1"/>
  <c r="E152" i="73"/>
  <c r="H152" i="73" s="1"/>
  <c r="E200" i="73"/>
  <c r="H200" i="73" s="1"/>
  <c r="E198" i="73"/>
  <c r="H198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2" i="73"/>
  <c r="H202" i="73" s="1"/>
  <c r="C202" i="74" s="1"/>
  <c r="E90" i="73"/>
  <c r="H90" i="73" s="1"/>
  <c r="C205" i="73"/>
  <c r="E205" i="73" s="1"/>
  <c r="H205" i="73" s="1"/>
  <c r="E74" i="73"/>
  <c r="H74" i="73" s="1"/>
  <c r="E25" i="73"/>
  <c r="H25" i="73" s="1"/>
  <c r="E191" i="73"/>
  <c r="H191" i="73" s="1"/>
  <c r="C217" i="73"/>
  <c r="E217" i="73" s="1"/>
  <c r="H217" i="73" s="1"/>
  <c r="E26" i="73"/>
  <c r="H26" i="73" s="1"/>
  <c r="C222" i="73"/>
  <c r="E222" i="73" s="1"/>
  <c r="H222" i="73" s="1"/>
  <c r="C208" i="73"/>
  <c r="E208" i="73" s="1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23" i="69" l="1"/>
  <c r="E223" i="69" s="1"/>
  <c r="H223" i="69" s="1"/>
  <c r="E65" i="94"/>
  <c r="H65" i="94" s="1"/>
  <c r="E67" i="93"/>
  <c r="H67" i="93" s="1"/>
  <c r="E66" i="93"/>
  <c r="H66" i="93" s="1"/>
  <c r="E14" i="70"/>
  <c r="H14" i="70" s="1"/>
  <c r="E14" i="71" s="1"/>
  <c r="H14" i="71" s="1"/>
  <c r="E14" i="68" s="1"/>
  <c r="H14" i="68" s="1"/>
  <c r="E17" i="70"/>
  <c r="H17" i="70" s="1"/>
  <c r="E17" i="71" s="1"/>
  <c r="H17" i="71" s="1"/>
  <c r="E17" i="68" s="1"/>
  <c r="H17" i="68" s="1"/>
  <c r="E8" i="70"/>
  <c r="H8" i="70" s="1"/>
  <c r="E8" i="71" s="1"/>
  <c r="H8" i="71" s="1"/>
  <c r="E8" i="68" s="1"/>
  <c r="H8" i="68" s="1"/>
  <c r="E6" i="70"/>
  <c r="H6" i="70" s="1"/>
  <c r="E6" i="71" s="1"/>
  <c r="H6" i="71" s="1"/>
  <c r="E6" i="68" s="1"/>
  <c r="H6" i="68" s="1"/>
  <c r="E18" i="70"/>
  <c r="H18" i="70" s="1"/>
  <c r="E18" i="71" s="1"/>
  <c r="H18" i="71" s="1"/>
  <c r="E18" i="68" s="1"/>
  <c r="H18" i="68" s="1"/>
  <c r="E15" i="70"/>
  <c r="H15" i="70" s="1"/>
  <c r="E15" i="71" s="1"/>
  <c r="H15" i="71" s="1"/>
  <c r="E15" i="68" s="1"/>
  <c r="H15" i="68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E109" i="72"/>
  <c r="H109" i="72" s="1"/>
  <c r="E177" i="72"/>
  <c r="H177" i="72" s="1"/>
  <c r="E5" i="70"/>
  <c r="H5" i="70" s="1"/>
  <c r="C222" i="74"/>
  <c r="E222" i="74" s="1"/>
  <c r="H222" i="74" s="1"/>
  <c r="C205" i="74"/>
  <c r="E205" i="74" s="1"/>
  <c r="H205" i="74" s="1"/>
  <c r="E200" i="74"/>
  <c r="H200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C218" i="74"/>
  <c r="E218" i="74" s="1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C224" i="74"/>
  <c r="E224" i="74" s="1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2" i="74"/>
  <c r="H202" i="74" s="1"/>
  <c r="C202" i="75" s="1"/>
  <c r="E81" i="74"/>
  <c r="H81" i="74" s="1"/>
  <c r="E44" i="74"/>
  <c r="H44" i="74" s="1"/>
  <c r="E73" i="74"/>
  <c r="H73" i="74" s="1"/>
  <c r="E106" i="74"/>
  <c r="H106" i="74" s="1"/>
  <c r="E99" i="74"/>
  <c r="H99" i="74" s="1"/>
  <c r="E24" i="74"/>
  <c r="H24" i="74" s="1"/>
  <c r="C220" i="74"/>
  <c r="E220" i="74" s="1"/>
  <c r="H220" i="74" s="1"/>
  <c r="E140" i="74"/>
  <c r="H140" i="74" s="1"/>
  <c r="C211" i="74"/>
  <c r="E211" i="74" s="1"/>
  <c r="H211" i="74" s="1"/>
  <c r="C214" i="74"/>
  <c r="E214" i="74" s="1"/>
  <c r="H214" i="74" s="1"/>
  <c r="E142" i="74"/>
  <c r="H142" i="74" s="1"/>
  <c r="E70" i="74"/>
  <c r="H70" i="74" s="1"/>
  <c r="E118" i="74"/>
  <c r="H118" i="74" s="1"/>
  <c r="E63" i="74"/>
  <c r="H63" i="74" s="1"/>
  <c r="C217" i="74"/>
  <c r="E217" i="74" s="1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6" i="74"/>
  <c r="H196" i="74" s="1"/>
  <c r="E113" i="74"/>
  <c r="H113" i="74" s="1"/>
  <c r="E86" i="74"/>
  <c r="H86" i="74" s="1"/>
  <c r="E20" i="74"/>
  <c r="H20" i="74" s="1"/>
  <c r="E39" i="74"/>
  <c r="H39" i="74" s="1"/>
  <c r="E91" i="74"/>
  <c r="H91" i="74" s="1"/>
  <c r="C215" i="74"/>
  <c r="E215" i="74" s="1"/>
  <c r="H215" i="74" s="1"/>
  <c r="E191" i="74"/>
  <c r="H191" i="74" s="1"/>
  <c r="E19" i="74"/>
  <c r="H19" i="74" s="1"/>
  <c r="E61" i="74"/>
  <c r="H61" i="74" s="1"/>
  <c r="E147" i="74"/>
  <c r="H147" i="74" s="1"/>
  <c r="C212" i="74"/>
  <c r="E212" i="74" s="1"/>
  <c r="H212" i="74" s="1"/>
  <c r="E185" i="74"/>
  <c r="H185" i="74" s="1"/>
  <c r="E23" i="74"/>
  <c r="H23" i="74" s="1"/>
  <c r="C209" i="73"/>
  <c r="E209" i="73" s="1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7" i="74"/>
  <c r="H197" i="74" s="1"/>
  <c r="E85" i="74"/>
  <c r="H85" i="74" s="1"/>
  <c r="C216" i="74"/>
  <c r="E216" i="74" s="1"/>
  <c r="H216" i="74" s="1"/>
  <c r="C207" i="74"/>
  <c r="E207" i="74" s="1"/>
  <c r="H207" i="74" s="1"/>
  <c r="E114" i="74"/>
  <c r="H114" i="74" s="1"/>
  <c r="E199" i="74"/>
  <c r="H199" i="74" s="1"/>
  <c r="E98" i="74"/>
  <c r="H98" i="74" s="1"/>
  <c r="C204" i="74"/>
  <c r="E204" i="74" s="1"/>
  <c r="H204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C206" i="74"/>
  <c r="E206" i="74" s="1"/>
  <c r="H206" i="74" s="1"/>
  <c r="E64" i="74"/>
  <c r="H64" i="74" s="1"/>
  <c r="E41" i="74"/>
  <c r="H41" i="74" s="1"/>
  <c r="E76" i="74"/>
  <c r="H76" i="74" s="1"/>
  <c r="C208" i="74"/>
  <c r="E208" i="74" s="1"/>
  <c r="H208" i="74" s="1"/>
  <c r="E141" i="74"/>
  <c r="H141" i="74" s="1"/>
  <c r="E198" i="74"/>
  <c r="H198" i="74" s="1"/>
  <c r="E201" i="74"/>
  <c r="H201" i="74" s="1"/>
  <c r="C201" i="75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C213" i="74"/>
  <c r="E213" i="74" s="1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C221" i="74"/>
  <c r="E221" i="74" s="1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3" i="74"/>
  <c r="H193" i="74" s="1"/>
  <c r="E203" i="74"/>
  <c r="H203" i="74" s="1"/>
  <c r="C203" i="75" s="1"/>
  <c r="E31" i="74"/>
  <c r="H31" i="74" s="1"/>
  <c r="E187" i="74"/>
  <c r="H187" i="74" s="1"/>
  <c r="E149" i="74"/>
  <c r="H149" i="74" s="1"/>
  <c r="E62" i="74"/>
  <c r="H62" i="74" s="1"/>
  <c r="E49" i="74"/>
  <c r="H49" i="74" s="1"/>
  <c r="C210" i="74"/>
  <c r="E210" i="74" s="1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C223" i="72" l="1"/>
  <c r="E223" i="72" s="1"/>
  <c r="H223" i="72" s="1"/>
  <c r="E66" i="94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108" i="74" s="1"/>
  <c r="H108" i="74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E144" i="75"/>
  <c r="H144" i="75" s="1"/>
  <c r="E203" i="75"/>
  <c r="H203" i="75" s="1"/>
  <c r="C203" i="76" s="1"/>
  <c r="E42" i="75"/>
  <c r="H42" i="75" s="1"/>
  <c r="E141" i="75"/>
  <c r="H141" i="75" s="1"/>
  <c r="E143" i="75"/>
  <c r="H143" i="75" s="1"/>
  <c r="E39" i="75"/>
  <c r="H39" i="75" s="1"/>
  <c r="E63" i="75"/>
  <c r="H63" i="75" s="1"/>
  <c r="E44" i="75"/>
  <c r="H44" i="75" s="1"/>
  <c r="E32" i="75"/>
  <c r="H32" i="75" s="1"/>
  <c r="E15" i="69"/>
  <c r="H15" i="69" s="1"/>
  <c r="E95" i="75"/>
  <c r="H95" i="75" s="1"/>
  <c r="C206" i="75"/>
  <c r="E206" i="75" s="1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191" i="75"/>
  <c r="H191" i="75" s="1"/>
  <c r="E29" i="75"/>
  <c r="H29" i="75" s="1"/>
  <c r="E13" i="69"/>
  <c r="H13" i="69" s="1"/>
  <c r="E78" i="75"/>
  <c r="H78" i="75" s="1"/>
  <c r="E149" i="75"/>
  <c r="H149" i="75" s="1"/>
  <c r="E47" i="75"/>
  <c r="H47" i="75" s="1"/>
  <c r="E190" i="75"/>
  <c r="H190" i="75" s="1"/>
  <c r="E76" i="75"/>
  <c r="H76" i="75" s="1"/>
  <c r="C207" i="75"/>
  <c r="E207" i="75" s="1"/>
  <c r="H207" i="75" s="1"/>
  <c r="C212" i="75"/>
  <c r="E212" i="75" s="1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2" i="75"/>
  <c r="H202" i="75" s="1"/>
  <c r="C202" i="76" s="1"/>
  <c r="E188" i="75"/>
  <c r="H188" i="75" s="1"/>
  <c r="E152" i="75"/>
  <c r="H152" i="75" s="1"/>
  <c r="E83" i="75"/>
  <c r="H83" i="75" s="1"/>
  <c r="E134" i="75"/>
  <c r="H134" i="75" s="1"/>
  <c r="E187" i="75"/>
  <c r="H187" i="75" s="1"/>
  <c r="E18" i="69"/>
  <c r="H18" i="69" s="1"/>
  <c r="E201" i="75"/>
  <c r="H201" i="75" s="1"/>
  <c r="C201" i="76" s="1"/>
  <c r="E133" i="74"/>
  <c r="H133" i="74" s="1"/>
  <c r="E98" i="75"/>
  <c r="H98" i="75" s="1"/>
  <c r="E23" i="75"/>
  <c r="H23" i="75" s="1"/>
  <c r="E30" i="75"/>
  <c r="H30" i="75" s="1"/>
  <c r="E72" i="75"/>
  <c r="H72" i="75" s="1"/>
  <c r="E183" i="75"/>
  <c r="H183" i="75" s="1"/>
  <c r="E90" i="75"/>
  <c r="H90" i="75" s="1"/>
  <c r="E146" i="75"/>
  <c r="H146" i="75" s="1"/>
  <c r="E200" i="75"/>
  <c r="H200" i="75" s="1"/>
  <c r="E110" i="75"/>
  <c r="H110" i="75" s="1"/>
  <c r="E136" i="75"/>
  <c r="H136" i="75" s="1"/>
  <c r="E193" i="75"/>
  <c r="H193" i="75" s="1"/>
  <c r="E50" i="75"/>
  <c r="H50" i="75" s="1"/>
  <c r="E64" i="75"/>
  <c r="H64" i="75" s="1"/>
  <c r="E16" i="69"/>
  <c r="H16" i="69" s="1"/>
  <c r="C214" i="75"/>
  <c r="E214" i="75" s="1"/>
  <c r="H214" i="75" s="1"/>
  <c r="E100" i="74"/>
  <c r="H100" i="74" s="1"/>
  <c r="E184" i="74"/>
  <c r="H184" i="74" s="1"/>
  <c r="E34" i="75"/>
  <c r="H34" i="75" s="1"/>
  <c r="C205" i="75"/>
  <c r="E205" i="75" s="1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C222" i="75"/>
  <c r="E222" i="75" s="1"/>
  <c r="H222" i="75" s="1"/>
  <c r="E84" i="75"/>
  <c r="H84" i="75" s="1"/>
  <c r="E82" i="75"/>
  <c r="H82" i="75" s="1"/>
  <c r="E26" i="75"/>
  <c r="H26" i="75" s="1"/>
  <c r="E101" i="75"/>
  <c r="H101" i="75" s="1"/>
  <c r="E8" i="69"/>
  <c r="H8" i="69" s="1"/>
  <c r="E199" i="75"/>
  <c r="H199" i="75" s="1"/>
  <c r="E126" i="75"/>
  <c r="H126" i="75" s="1"/>
  <c r="E61" i="75"/>
  <c r="H61" i="75" s="1"/>
  <c r="E113" i="75"/>
  <c r="H113" i="75" s="1"/>
  <c r="C217" i="75"/>
  <c r="E217" i="75" s="1"/>
  <c r="H217" i="75" s="1"/>
  <c r="C220" i="75"/>
  <c r="E220" i="75" s="1"/>
  <c r="H220" i="75" s="1"/>
  <c r="E41" i="75"/>
  <c r="H41" i="75" s="1"/>
  <c r="E111" i="75"/>
  <c r="H111" i="75" s="1"/>
  <c r="C210" i="75"/>
  <c r="E210" i="75" s="1"/>
  <c r="H210" i="75" s="1"/>
  <c r="E139" i="75"/>
  <c r="H139" i="75" s="1"/>
  <c r="C221" i="75"/>
  <c r="E221" i="75" s="1"/>
  <c r="H221" i="75" s="1"/>
  <c r="E116" i="75"/>
  <c r="H116" i="75" s="1"/>
  <c r="E117" i="75"/>
  <c r="H117" i="75" s="1"/>
  <c r="E115" i="75"/>
  <c r="H115" i="75" s="1"/>
  <c r="E38" i="75"/>
  <c r="H38" i="75" s="1"/>
  <c r="C208" i="75"/>
  <c r="E208" i="75" s="1"/>
  <c r="H208" i="75" s="1"/>
  <c r="E68" i="75"/>
  <c r="H68" i="75" s="1"/>
  <c r="E56" i="75"/>
  <c r="H56" i="75" s="1"/>
  <c r="E7" i="69"/>
  <c r="H7" i="69" s="1"/>
  <c r="E48" i="75"/>
  <c r="H48" i="75" s="1"/>
  <c r="C204" i="75"/>
  <c r="E204" i="75" s="1"/>
  <c r="H204" i="75" s="1"/>
  <c r="E114" i="75"/>
  <c r="H114" i="75" s="1"/>
  <c r="E85" i="75"/>
  <c r="H85" i="75" s="1"/>
  <c r="E25" i="75"/>
  <c r="H25" i="75" s="1"/>
  <c r="C209" i="74"/>
  <c r="E209" i="74" s="1"/>
  <c r="H209" i="74" s="1"/>
  <c r="E185" i="75"/>
  <c r="H185" i="75" s="1"/>
  <c r="E147" i="75"/>
  <c r="H147" i="75" s="1"/>
  <c r="C215" i="75"/>
  <c r="E215" i="75" s="1"/>
  <c r="H215" i="75" s="1"/>
  <c r="E20" i="75"/>
  <c r="H20" i="75" s="1"/>
  <c r="E196" i="75"/>
  <c r="H196" i="75" s="1"/>
  <c r="E118" i="75"/>
  <c r="H118" i="75" s="1"/>
  <c r="C211" i="75"/>
  <c r="E211" i="75" s="1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C224" i="75"/>
  <c r="E224" i="75" s="1"/>
  <c r="H224" i="75" s="1"/>
  <c r="E69" i="75"/>
  <c r="H69" i="75" s="1"/>
  <c r="C218" i="75"/>
  <c r="E218" i="75" s="1"/>
  <c r="H218" i="75" s="1"/>
  <c r="E59" i="75"/>
  <c r="H59" i="75" s="1"/>
  <c r="E35" i="75"/>
  <c r="H35" i="75" s="1"/>
  <c r="E132" i="75"/>
  <c r="H132" i="75" s="1"/>
  <c r="E137" i="74"/>
  <c r="H137" i="74" s="1"/>
  <c r="C213" i="75"/>
  <c r="E213" i="75" s="1"/>
  <c r="H213" i="75" s="1"/>
  <c r="E75" i="75"/>
  <c r="H75" i="75" s="1"/>
  <c r="E96" i="75"/>
  <c r="H96" i="75" s="1"/>
  <c r="E28" i="75"/>
  <c r="H28" i="75" s="1"/>
  <c r="E14" i="69"/>
  <c r="H14" i="69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C216" i="75"/>
  <c r="E216" i="75" s="1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6" i="69"/>
  <c r="H6" i="69" s="1"/>
  <c r="E54" i="75"/>
  <c r="H54" i="75" s="1"/>
  <c r="E198" i="75"/>
  <c r="H198" i="75" s="1"/>
  <c r="E52" i="75"/>
  <c r="H52" i="75" s="1"/>
  <c r="E197" i="75"/>
  <c r="H197" i="75" s="1"/>
  <c r="E91" i="75"/>
  <c r="H91" i="75" s="1"/>
  <c r="E142" i="75"/>
  <c r="H142" i="75" s="1"/>
  <c r="K226" i="8"/>
  <c r="K213" i="64"/>
  <c r="K215" i="64" s="1"/>
  <c r="C223" i="73" l="1"/>
  <c r="E223" i="73" s="1"/>
  <c r="H223" i="73" s="1"/>
  <c r="E177" i="73"/>
  <c r="H177" i="73" s="1"/>
  <c r="E177" i="74" s="1"/>
  <c r="H177" i="74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08" i="75"/>
  <c r="H108" i="75" s="1"/>
  <c r="E177" i="75"/>
  <c r="H177" i="75" s="1"/>
  <c r="E5" i="68"/>
  <c r="H5" i="68" s="1"/>
  <c r="E52" i="76"/>
  <c r="H52" i="76" s="1"/>
  <c r="E51" i="76"/>
  <c r="H51" i="76" s="1"/>
  <c r="E36" i="76"/>
  <c r="H36" i="76" s="1"/>
  <c r="E132" i="76"/>
  <c r="H132" i="76" s="1"/>
  <c r="C224" i="76"/>
  <c r="E224" i="76" s="1"/>
  <c r="H224" i="76" s="1"/>
  <c r="E147" i="76"/>
  <c r="H147" i="76" s="1"/>
  <c r="C208" i="76"/>
  <c r="E208" i="76" s="1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9" i="76"/>
  <c r="H199" i="76" s="1"/>
  <c r="C222" i="76"/>
  <c r="E222" i="76" s="1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C214" i="76"/>
  <c r="E214" i="76" s="1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C206" i="76"/>
  <c r="E206" i="76" s="1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6" i="76"/>
  <c r="H196" i="76" s="1"/>
  <c r="E7" i="72"/>
  <c r="H7" i="72" s="1"/>
  <c r="E38" i="76"/>
  <c r="H38" i="76" s="1"/>
  <c r="C220" i="76"/>
  <c r="E220" i="76" s="1"/>
  <c r="H220" i="76" s="1"/>
  <c r="E33" i="76"/>
  <c r="H33" i="76" s="1"/>
  <c r="E72" i="76"/>
  <c r="H72" i="76" s="1"/>
  <c r="E133" i="75"/>
  <c r="H133" i="75" s="1"/>
  <c r="C212" i="76"/>
  <c r="E212" i="76" s="1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C218" i="76"/>
  <c r="E218" i="76" s="1"/>
  <c r="H218" i="76" s="1"/>
  <c r="E20" i="76"/>
  <c r="H20" i="76" s="1"/>
  <c r="E25" i="76"/>
  <c r="H25" i="76" s="1"/>
  <c r="C217" i="76"/>
  <c r="E217" i="76" s="1"/>
  <c r="H217" i="76" s="1"/>
  <c r="E101" i="76"/>
  <c r="H101" i="76" s="1"/>
  <c r="E16" i="72"/>
  <c r="H16" i="72" s="1"/>
  <c r="E136" i="76"/>
  <c r="H136" i="76" s="1"/>
  <c r="E201" i="76"/>
  <c r="H201" i="76" s="1"/>
  <c r="C201" i="77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C216" i="76"/>
  <c r="E216" i="76" s="1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C205" i="76"/>
  <c r="E205" i="76" s="1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C210" i="76"/>
  <c r="E210" i="76" s="1"/>
  <c r="H210" i="76" s="1"/>
  <c r="E82" i="76"/>
  <c r="H82" i="76" s="1"/>
  <c r="E99" i="76"/>
  <c r="H99" i="76" s="1"/>
  <c r="E34" i="76"/>
  <c r="H34" i="76" s="1"/>
  <c r="E200" i="76"/>
  <c r="H200" i="76" s="1"/>
  <c r="E30" i="76"/>
  <c r="H30" i="76" s="1"/>
  <c r="E188" i="76"/>
  <c r="H188" i="76" s="1"/>
  <c r="E80" i="76"/>
  <c r="H80" i="76" s="1"/>
  <c r="E191" i="76"/>
  <c r="H191" i="76" s="1"/>
  <c r="E15" i="72"/>
  <c r="H15" i="72" s="1"/>
  <c r="E203" i="76"/>
  <c r="H203" i="76" s="1"/>
  <c r="C203" i="77" s="1"/>
  <c r="E94" i="76"/>
  <c r="H94" i="76" s="1"/>
  <c r="E197" i="76"/>
  <c r="H197" i="76" s="1"/>
  <c r="E89" i="76"/>
  <c r="H89" i="76" s="1"/>
  <c r="E137" i="75"/>
  <c r="H137" i="75" s="1"/>
  <c r="C211" i="76"/>
  <c r="E211" i="76" s="1"/>
  <c r="H211" i="76" s="1"/>
  <c r="E111" i="76"/>
  <c r="H111" i="76" s="1"/>
  <c r="E61" i="76"/>
  <c r="H61" i="76" s="1"/>
  <c r="E184" i="75"/>
  <c r="H184" i="75" s="1"/>
  <c r="E202" i="76"/>
  <c r="H202" i="76" s="1"/>
  <c r="C202" i="77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8" i="76"/>
  <c r="H198" i="76" s="1"/>
  <c r="E106" i="76"/>
  <c r="H106" i="76" s="1"/>
  <c r="E112" i="76"/>
  <c r="H112" i="76" s="1"/>
  <c r="E81" i="76"/>
  <c r="H81" i="76" s="1"/>
  <c r="E118" i="76"/>
  <c r="H118" i="76" s="1"/>
  <c r="C215" i="76"/>
  <c r="E215" i="76" s="1"/>
  <c r="H215" i="76" s="1"/>
  <c r="C209" i="75"/>
  <c r="E209" i="75" s="1"/>
  <c r="H209" i="75" s="1"/>
  <c r="C204" i="76"/>
  <c r="E204" i="76" s="1"/>
  <c r="H204" i="76" s="1"/>
  <c r="E56" i="76"/>
  <c r="H56" i="76" s="1"/>
  <c r="C221" i="76"/>
  <c r="E221" i="76" s="1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3" i="76"/>
  <c r="H193" i="76" s="1"/>
  <c r="E146" i="76"/>
  <c r="H146" i="76" s="1"/>
  <c r="E98" i="76"/>
  <c r="H98" i="76" s="1"/>
  <c r="E161" i="76"/>
  <c r="H161" i="76" s="1"/>
  <c r="C207" i="76"/>
  <c r="E207" i="76" s="1"/>
  <c r="H207" i="76" s="1"/>
  <c r="E47" i="76"/>
  <c r="H47" i="76" s="1"/>
  <c r="E135" i="76"/>
  <c r="H135" i="76" s="1"/>
  <c r="E42" i="76"/>
  <c r="H42" i="76" s="1"/>
  <c r="E91" i="76"/>
  <c r="H91" i="76" s="1"/>
  <c r="E46" i="76"/>
  <c r="H46" i="76" s="1"/>
  <c r="E35" i="76"/>
  <c r="H35" i="76" s="1"/>
  <c r="E69" i="76"/>
  <c r="H69" i="76" s="1"/>
  <c r="C213" i="76"/>
  <c r="E213" i="76" s="1"/>
  <c r="H213" i="76" s="1"/>
  <c r="K216" i="64"/>
  <c r="C223" i="74" l="1"/>
  <c r="E223" i="74" s="1"/>
  <c r="H223" i="74" s="1"/>
  <c r="E107" i="75"/>
  <c r="H107" i="75" s="1"/>
  <c r="E107" i="76" s="1"/>
  <c r="H107" i="76" s="1"/>
  <c r="E109" i="75"/>
  <c r="H109" i="75" s="1"/>
  <c r="E108" i="76"/>
  <c r="H108" i="76" s="1"/>
  <c r="E177" i="76"/>
  <c r="H177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C209" i="76"/>
  <c r="E209" i="76" s="1"/>
  <c r="H209" i="76" s="1"/>
  <c r="E6" i="73"/>
  <c r="H6" i="73" s="1"/>
  <c r="C6" i="74" s="1"/>
  <c r="E13" i="73"/>
  <c r="H13" i="73" s="1"/>
  <c r="E18" i="73"/>
  <c r="H18" i="73" s="1"/>
  <c r="E184" i="76"/>
  <c r="H184" i="76" s="1"/>
  <c r="E7" i="73"/>
  <c r="H7" i="73" s="1"/>
  <c r="E109" i="76" l="1"/>
  <c r="H109" i="76" s="1"/>
  <c r="C223" i="75"/>
  <c r="E223" i="75" s="1"/>
  <c r="H223" i="75" s="1"/>
  <c r="E109" i="77"/>
  <c r="H109" i="77" s="1"/>
  <c r="E109" i="78" s="1"/>
  <c r="H109" i="78" s="1"/>
  <c r="E177" i="77"/>
  <c r="H177" i="77" s="1"/>
  <c r="E177" i="78" s="1"/>
  <c r="H177" i="78" s="1"/>
  <c r="E203" i="77"/>
  <c r="H203" i="77" s="1"/>
  <c r="C203" i="78" s="1"/>
  <c r="E115" i="77"/>
  <c r="H115" i="77" s="1"/>
  <c r="E27" i="77"/>
  <c r="H27" i="77" s="1"/>
  <c r="E94" i="77"/>
  <c r="H94" i="77" s="1"/>
  <c r="E84" i="77"/>
  <c r="H84" i="77" s="1"/>
  <c r="C207" i="77"/>
  <c r="E207" i="77" s="1"/>
  <c r="H207" i="77" s="1"/>
  <c r="C208" i="77"/>
  <c r="E208" i="77" s="1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C206" i="77"/>
  <c r="E206" i="77" s="1"/>
  <c r="H206" i="77" s="1"/>
  <c r="E197" i="77"/>
  <c r="H197" i="77" s="1"/>
  <c r="E198" i="77"/>
  <c r="H198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C224" i="77"/>
  <c r="E224" i="77" s="1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C222" i="77"/>
  <c r="E222" i="77" s="1"/>
  <c r="H222" i="77" s="1"/>
  <c r="E188" i="77"/>
  <c r="H188" i="77" s="1"/>
  <c r="E101" i="77"/>
  <c r="H101" i="77" s="1"/>
  <c r="C221" i="77"/>
  <c r="E221" i="77" s="1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C210" i="77"/>
  <c r="E210" i="77" s="1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C214" i="77"/>
  <c r="E214" i="77" s="1"/>
  <c r="H214" i="77" s="1"/>
  <c r="E62" i="77"/>
  <c r="H62" i="77" s="1"/>
  <c r="C205" i="77"/>
  <c r="E205" i="77" s="1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1" i="77"/>
  <c r="H201" i="77" s="1"/>
  <c r="C201" i="78" s="1"/>
  <c r="E202" i="77"/>
  <c r="H202" i="77" s="1"/>
  <c r="C202" i="78" s="1"/>
  <c r="E117" i="77"/>
  <c r="H117" i="77" s="1"/>
  <c r="E187" i="77"/>
  <c r="H187" i="77" s="1"/>
  <c r="E45" i="77"/>
  <c r="H45" i="77" s="1"/>
  <c r="E30" i="77"/>
  <c r="H30" i="77" s="1"/>
  <c r="C220" i="77"/>
  <c r="E220" i="77" s="1"/>
  <c r="H220" i="77" s="1"/>
  <c r="C212" i="77"/>
  <c r="E212" i="77" s="1"/>
  <c r="H212" i="77" s="1"/>
  <c r="E185" i="77"/>
  <c r="H185" i="77" s="1"/>
  <c r="E26" i="77"/>
  <c r="H26" i="77" s="1"/>
  <c r="E48" i="77"/>
  <c r="H48" i="77" s="1"/>
  <c r="E99" i="77"/>
  <c r="H99" i="77" s="1"/>
  <c r="C213" i="77"/>
  <c r="E213" i="77" s="1"/>
  <c r="H213" i="77" s="1"/>
  <c r="E34" i="77"/>
  <c r="H34" i="77" s="1"/>
  <c r="E150" i="77"/>
  <c r="H150" i="77" s="1"/>
  <c r="E199" i="77"/>
  <c r="H199" i="77" s="1"/>
  <c r="C204" i="77"/>
  <c r="E204" i="77" s="1"/>
  <c r="H204" i="77" s="1"/>
  <c r="E140" i="77"/>
  <c r="H140" i="77" s="1"/>
  <c r="E200" i="77"/>
  <c r="H200" i="77" s="1"/>
  <c r="E135" i="77"/>
  <c r="H135" i="77" s="1"/>
  <c r="E63" i="77"/>
  <c r="H63" i="77" s="1"/>
  <c r="E186" i="77"/>
  <c r="H186" i="77" s="1"/>
  <c r="E86" i="77"/>
  <c r="H86" i="77" s="1"/>
  <c r="E77" i="77"/>
  <c r="H77" i="77" s="1"/>
  <c r="C211" i="77"/>
  <c r="E211" i="77" s="1"/>
  <c r="H211" i="77" s="1"/>
  <c r="E76" i="77"/>
  <c r="H76" i="77" s="1"/>
  <c r="E81" i="77"/>
  <c r="H81" i="77" s="1"/>
  <c r="E126" i="77"/>
  <c r="H126" i="77" s="1"/>
  <c r="C217" i="77"/>
  <c r="E217" i="77" s="1"/>
  <c r="H217" i="77" s="1"/>
  <c r="E118" i="77"/>
  <c r="H118" i="77" s="1"/>
  <c r="E50" i="77"/>
  <c r="H50" i="77" s="1"/>
  <c r="E58" i="77"/>
  <c r="H58" i="77" s="1"/>
  <c r="E196" i="77"/>
  <c r="H196" i="77" s="1"/>
  <c r="E191" i="77"/>
  <c r="H191" i="77" s="1"/>
  <c r="E19" i="77"/>
  <c r="H19" i="77" s="1"/>
  <c r="E31" i="77"/>
  <c r="H31" i="77" s="1"/>
  <c r="E35" i="77"/>
  <c r="H35" i="77" s="1"/>
  <c r="C218" i="77"/>
  <c r="E218" i="77" s="1"/>
  <c r="H218" i="77" s="1"/>
  <c r="C216" i="77"/>
  <c r="E216" i="77" s="1"/>
  <c r="H216" i="77" s="1"/>
  <c r="C215" i="77"/>
  <c r="E215" i="77" s="1"/>
  <c r="H215" i="77" s="1"/>
  <c r="E193" i="77"/>
  <c r="H193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C223" i="76" l="1"/>
  <c r="E223" i="76" s="1"/>
  <c r="H223" i="76" s="1"/>
  <c r="E107" i="77"/>
  <c r="H107" i="77" s="1"/>
  <c r="E107" i="78" s="1"/>
  <c r="H107" i="78" s="1"/>
  <c r="E109" i="79" s="1"/>
  <c r="H109" i="79" s="1"/>
  <c r="E109" i="80" s="1"/>
  <c r="H109" i="80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E79" i="78"/>
  <c r="H79" i="78" s="1"/>
  <c r="E79" i="79" s="1"/>
  <c r="H79" i="79" s="1"/>
  <c r="E79" i="80" s="1"/>
  <c r="H79" i="80" s="1"/>
  <c r="C221" i="78"/>
  <c r="C217" i="78"/>
  <c r="C204" i="78"/>
  <c r="C208" i="78"/>
  <c r="C215" i="78"/>
  <c r="C214" i="78"/>
  <c r="C216" i="78"/>
  <c r="C213" i="78"/>
  <c r="C218" i="78"/>
  <c r="C211" i="78"/>
  <c r="C212" i="78"/>
  <c r="C222" i="78"/>
  <c r="C205" i="78"/>
  <c r="C210" i="78"/>
  <c r="C206" i="78"/>
  <c r="C207" i="78"/>
  <c r="C220" i="78"/>
  <c r="C224" i="78"/>
  <c r="E137" i="77"/>
  <c r="H137" i="77" s="1"/>
  <c r="C209" i="77"/>
  <c r="E209" i="77" s="1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223" i="77" l="1"/>
  <c r="E223" i="77" s="1"/>
  <c r="H223" i="77" s="1"/>
  <c r="E79" i="81"/>
  <c r="H79" i="81" s="1"/>
  <c r="E79" i="82" s="1"/>
  <c r="H79" i="82" s="1"/>
  <c r="E78" i="78"/>
  <c r="H78" i="78" s="1"/>
  <c r="E78" i="79" s="1"/>
  <c r="H78" i="79" s="1"/>
  <c r="E78" i="80" s="1"/>
  <c r="H78" i="80" s="1"/>
  <c r="E200" i="78"/>
  <c r="H200" i="78" s="1"/>
  <c r="E200" i="79" s="1"/>
  <c r="H200" i="79" s="1"/>
  <c r="E200" i="80" s="1"/>
  <c r="H200" i="80" s="1"/>
  <c r="E38" i="78"/>
  <c r="H38" i="78" s="1"/>
  <c r="E38" i="79" s="1"/>
  <c r="H38" i="79" s="1"/>
  <c r="E38" i="80" s="1"/>
  <c r="H38" i="80" s="1"/>
  <c r="E94" i="78"/>
  <c r="H94" i="78" s="1"/>
  <c r="E94" i="79" s="1"/>
  <c r="H94" i="79" s="1"/>
  <c r="E94" i="80" s="1"/>
  <c r="H94" i="80" s="1"/>
  <c r="E58" i="78"/>
  <c r="H58" i="78" s="1"/>
  <c r="E58" i="79" s="1"/>
  <c r="H58" i="79" s="1"/>
  <c r="E58" i="80" s="1"/>
  <c r="H58" i="80" s="1"/>
  <c r="E60" i="78"/>
  <c r="H60" i="78" s="1"/>
  <c r="E60" i="79" s="1"/>
  <c r="H60" i="79" s="1"/>
  <c r="E60" i="80" s="1"/>
  <c r="H60" i="80" s="1"/>
  <c r="E82" i="78"/>
  <c r="H82" i="78" s="1"/>
  <c r="E82" i="79" s="1"/>
  <c r="H82" i="79" s="1"/>
  <c r="E82" i="80" s="1"/>
  <c r="H82" i="80" s="1"/>
  <c r="E33" i="78"/>
  <c r="H33" i="78" s="1"/>
  <c r="E33" i="79" s="1"/>
  <c r="H33" i="79" s="1"/>
  <c r="E33" i="80" s="1"/>
  <c r="H33" i="80" s="1"/>
  <c r="E31" i="78"/>
  <c r="H31" i="78" s="1"/>
  <c r="E31" i="79" s="1"/>
  <c r="H31" i="79" s="1"/>
  <c r="E31" i="80" s="1"/>
  <c r="H31" i="80" s="1"/>
  <c r="E199" i="78"/>
  <c r="H199" i="78" s="1"/>
  <c r="E199" i="79" s="1"/>
  <c r="H199" i="79" s="1"/>
  <c r="E199" i="80" s="1"/>
  <c r="H199" i="80" s="1"/>
  <c r="E83" i="78"/>
  <c r="H83" i="78" s="1"/>
  <c r="E83" i="79" s="1"/>
  <c r="H83" i="79" s="1"/>
  <c r="E83" i="80" s="1"/>
  <c r="H83" i="80" s="1"/>
  <c r="E26" i="78"/>
  <c r="H26" i="78" s="1"/>
  <c r="E26" i="79" s="1"/>
  <c r="H26" i="79" s="1"/>
  <c r="E26" i="80" s="1"/>
  <c r="H26" i="80" s="1"/>
  <c r="E110" i="78"/>
  <c r="H110" i="78" s="1"/>
  <c r="E110" i="79" s="1"/>
  <c r="H110" i="79" s="1"/>
  <c r="E110" i="80" s="1"/>
  <c r="H110" i="80" s="1"/>
  <c r="E101" i="78"/>
  <c r="H101" i="78" s="1"/>
  <c r="E101" i="79" s="1"/>
  <c r="H101" i="79" s="1"/>
  <c r="E101" i="80" s="1"/>
  <c r="H101" i="80" s="1"/>
  <c r="E204" i="78"/>
  <c r="H204" i="78" s="1"/>
  <c r="C204" i="79" s="1"/>
  <c r="E204" i="79" s="1"/>
  <c r="H204" i="79" s="1"/>
  <c r="C204" i="80" s="1"/>
  <c r="E204" i="80" s="1"/>
  <c r="H204" i="80" s="1"/>
  <c r="C204" i="81" s="1"/>
  <c r="E71" i="78"/>
  <c r="H71" i="78" s="1"/>
  <c r="E71" i="79" s="1"/>
  <c r="H71" i="79" s="1"/>
  <c r="E71" i="80" s="1"/>
  <c r="H71" i="80" s="1"/>
  <c r="E221" i="78"/>
  <c r="H221" i="78" s="1"/>
  <c r="C221" i="79" s="1"/>
  <c r="E221" i="79" s="1"/>
  <c r="H221" i="79" s="1"/>
  <c r="C221" i="80" s="1"/>
  <c r="E221" i="80" s="1"/>
  <c r="H221" i="80" s="1"/>
  <c r="C221" i="81" s="1"/>
  <c r="E50" i="78"/>
  <c r="H50" i="78" s="1"/>
  <c r="E50" i="79" s="1"/>
  <c r="H50" i="79" s="1"/>
  <c r="E50" i="80" s="1"/>
  <c r="H50" i="80" s="1"/>
  <c r="E207" i="78"/>
  <c r="H207" i="78" s="1"/>
  <c r="C207" i="79" s="1"/>
  <c r="E207" i="79" s="1"/>
  <c r="H207" i="79" s="1"/>
  <c r="C207" i="80" s="1"/>
  <c r="E207" i="80" s="1"/>
  <c r="H207" i="80" s="1"/>
  <c r="C207" i="81" s="1"/>
  <c r="E138" i="78"/>
  <c r="H138" i="78" s="1"/>
  <c r="E138" i="79" s="1"/>
  <c r="H138" i="79" s="1"/>
  <c r="E138" i="80" s="1"/>
  <c r="H138" i="80" s="1"/>
  <c r="E75" i="78"/>
  <c r="H75" i="78" s="1"/>
  <c r="E75" i="79" s="1"/>
  <c r="H75" i="79" s="1"/>
  <c r="E75" i="80" s="1"/>
  <c r="H75" i="80" s="1"/>
  <c r="E197" i="78"/>
  <c r="H197" i="78" s="1"/>
  <c r="E197" i="79" s="1"/>
  <c r="H197" i="79" s="1"/>
  <c r="E197" i="80" s="1"/>
  <c r="H197" i="80" s="1"/>
  <c r="E72" i="78"/>
  <c r="H72" i="78" s="1"/>
  <c r="E72" i="79" s="1"/>
  <c r="H72" i="79" s="1"/>
  <c r="E72" i="80" s="1"/>
  <c r="H72" i="80" s="1"/>
  <c r="E63" i="78"/>
  <c r="H63" i="78" s="1"/>
  <c r="E63" i="79" s="1"/>
  <c r="H63" i="79" s="1"/>
  <c r="E63" i="80" s="1"/>
  <c r="H63" i="80" s="1"/>
  <c r="E52" i="78"/>
  <c r="H52" i="78" s="1"/>
  <c r="E52" i="79" s="1"/>
  <c r="H52" i="79" s="1"/>
  <c r="E52" i="80" s="1"/>
  <c r="H52" i="80" s="1"/>
  <c r="E44" i="78"/>
  <c r="H44" i="78" s="1"/>
  <c r="E44" i="79" s="1"/>
  <c r="H44" i="79" s="1"/>
  <c r="E44" i="80" s="1"/>
  <c r="H44" i="80" s="1"/>
  <c r="E80" i="78"/>
  <c r="H80" i="78" s="1"/>
  <c r="E80" i="79" s="1"/>
  <c r="H80" i="79" s="1"/>
  <c r="E80" i="80" s="1"/>
  <c r="H80" i="80" s="1"/>
  <c r="E49" i="78"/>
  <c r="H49" i="78" s="1"/>
  <c r="E49" i="79" s="1"/>
  <c r="H49" i="79" s="1"/>
  <c r="E49" i="80" s="1"/>
  <c r="H49" i="80" s="1"/>
  <c r="E86" i="78"/>
  <c r="H86" i="78" s="1"/>
  <c r="E86" i="79" s="1"/>
  <c r="H86" i="79" s="1"/>
  <c r="E86" i="80" s="1"/>
  <c r="H86" i="80" s="1"/>
  <c r="E43" i="78"/>
  <c r="H43" i="78" s="1"/>
  <c r="E43" i="79" s="1"/>
  <c r="H43" i="79" s="1"/>
  <c r="E43" i="80" s="1"/>
  <c r="H43" i="80" s="1"/>
  <c r="E29" i="78"/>
  <c r="H29" i="78" s="1"/>
  <c r="E29" i="79" s="1"/>
  <c r="H29" i="79" s="1"/>
  <c r="E29" i="80" s="1"/>
  <c r="H29" i="80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E91" i="78"/>
  <c r="H91" i="78" s="1"/>
  <c r="E91" i="79" s="1"/>
  <c r="H91" i="79" s="1"/>
  <c r="E91" i="80" s="1"/>
  <c r="H91" i="80" s="1"/>
  <c r="E206" i="78"/>
  <c r="H206" i="78" s="1"/>
  <c r="C206" i="79" s="1"/>
  <c r="E206" i="79" s="1"/>
  <c r="H206" i="79" s="1"/>
  <c r="C206" i="80" s="1"/>
  <c r="E206" i="80" s="1"/>
  <c r="H206" i="80" s="1"/>
  <c r="C206" i="81" s="1"/>
  <c r="E73" i="78"/>
  <c r="H73" i="78" s="1"/>
  <c r="E73" i="79" s="1"/>
  <c r="H73" i="79" s="1"/>
  <c r="E73" i="80" s="1"/>
  <c r="H73" i="80" s="1"/>
  <c r="E186" i="78"/>
  <c r="H186" i="78" s="1"/>
  <c r="E186" i="79" s="1"/>
  <c r="H186" i="79" s="1"/>
  <c r="E186" i="80" s="1"/>
  <c r="H186" i="80" s="1"/>
  <c r="E21" i="78"/>
  <c r="H21" i="78" s="1"/>
  <c r="E21" i="79" s="1"/>
  <c r="H21" i="79" s="1"/>
  <c r="E21" i="80" s="1"/>
  <c r="H21" i="80" s="1"/>
  <c r="E114" i="78"/>
  <c r="H114" i="78" s="1"/>
  <c r="E114" i="79" s="1"/>
  <c r="H114" i="79" s="1"/>
  <c r="E114" i="80" s="1"/>
  <c r="H114" i="80" s="1"/>
  <c r="E140" i="78"/>
  <c r="H140" i="78" s="1"/>
  <c r="E140" i="79" s="1"/>
  <c r="H140" i="79" s="1"/>
  <c r="E140" i="80" s="1"/>
  <c r="H140" i="80" s="1"/>
  <c r="E28" i="78"/>
  <c r="H28" i="78" s="1"/>
  <c r="E28" i="79" s="1"/>
  <c r="H28" i="79" s="1"/>
  <c r="E28" i="80" s="1"/>
  <c r="H28" i="80" s="1"/>
  <c r="E76" i="78"/>
  <c r="H76" i="78" s="1"/>
  <c r="E76" i="79" s="1"/>
  <c r="H76" i="79" s="1"/>
  <c r="E76" i="80" s="1"/>
  <c r="H76" i="80" s="1"/>
  <c r="E25" i="78"/>
  <c r="H25" i="78" s="1"/>
  <c r="E98" i="78"/>
  <c r="H98" i="78" s="1"/>
  <c r="E98" i="79" s="1"/>
  <c r="H98" i="79" s="1"/>
  <c r="E98" i="80" s="1"/>
  <c r="H98" i="80" s="1"/>
  <c r="E147" i="78"/>
  <c r="H147" i="78" s="1"/>
  <c r="E147" i="79" s="1"/>
  <c r="H147" i="79" s="1"/>
  <c r="E147" i="80" s="1"/>
  <c r="H147" i="80" s="1"/>
  <c r="E51" i="78"/>
  <c r="H51" i="78" s="1"/>
  <c r="E51" i="79" s="1"/>
  <c r="H51" i="79" s="1"/>
  <c r="E51" i="80" s="1"/>
  <c r="H51" i="80" s="1"/>
  <c r="E203" i="78"/>
  <c r="H203" i="78" s="1"/>
  <c r="E217" i="78"/>
  <c r="H217" i="78" s="1"/>
  <c r="C217" i="79" s="1"/>
  <c r="E217" i="79" s="1"/>
  <c r="H217" i="79" s="1"/>
  <c r="C217" i="80" s="1"/>
  <c r="E217" i="80" s="1"/>
  <c r="H217" i="80" s="1"/>
  <c r="C217" i="81" s="1"/>
  <c r="E20" i="78"/>
  <c r="H20" i="78" s="1"/>
  <c r="E20" i="79" s="1"/>
  <c r="H20" i="79" s="1"/>
  <c r="E20" i="80" s="1"/>
  <c r="H20" i="80" s="1"/>
  <c r="E118" i="78"/>
  <c r="H118" i="78" s="1"/>
  <c r="E118" i="79" s="1"/>
  <c r="H118" i="79" s="1"/>
  <c r="E118" i="80" s="1"/>
  <c r="H118" i="80" s="1"/>
  <c r="E53" i="78"/>
  <c r="H53" i="78" s="1"/>
  <c r="E53" i="79" s="1"/>
  <c r="H53" i="79" s="1"/>
  <c r="E53" i="80" s="1"/>
  <c r="H53" i="80" s="1"/>
  <c r="E68" i="78"/>
  <c r="H68" i="78" s="1"/>
  <c r="E68" i="79" s="1"/>
  <c r="H68" i="79" s="1"/>
  <c r="E68" i="80" s="1"/>
  <c r="H68" i="80" s="1"/>
  <c r="E41" i="78"/>
  <c r="H41" i="78" s="1"/>
  <c r="E41" i="79" s="1"/>
  <c r="H41" i="79" s="1"/>
  <c r="E41" i="80" s="1"/>
  <c r="H41" i="80" s="1"/>
  <c r="E202" i="78"/>
  <c r="H202" i="78" s="1"/>
  <c r="E112" i="78"/>
  <c r="H112" i="78" s="1"/>
  <c r="E212" i="78"/>
  <c r="H212" i="78" s="1"/>
  <c r="C212" i="79" s="1"/>
  <c r="E212" i="79" s="1"/>
  <c r="H212" i="79" s="1"/>
  <c r="C212" i="80" s="1"/>
  <c r="E212" i="80" s="1"/>
  <c r="H212" i="80" s="1"/>
  <c r="C212" i="81" s="1"/>
  <c r="E85" i="78"/>
  <c r="H85" i="78" s="1"/>
  <c r="E85" i="79" s="1"/>
  <c r="H85" i="79" s="1"/>
  <c r="E85" i="80" s="1"/>
  <c r="H85" i="80" s="1"/>
  <c r="E96" i="78"/>
  <c r="H96" i="78" s="1"/>
  <c r="E96" i="79" s="1"/>
  <c r="H96" i="79" s="1"/>
  <c r="E96" i="80" s="1"/>
  <c r="H96" i="80" s="1"/>
  <c r="E47" i="78"/>
  <c r="H47" i="78" s="1"/>
  <c r="E47" i="79" s="1"/>
  <c r="H47" i="79" s="1"/>
  <c r="E47" i="80" s="1"/>
  <c r="H47" i="80" s="1"/>
  <c r="E191" i="78"/>
  <c r="H191" i="78" s="1"/>
  <c r="E213" i="78"/>
  <c r="H213" i="78" s="1"/>
  <c r="C213" i="79" s="1"/>
  <c r="E213" i="79" s="1"/>
  <c r="H213" i="79" s="1"/>
  <c r="C213" i="80" s="1"/>
  <c r="E213" i="80" s="1"/>
  <c r="H213" i="80" s="1"/>
  <c r="C213" i="81" s="1"/>
  <c r="E131" i="78"/>
  <c r="H131" i="78" s="1"/>
  <c r="E131" i="79" s="1"/>
  <c r="H131" i="79" s="1"/>
  <c r="E131" i="80" s="1"/>
  <c r="H131" i="80" s="1"/>
  <c r="E81" i="78"/>
  <c r="H81" i="78" s="1"/>
  <c r="E81" i="79" s="1"/>
  <c r="H81" i="79" s="1"/>
  <c r="E81" i="80" s="1"/>
  <c r="H81" i="80" s="1"/>
  <c r="E24" i="78"/>
  <c r="H24" i="78" s="1"/>
  <c r="E24" i="79" s="1"/>
  <c r="H24" i="79" s="1"/>
  <c r="E24" i="80" s="1"/>
  <c r="H24" i="80" s="1"/>
  <c r="E208" i="78"/>
  <c r="H208" i="78" s="1"/>
  <c r="C208" i="79" s="1"/>
  <c r="E208" i="79" s="1"/>
  <c r="H208" i="79" s="1"/>
  <c r="C208" i="80" s="1"/>
  <c r="E208" i="80" s="1"/>
  <c r="H208" i="80" s="1"/>
  <c r="C208" i="81" s="1"/>
  <c r="E62" i="78"/>
  <c r="H62" i="78" s="1"/>
  <c r="E62" i="79" s="1"/>
  <c r="H62" i="79" s="1"/>
  <c r="E62" i="80" s="1"/>
  <c r="H62" i="80" s="1"/>
  <c r="E35" i="78"/>
  <c r="H35" i="78" s="1"/>
  <c r="E35" i="79" s="1"/>
  <c r="H35" i="79" s="1"/>
  <c r="E35" i="80" s="1"/>
  <c r="H35" i="80" s="1"/>
  <c r="E115" i="78"/>
  <c r="H115" i="78" s="1"/>
  <c r="E115" i="79" s="1"/>
  <c r="H115" i="79" s="1"/>
  <c r="E115" i="80" s="1"/>
  <c r="H115" i="80" s="1"/>
  <c r="E146" i="78"/>
  <c r="H146" i="78" s="1"/>
  <c r="E146" i="79" s="1"/>
  <c r="H146" i="79" s="1"/>
  <c r="E146" i="80" s="1"/>
  <c r="H146" i="80" s="1"/>
  <c r="E32" i="78"/>
  <c r="H32" i="78" s="1"/>
  <c r="E32" i="79" s="1"/>
  <c r="H32" i="79" s="1"/>
  <c r="E32" i="80" s="1"/>
  <c r="H32" i="80" s="1"/>
  <c r="E22" i="78"/>
  <c r="H22" i="78" s="1"/>
  <c r="E22" i="79" s="1"/>
  <c r="H22" i="79" s="1"/>
  <c r="E22" i="80" s="1"/>
  <c r="H22" i="80" s="1"/>
  <c r="C22" i="81" s="1"/>
  <c r="E141" i="78"/>
  <c r="H141" i="78" s="1"/>
  <c r="E141" i="79" s="1"/>
  <c r="H141" i="79" s="1"/>
  <c r="E141" i="80" s="1"/>
  <c r="H141" i="80" s="1"/>
  <c r="E205" i="78"/>
  <c r="H205" i="78" s="1"/>
  <c r="C205" i="79" s="1"/>
  <c r="E205" i="79" s="1"/>
  <c r="H205" i="79" s="1"/>
  <c r="C205" i="80" s="1"/>
  <c r="E205" i="80" s="1"/>
  <c r="H205" i="80" s="1"/>
  <c r="C205" i="81" s="1"/>
  <c r="E222" i="78"/>
  <c r="H222" i="78" s="1"/>
  <c r="C222" i="79" s="1"/>
  <c r="E222" i="79" s="1"/>
  <c r="H222" i="79" s="1"/>
  <c r="C222" i="80" s="1"/>
  <c r="E222" i="80" s="1"/>
  <c r="H222" i="80" s="1"/>
  <c r="C222" i="81" s="1"/>
  <c r="E150" i="78"/>
  <c r="H150" i="78" s="1"/>
  <c r="E150" i="79" s="1"/>
  <c r="H150" i="79" s="1"/>
  <c r="E150" i="80" s="1"/>
  <c r="H150" i="80" s="1"/>
  <c r="E54" i="78"/>
  <c r="H54" i="78" s="1"/>
  <c r="E54" i="79" s="1"/>
  <c r="H54" i="79" s="1"/>
  <c r="E54" i="80" s="1"/>
  <c r="H54" i="80" s="1"/>
  <c r="E46" i="78"/>
  <c r="H46" i="78" s="1"/>
  <c r="E46" i="79" s="1"/>
  <c r="H46" i="79" s="1"/>
  <c r="E46" i="80" s="1"/>
  <c r="H46" i="80" s="1"/>
  <c r="E130" i="78"/>
  <c r="H130" i="78" s="1"/>
  <c r="E130" i="79" s="1"/>
  <c r="H130" i="79" s="1"/>
  <c r="E130" i="80" s="1"/>
  <c r="H130" i="80" s="1"/>
  <c r="E188" i="78"/>
  <c r="H188" i="78" s="1"/>
  <c r="E188" i="79" s="1"/>
  <c r="H188" i="79" s="1"/>
  <c r="E188" i="80" s="1"/>
  <c r="H188" i="80" s="1"/>
  <c r="E42" i="78"/>
  <c r="H42" i="78" s="1"/>
  <c r="E42" i="79" s="1"/>
  <c r="H42" i="79" s="1"/>
  <c r="E42" i="80" s="1"/>
  <c r="H42" i="80" s="1"/>
  <c r="E190" i="78"/>
  <c r="H190" i="78" s="1"/>
  <c r="E190" i="79" s="1"/>
  <c r="H190" i="79" s="1"/>
  <c r="E190" i="80" s="1"/>
  <c r="H190" i="80" s="1"/>
  <c r="E19" i="78"/>
  <c r="H19" i="78" s="1"/>
  <c r="E19" i="79" s="1"/>
  <c r="H19" i="79" s="1"/>
  <c r="E19" i="80" s="1"/>
  <c r="H19" i="80" s="1"/>
  <c r="E152" i="78"/>
  <c r="H152" i="78" s="1"/>
  <c r="E152" i="79" s="1"/>
  <c r="H152" i="79" s="1"/>
  <c r="E152" i="80" s="1"/>
  <c r="H152" i="80" s="1"/>
  <c r="E55" i="78"/>
  <c r="H55" i="78" s="1"/>
  <c r="E55" i="79" s="1"/>
  <c r="H55" i="79" s="1"/>
  <c r="E55" i="80" s="1"/>
  <c r="H55" i="80" s="1"/>
  <c r="E143" i="78"/>
  <c r="H143" i="78" s="1"/>
  <c r="E143" i="79" s="1"/>
  <c r="H143" i="79" s="1"/>
  <c r="E143" i="80" s="1"/>
  <c r="H143" i="80" s="1"/>
  <c r="E139" i="78"/>
  <c r="H139" i="78" s="1"/>
  <c r="E139" i="79" s="1"/>
  <c r="H139" i="79" s="1"/>
  <c r="E139" i="80" s="1"/>
  <c r="H139" i="80" s="1"/>
  <c r="E61" i="78"/>
  <c r="H61" i="78" s="1"/>
  <c r="E61" i="79" s="1"/>
  <c r="H61" i="79" s="1"/>
  <c r="E61" i="80" s="1"/>
  <c r="H61" i="80" s="1"/>
  <c r="E201" i="78"/>
  <c r="H201" i="78" s="1"/>
  <c r="E161" i="78"/>
  <c r="H161" i="78" s="1"/>
  <c r="E161" i="79" s="1"/>
  <c r="H161" i="79" s="1"/>
  <c r="E161" i="80" s="1"/>
  <c r="H161" i="80" s="1"/>
  <c r="E23" i="78"/>
  <c r="H23" i="78" s="1"/>
  <c r="E23" i="79" s="1"/>
  <c r="H23" i="79" s="1"/>
  <c r="E23" i="80" s="1"/>
  <c r="H23" i="80" s="1"/>
  <c r="E95" i="78"/>
  <c r="H95" i="78" s="1"/>
  <c r="E95" i="79" s="1"/>
  <c r="H95" i="79" s="1"/>
  <c r="E95" i="80" s="1"/>
  <c r="H95" i="80" s="1"/>
  <c r="E89" i="78"/>
  <c r="H89" i="78" s="1"/>
  <c r="E89" i="79" s="1"/>
  <c r="H89" i="79" s="1"/>
  <c r="E89" i="80" s="1"/>
  <c r="H89" i="80" s="1"/>
  <c r="E77" i="78"/>
  <c r="H77" i="78" s="1"/>
  <c r="E77" i="79" s="1"/>
  <c r="H77" i="79" s="1"/>
  <c r="E77" i="80" s="1"/>
  <c r="H77" i="80" s="1"/>
  <c r="E134" i="78"/>
  <c r="H134" i="78" s="1"/>
  <c r="E134" i="79" s="1"/>
  <c r="H134" i="79" s="1"/>
  <c r="E134" i="80" s="1"/>
  <c r="H134" i="80" s="1"/>
  <c r="E39" i="78"/>
  <c r="H39" i="78" s="1"/>
  <c r="E39" i="79" s="1"/>
  <c r="H39" i="79" s="1"/>
  <c r="E39" i="80" s="1"/>
  <c r="H39" i="80" s="1"/>
  <c r="E198" i="78"/>
  <c r="H198" i="78" s="1"/>
  <c r="E198" i="79" s="1"/>
  <c r="H198" i="79" s="1"/>
  <c r="E198" i="80" s="1"/>
  <c r="H198" i="80" s="1"/>
  <c r="E136" i="78"/>
  <c r="H136" i="78" s="1"/>
  <c r="E136" i="79" s="1"/>
  <c r="H136" i="79" s="1"/>
  <c r="E136" i="80" s="1"/>
  <c r="H136" i="80" s="1"/>
  <c r="E149" i="78"/>
  <c r="H149" i="78" s="1"/>
  <c r="E149" i="79" s="1"/>
  <c r="H149" i="79" s="1"/>
  <c r="E149" i="80" s="1"/>
  <c r="H149" i="80" s="1"/>
  <c r="E214" i="78"/>
  <c r="H214" i="78" s="1"/>
  <c r="C214" i="79" s="1"/>
  <c r="E214" i="79" s="1"/>
  <c r="H214" i="79" s="1"/>
  <c r="C214" i="80" s="1"/>
  <c r="E214" i="80" s="1"/>
  <c r="H214" i="80" s="1"/>
  <c r="C214" i="81" s="1"/>
  <c r="E87" i="78"/>
  <c r="H87" i="78" s="1"/>
  <c r="E87" i="79" s="1"/>
  <c r="H87" i="79" s="1"/>
  <c r="E87" i="80" s="1"/>
  <c r="H87" i="80" s="1"/>
  <c r="E151" i="78"/>
  <c r="H151" i="78" s="1"/>
  <c r="E151" i="79" s="1"/>
  <c r="H151" i="79" s="1"/>
  <c r="E151" i="80" s="1"/>
  <c r="H151" i="80" s="1"/>
  <c r="E59" i="78"/>
  <c r="H59" i="78" s="1"/>
  <c r="E59" i="79" s="1"/>
  <c r="H59" i="79" s="1"/>
  <c r="E59" i="80" s="1"/>
  <c r="H59" i="80" s="1"/>
  <c r="E224" i="78"/>
  <c r="H224" i="78" s="1"/>
  <c r="C224" i="79" s="1"/>
  <c r="E224" i="79" s="1"/>
  <c r="H224" i="79" s="1"/>
  <c r="C224" i="80" s="1"/>
  <c r="E224" i="80" s="1"/>
  <c r="H224" i="80" s="1"/>
  <c r="C224" i="81" s="1"/>
  <c r="E220" i="78"/>
  <c r="H220" i="78" s="1"/>
  <c r="C220" i="79" s="1"/>
  <c r="E220" i="79" s="1"/>
  <c r="H220" i="79" s="1"/>
  <c r="C220" i="80" s="1"/>
  <c r="E220" i="80" s="1"/>
  <c r="H220" i="80" s="1"/>
  <c r="C220" i="81" s="1"/>
  <c r="E90" i="78"/>
  <c r="H90" i="78" s="1"/>
  <c r="E90" i="79" s="1"/>
  <c r="H90" i="79" s="1"/>
  <c r="E90" i="80" s="1"/>
  <c r="H90" i="80" s="1"/>
  <c r="E30" i="78"/>
  <c r="H30" i="78" s="1"/>
  <c r="E30" i="79" s="1"/>
  <c r="H30" i="79" s="1"/>
  <c r="E30" i="80" s="1"/>
  <c r="H30" i="80" s="1"/>
  <c r="E135" i="78"/>
  <c r="H135" i="78" s="1"/>
  <c r="E135" i="79" s="1"/>
  <c r="H135" i="79" s="1"/>
  <c r="E135" i="80" s="1"/>
  <c r="H135" i="80" s="1"/>
  <c r="E56" i="78"/>
  <c r="H56" i="78" s="1"/>
  <c r="E56" i="79" s="1"/>
  <c r="H56" i="79" s="1"/>
  <c r="E56" i="80" s="1"/>
  <c r="H56" i="80" s="1"/>
  <c r="E70" i="78"/>
  <c r="H70" i="78" s="1"/>
  <c r="E70" i="79" s="1"/>
  <c r="H70" i="79" s="1"/>
  <c r="E70" i="80" s="1"/>
  <c r="H70" i="80" s="1"/>
  <c r="E132" i="78"/>
  <c r="H132" i="78" s="1"/>
  <c r="E132" i="79" s="1"/>
  <c r="H132" i="79" s="1"/>
  <c r="E132" i="80" s="1"/>
  <c r="H132" i="80" s="1"/>
  <c r="E211" i="78"/>
  <c r="H211" i="78" s="1"/>
  <c r="C211" i="79" s="1"/>
  <c r="E211" i="79" s="1"/>
  <c r="H211" i="79" s="1"/>
  <c r="C211" i="80" s="1"/>
  <c r="E211" i="80" s="1"/>
  <c r="H211" i="80" s="1"/>
  <c r="C211" i="81" s="1"/>
  <c r="E178" i="78"/>
  <c r="H178" i="78" s="1"/>
  <c r="E178" i="79" s="1"/>
  <c r="H178" i="79" s="1"/>
  <c r="E178" i="80" s="1"/>
  <c r="H178" i="80" s="1"/>
  <c r="E40" i="78"/>
  <c r="H40" i="78" s="1"/>
  <c r="E40" i="79" s="1"/>
  <c r="H40" i="79" s="1"/>
  <c r="E40" i="80" s="1"/>
  <c r="H40" i="80" s="1"/>
  <c r="E117" i="78"/>
  <c r="H117" i="78" s="1"/>
  <c r="E117" i="79" s="1"/>
  <c r="H117" i="79" s="1"/>
  <c r="E117" i="80" s="1"/>
  <c r="H117" i="80" s="1"/>
  <c r="E218" i="78"/>
  <c r="H218" i="78" s="1"/>
  <c r="C218" i="79" s="1"/>
  <c r="E218" i="79" s="1"/>
  <c r="H218" i="79" s="1"/>
  <c r="C218" i="80" s="1"/>
  <c r="E218" i="80" s="1"/>
  <c r="H218" i="80" s="1"/>
  <c r="C218" i="81" s="1"/>
  <c r="E142" i="78"/>
  <c r="H142" i="78" s="1"/>
  <c r="E142" i="79" s="1"/>
  <c r="H142" i="79" s="1"/>
  <c r="E142" i="80" s="1"/>
  <c r="H142" i="80" s="1"/>
  <c r="E48" i="78"/>
  <c r="H48" i="78" s="1"/>
  <c r="E48" i="79" s="1"/>
  <c r="H48" i="79" s="1"/>
  <c r="E48" i="80" s="1"/>
  <c r="H48" i="80" s="1"/>
  <c r="E45" i="78"/>
  <c r="H45" i="78" s="1"/>
  <c r="E45" i="79" s="1"/>
  <c r="H45" i="79" s="1"/>
  <c r="E45" i="80" s="1"/>
  <c r="H45" i="80" s="1"/>
  <c r="E193" i="78"/>
  <c r="H193" i="78" s="1"/>
  <c r="E193" i="79" s="1"/>
  <c r="H193" i="79" s="1"/>
  <c r="E193" i="80" s="1"/>
  <c r="H193" i="80" s="1"/>
  <c r="E97" i="81"/>
  <c r="H97" i="81" s="1"/>
  <c r="E97" i="82" s="1"/>
  <c r="H97" i="82" s="1"/>
  <c r="E116" i="78"/>
  <c r="H116" i="78" s="1"/>
  <c r="E116" i="79" s="1"/>
  <c r="H116" i="79" s="1"/>
  <c r="E116" i="80" s="1"/>
  <c r="H116" i="80" s="1"/>
  <c r="E34" i="78"/>
  <c r="H34" i="78" s="1"/>
  <c r="E34" i="79" s="1"/>
  <c r="H34" i="79" s="1"/>
  <c r="E34" i="80" s="1"/>
  <c r="H34" i="80" s="1"/>
  <c r="E57" i="78"/>
  <c r="H57" i="78" s="1"/>
  <c r="E57" i="79" s="1"/>
  <c r="H57" i="79" s="1"/>
  <c r="E57" i="80" s="1"/>
  <c r="H57" i="80" s="1"/>
  <c r="E210" i="78"/>
  <c r="H210" i="78" s="1"/>
  <c r="C210" i="79" s="1"/>
  <c r="E210" i="79" s="1"/>
  <c r="H210" i="79" s="1"/>
  <c r="C210" i="80" s="1"/>
  <c r="E210" i="80" s="1"/>
  <c r="H210" i="80" s="1"/>
  <c r="C210" i="81" s="1"/>
  <c r="E36" i="78"/>
  <c r="H36" i="78" s="1"/>
  <c r="E84" i="78"/>
  <c r="H84" i="78" s="1"/>
  <c r="E84" i="79" s="1"/>
  <c r="H84" i="79" s="1"/>
  <c r="E84" i="80" s="1"/>
  <c r="H84" i="80" s="1"/>
  <c r="E144" i="78"/>
  <c r="H144" i="78" s="1"/>
  <c r="E144" i="79" s="1"/>
  <c r="H144" i="79" s="1"/>
  <c r="E144" i="80" s="1"/>
  <c r="H144" i="80" s="1"/>
  <c r="E196" i="78"/>
  <c r="H196" i="78" s="1"/>
  <c r="E196" i="79" s="1"/>
  <c r="H196" i="79" s="1"/>
  <c r="E196" i="80" s="1"/>
  <c r="H196" i="80" s="1"/>
  <c r="E69" i="78"/>
  <c r="H69" i="78" s="1"/>
  <c r="E69" i="79" s="1"/>
  <c r="H69" i="79" s="1"/>
  <c r="E69" i="80" s="1"/>
  <c r="H69" i="80" s="1"/>
  <c r="E185" i="78"/>
  <c r="H185" i="78" s="1"/>
  <c r="E185" i="79" s="1"/>
  <c r="H185" i="79" s="1"/>
  <c r="E185" i="80" s="1"/>
  <c r="H185" i="80" s="1"/>
  <c r="E113" i="78"/>
  <c r="H113" i="78" s="1"/>
  <c r="E113" i="79" s="1"/>
  <c r="H113" i="79" s="1"/>
  <c r="E113" i="80" s="1"/>
  <c r="H113" i="80" s="1"/>
  <c r="E126" i="78"/>
  <c r="H126" i="78" s="1"/>
  <c r="E126" i="79" s="1"/>
  <c r="H126" i="79" s="1"/>
  <c r="E126" i="80" s="1"/>
  <c r="H126" i="80" s="1"/>
  <c r="E187" i="78"/>
  <c r="H187" i="78" s="1"/>
  <c r="E187" i="79" s="1"/>
  <c r="H187" i="79" s="1"/>
  <c r="E187" i="80" s="1"/>
  <c r="H187" i="80" s="1"/>
  <c r="E216" i="78"/>
  <c r="H216" i="78" s="1"/>
  <c r="C216" i="79" s="1"/>
  <c r="E216" i="79" s="1"/>
  <c r="H216" i="79" s="1"/>
  <c r="C216" i="80" s="1"/>
  <c r="E216" i="80" s="1"/>
  <c r="H216" i="80" s="1"/>
  <c r="C216" i="81" s="1"/>
  <c r="E215" i="78"/>
  <c r="H215" i="78" s="1"/>
  <c r="C215" i="79" s="1"/>
  <c r="E215" i="79" s="1"/>
  <c r="H215" i="79" s="1"/>
  <c r="C215" i="80" s="1"/>
  <c r="E215" i="80" s="1"/>
  <c r="H215" i="80" s="1"/>
  <c r="C215" i="81" s="1"/>
  <c r="E74" i="78"/>
  <c r="H74" i="78" s="1"/>
  <c r="E74" i="79" s="1"/>
  <c r="H74" i="79" s="1"/>
  <c r="E74" i="80" s="1"/>
  <c r="H74" i="80" s="1"/>
  <c r="E99" i="78"/>
  <c r="H99" i="78" s="1"/>
  <c r="E99" i="79" s="1"/>
  <c r="H99" i="79" s="1"/>
  <c r="E99" i="80" s="1"/>
  <c r="H99" i="80" s="1"/>
  <c r="E111" i="78"/>
  <c r="H111" i="78" s="1"/>
  <c r="E64" i="78"/>
  <c r="H64" i="78" s="1"/>
  <c r="E64" i="79" s="1"/>
  <c r="H64" i="79" s="1"/>
  <c r="E64" i="80" s="1"/>
  <c r="H64" i="80" s="1"/>
  <c r="E107" i="79"/>
  <c r="H107" i="79" s="1"/>
  <c r="E107" i="80" s="1"/>
  <c r="H107" i="80" s="1"/>
  <c r="C209" i="78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97" i="83" l="1"/>
  <c r="H97" i="83" s="1"/>
  <c r="E97" i="84" s="1"/>
  <c r="H97" i="84" s="1"/>
  <c r="E79" i="83"/>
  <c r="H79" i="83" s="1"/>
  <c r="E79" i="84" s="1"/>
  <c r="H79" i="84" s="1"/>
  <c r="E191" i="79"/>
  <c r="H191" i="79" s="1"/>
  <c r="C201" i="79"/>
  <c r="E201" i="79" s="1"/>
  <c r="H201" i="79" s="1"/>
  <c r="C202" i="79"/>
  <c r="E202" i="79" s="1"/>
  <c r="H202" i="79" s="1"/>
  <c r="C203" i="79"/>
  <c r="E203" i="79" s="1"/>
  <c r="H203" i="79" s="1"/>
  <c r="C223" i="78"/>
  <c r="E223" i="78" s="1"/>
  <c r="H223" i="78" s="1"/>
  <c r="E59" i="81"/>
  <c r="H59" i="81" s="1"/>
  <c r="E59" i="82" s="1"/>
  <c r="H59" i="82" s="1"/>
  <c r="E25" i="79"/>
  <c r="H25" i="79" s="1"/>
  <c r="E25" i="80" s="1"/>
  <c r="H25" i="80" s="1"/>
  <c r="E52" i="81"/>
  <c r="H52" i="81" s="1"/>
  <c r="E52" i="82" s="1"/>
  <c r="H52" i="82" s="1"/>
  <c r="E71" i="81"/>
  <c r="H71" i="81" s="1"/>
  <c r="E71" i="82" s="1"/>
  <c r="H71" i="82" s="1"/>
  <c r="E83" i="81"/>
  <c r="H83" i="81" s="1"/>
  <c r="E83" i="82" s="1"/>
  <c r="H83" i="82" s="1"/>
  <c r="E58" i="81"/>
  <c r="H58" i="81" s="1"/>
  <c r="E58" i="82" s="1"/>
  <c r="H58" i="82" s="1"/>
  <c r="E89" i="81"/>
  <c r="H89" i="81" s="1"/>
  <c r="E89" i="82" s="1"/>
  <c r="H89" i="82" s="1"/>
  <c r="E115" i="81"/>
  <c r="H115" i="81" s="1"/>
  <c r="E115" i="82" s="1"/>
  <c r="H115" i="82" s="1"/>
  <c r="E43" i="81"/>
  <c r="H43" i="81" s="1"/>
  <c r="E43" i="82" s="1"/>
  <c r="H43" i="82" s="1"/>
  <c r="E64" i="81"/>
  <c r="H64" i="81" s="1"/>
  <c r="E64" i="82" s="1"/>
  <c r="H64" i="82" s="1"/>
  <c r="E126" i="81"/>
  <c r="H126" i="81" s="1"/>
  <c r="E126" i="82" s="1"/>
  <c r="H126" i="82" s="1"/>
  <c r="E36" i="79"/>
  <c r="H36" i="79" s="1"/>
  <c r="E36" i="80" s="1"/>
  <c r="H36" i="80" s="1"/>
  <c r="E56" i="81"/>
  <c r="H56" i="81" s="1"/>
  <c r="E56" i="82" s="1"/>
  <c r="H56" i="82" s="1"/>
  <c r="E35" i="81"/>
  <c r="H35" i="81" s="1"/>
  <c r="E35" i="82" s="1"/>
  <c r="H35" i="82" s="1"/>
  <c r="E217" i="81"/>
  <c r="H217" i="81" s="1"/>
  <c r="C217" i="82" s="1"/>
  <c r="E217" i="82" s="1"/>
  <c r="H217" i="82" s="1"/>
  <c r="C217" i="83" s="1"/>
  <c r="E217" i="83" s="1"/>
  <c r="H217" i="83" s="1"/>
  <c r="E76" i="81"/>
  <c r="H76" i="81" s="1"/>
  <c r="E76" i="82" s="1"/>
  <c r="H76" i="82" s="1"/>
  <c r="E73" i="81"/>
  <c r="H73" i="81" s="1"/>
  <c r="E73" i="82" s="1"/>
  <c r="H73" i="82" s="1"/>
  <c r="E86" i="81"/>
  <c r="H86" i="81" s="1"/>
  <c r="E86" i="82" s="1"/>
  <c r="H86" i="82" s="1"/>
  <c r="E63" i="81"/>
  <c r="H63" i="81" s="1"/>
  <c r="E63" i="82" s="1"/>
  <c r="H63" i="82" s="1"/>
  <c r="E204" i="81"/>
  <c r="H204" i="81" s="1"/>
  <c r="C204" i="82" s="1"/>
  <c r="E204" i="82" s="1"/>
  <c r="H204" i="82" s="1"/>
  <c r="C204" i="83" s="1"/>
  <c r="E204" i="83" s="1"/>
  <c r="H204" i="83" s="1"/>
  <c r="E199" i="81"/>
  <c r="H199" i="81" s="1"/>
  <c r="E199" i="82" s="1"/>
  <c r="H199" i="82" s="1"/>
  <c r="E199" i="83" s="1"/>
  <c r="H199" i="83" s="1"/>
  <c r="E188" i="81"/>
  <c r="H188" i="81" s="1"/>
  <c r="E188" i="82" s="1"/>
  <c r="H188" i="82" s="1"/>
  <c r="E193" i="81"/>
  <c r="H193" i="81" s="1"/>
  <c r="E193" i="82" s="1"/>
  <c r="H193" i="82" s="1"/>
  <c r="E193" i="83" s="1"/>
  <c r="H193" i="83" s="1"/>
  <c r="E135" i="81"/>
  <c r="H135" i="81" s="1"/>
  <c r="E135" i="82" s="1"/>
  <c r="H135" i="82" s="1"/>
  <c r="E151" i="81"/>
  <c r="H151" i="81" s="1"/>
  <c r="E151" i="82" s="1"/>
  <c r="H151" i="82" s="1"/>
  <c r="E95" i="81"/>
  <c r="H95" i="81" s="1"/>
  <c r="E95" i="82" s="1"/>
  <c r="H95" i="82" s="1"/>
  <c r="E143" i="81"/>
  <c r="H143" i="81" s="1"/>
  <c r="E143" i="82" s="1"/>
  <c r="H143" i="82" s="1"/>
  <c r="E130" i="81"/>
  <c r="H130" i="81" s="1"/>
  <c r="E130" i="82" s="1"/>
  <c r="H130" i="82" s="1"/>
  <c r="E22" i="81"/>
  <c r="H22" i="81" s="1"/>
  <c r="E22" i="82" s="1"/>
  <c r="H22" i="82" s="1"/>
  <c r="E62" i="81"/>
  <c r="H62" i="81" s="1"/>
  <c r="E62" i="82" s="1"/>
  <c r="H62" i="82" s="1"/>
  <c r="E47" i="81"/>
  <c r="H47" i="81" s="1"/>
  <c r="E47" i="82" s="1"/>
  <c r="H47" i="82" s="1"/>
  <c r="E41" i="81"/>
  <c r="H41" i="81" s="1"/>
  <c r="E41" i="82" s="1"/>
  <c r="H41" i="82" s="1"/>
  <c r="E28" i="81"/>
  <c r="H28" i="81" s="1"/>
  <c r="E28" i="82" s="1"/>
  <c r="H28" i="82" s="1"/>
  <c r="E206" i="81"/>
  <c r="H206" i="81" s="1"/>
  <c r="C206" i="82" s="1"/>
  <c r="E206" i="82" s="1"/>
  <c r="H206" i="82" s="1"/>
  <c r="C206" i="83" s="1"/>
  <c r="E206" i="83" s="1"/>
  <c r="H206" i="83" s="1"/>
  <c r="E49" i="81"/>
  <c r="H49" i="81" s="1"/>
  <c r="E49" i="82" s="1"/>
  <c r="H49" i="82" s="1"/>
  <c r="E138" i="81"/>
  <c r="H138" i="81" s="1"/>
  <c r="E138" i="82" s="1"/>
  <c r="H138" i="82" s="1"/>
  <c r="E101" i="81"/>
  <c r="H101" i="81" s="1"/>
  <c r="E101" i="82" s="1"/>
  <c r="H101" i="82" s="1"/>
  <c r="E94" i="81"/>
  <c r="H94" i="81" s="1"/>
  <c r="E94" i="82" s="1"/>
  <c r="H94" i="82" s="1"/>
  <c r="E136" i="81"/>
  <c r="H136" i="81" s="1"/>
  <c r="E136" i="82" s="1"/>
  <c r="H136" i="82" s="1"/>
  <c r="E218" i="81"/>
  <c r="H218" i="81" s="1"/>
  <c r="C218" i="82" s="1"/>
  <c r="E218" i="82" s="1"/>
  <c r="H218" i="82" s="1"/>
  <c r="C218" i="83" s="1"/>
  <c r="E218" i="83" s="1"/>
  <c r="H218" i="83" s="1"/>
  <c r="E99" i="81"/>
  <c r="H99" i="81" s="1"/>
  <c r="E99" i="82" s="1"/>
  <c r="H99" i="82" s="1"/>
  <c r="E185" i="81"/>
  <c r="H185" i="81" s="1"/>
  <c r="E185" i="82" s="1"/>
  <c r="H185" i="82" s="1"/>
  <c r="E210" i="81"/>
  <c r="H210" i="81" s="1"/>
  <c r="C210" i="82" s="1"/>
  <c r="E210" i="82" s="1"/>
  <c r="H210" i="82" s="1"/>
  <c r="C210" i="83" s="1"/>
  <c r="E210" i="83" s="1"/>
  <c r="H210" i="83" s="1"/>
  <c r="E45" i="81"/>
  <c r="H45" i="81" s="1"/>
  <c r="E45" i="82" s="1"/>
  <c r="H45" i="82" s="1"/>
  <c r="E117" i="81"/>
  <c r="H117" i="81" s="1"/>
  <c r="E117" i="82" s="1"/>
  <c r="H117" i="82" s="1"/>
  <c r="E87" i="81"/>
  <c r="H87" i="81" s="1"/>
  <c r="E87" i="82" s="1"/>
  <c r="H87" i="82" s="1"/>
  <c r="E198" i="81"/>
  <c r="H198" i="81" s="1"/>
  <c r="E198" i="82" s="1"/>
  <c r="H198" i="82" s="1"/>
  <c r="E198" i="83" s="1"/>
  <c r="H198" i="83" s="1"/>
  <c r="E23" i="81"/>
  <c r="H23" i="81" s="1"/>
  <c r="E23" i="82" s="1"/>
  <c r="H23" i="82" s="1"/>
  <c r="E55" i="81"/>
  <c r="H55" i="81" s="1"/>
  <c r="E55" i="82" s="1"/>
  <c r="H55" i="82" s="1"/>
  <c r="E46" i="81"/>
  <c r="H46" i="81" s="1"/>
  <c r="E46" i="82" s="1"/>
  <c r="H46" i="82" s="1"/>
  <c r="E208" i="81"/>
  <c r="H208" i="81" s="1"/>
  <c r="C208" i="82" s="1"/>
  <c r="E208" i="82" s="1"/>
  <c r="H208" i="82" s="1"/>
  <c r="C208" i="83" s="1"/>
  <c r="E208" i="83" s="1"/>
  <c r="H208" i="83" s="1"/>
  <c r="E96" i="81"/>
  <c r="H96" i="81" s="1"/>
  <c r="E96" i="82" s="1"/>
  <c r="H96" i="82" s="1"/>
  <c r="E140" i="81"/>
  <c r="H140" i="81" s="1"/>
  <c r="E140" i="82" s="1"/>
  <c r="H140" i="82" s="1"/>
  <c r="E91" i="81"/>
  <c r="H91" i="81" s="1"/>
  <c r="E91" i="82" s="1"/>
  <c r="H91" i="82" s="1"/>
  <c r="E72" i="81"/>
  <c r="H72" i="81" s="1"/>
  <c r="E72" i="82" s="1"/>
  <c r="H72" i="82" s="1"/>
  <c r="E207" i="81"/>
  <c r="H207" i="81" s="1"/>
  <c r="C207" i="82" s="1"/>
  <c r="E207" i="82" s="1"/>
  <c r="H207" i="82" s="1"/>
  <c r="C207" i="83" s="1"/>
  <c r="E207" i="83" s="1"/>
  <c r="H207" i="83" s="1"/>
  <c r="E31" i="81"/>
  <c r="H31" i="81" s="1"/>
  <c r="E31" i="82" s="1"/>
  <c r="H31" i="82" s="1"/>
  <c r="E38" i="81"/>
  <c r="H38" i="81" s="1"/>
  <c r="E38" i="82" s="1"/>
  <c r="H38" i="82" s="1"/>
  <c r="E142" i="81"/>
  <c r="H142" i="81" s="1"/>
  <c r="E142" i="82" s="1"/>
  <c r="H142" i="82" s="1"/>
  <c r="E141" i="81"/>
  <c r="H141" i="81" s="1"/>
  <c r="E141" i="82" s="1"/>
  <c r="H141" i="82" s="1"/>
  <c r="E74" i="81"/>
  <c r="H74" i="81" s="1"/>
  <c r="E74" i="82" s="1"/>
  <c r="H74" i="82" s="1"/>
  <c r="E69" i="81"/>
  <c r="H69" i="81" s="1"/>
  <c r="E69" i="82" s="1"/>
  <c r="H69" i="82" s="1"/>
  <c r="E40" i="81"/>
  <c r="H40" i="81" s="1"/>
  <c r="E40" i="82" s="1"/>
  <c r="H40" i="82" s="1"/>
  <c r="E30" i="81"/>
  <c r="H30" i="81" s="1"/>
  <c r="E30" i="82" s="1"/>
  <c r="H30" i="82" s="1"/>
  <c r="E214" i="81"/>
  <c r="H214" i="81" s="1"/>
  <c r="C214" i="82" s="1"/>
  <c r="E214" i="82" s="1"/>
  <c r="H214" i="82" s="1"/>
  <c r="C214" i="83" s="1"/>
  <c r="E214" i="83" s="1"/>
  <c r="H214" i="83" s="1"/>
  <c r="E39" i="81"/>
  <c r="H39" i="81" s="1"/>
  <c r="E39" i="82" s="1"/>
  <c r="H39" i="82" s="1"/>
  <c r="E161" i="81"/>
  <c r="H161" i="81" s="1"/>
  <c r="E161" i="82" s="1"/>
  <c r="H161" i="82" s="1"/>
  <c r="E152" i="81"/>
  <c r="H152" i="81" s="1"/>
  <c r="E152" i="82" s="1"/>
  <c r="H152" i="82" s="1"/>
  <c r="E54" i="81"/>
  <c r="H54" i="81" s="1"/>
  <c r="E54" i="82" s="1"/>
  <c r="H54" i="82" s="1"/>
  <c r="E24" i="81"/>
  <c r="H24" i="81" s="1"/>
  <c r="E24" i="82" s="1"/>
  <c r="H24" i="82" s="1"/>
  <c r="E85" i="81"/>
  <c r="H85" i="81" s="1"/>
  <c r="E85" i="82" s="1"/>
  <c r="H85" i="82" s="1"/>
  <c r="E51" i="81"/>
  <c r="H51" i="81" s="1"/>
  <c r="E51" i="82" s="1"/>
  <c r="H51" i="82" s="1"/>
  <c r="E114" i="81"/>
  <c r="H114" i="81" s="1"/>
  <c r="E114" i="82" s="1"/>
  <c r="H114" i="82" s="1"/>
  <c r="E80" i="81"/>
  <c r="H80" i="81" s="1"/>
  <c r="E80" i="82" s="1"/>
  <c r="H80" i="82" s="1"/>
  <c r="E50" i="81"/>
  <c r="H50" i="81" s="1"/>
  <c r="E50" i="82" s="1"/>
  <c r="H50" i="82" s="1"/>
  <c r="E110" i="81"/>
  <c r="H110" i="81" s="1"/>
  <c r="E110" i="82" s="1"/>
  <c r="H110" i="82" s="1"/>
  <c r="E200" i="81"/>
  <c r="H200" i="81" s="1"/>
  <c r="E200" i="82" s="1"/>
  <c r="H200" i="82" s="1"/>
  <c r="E200" i="83" s="1"/>
  <c r="H200" i="83" s="1"/>
  <c r="E139" i="81"/>
  <c r="H139" i="81" s="1"/>
  <c r="E139" i="82" s="1"/>
  <c r="H139" i="82" s="1"/>
  <c r="E113" i="81"/>
  <c r="H113" i="81" s="1"/>
  <c r="E113" i="82" s="1"/>
  <c r="H113" i="82" s="1"/>
  <c r="E48" i="81"/>
  <c r="H48" i="81" s="1"/>
  <c r="E48" i="82" s="1"/>
  <c r="H48" i="82" s="1"/>
  <c r="E178" i="81"/>
  <c r="H178" i="81" s="1"/>
  <c r="E178" i="82" s="1"/>
  <c r="H178" i="82" s="1"/>
  <c r="E90" i="81"/>
  <c r="H90" i="81" s="1"/>
  <c r="E90" i="82" s="1"/>
  <c r="H90" i="82" s="1"/>
  <c r="E19" i="81"/>
  <c r="H19" i="81" s="1"/>
  <c r="E19" i="82" s="1"/>
  <c r="H19" i="82" s="1"/>
  <c r="E150" i="81"/>
  <c r="H150" i="81" s="1"/>
  <c r="E150" i="82" s="1"/>
  <c r="H150" i="82" s="1"/>
  <c r="E32" i="81"/>
  <c r="H32" i="81" s="1"/>
  <c r="E32" i="82" s="1"/>
  <c r="H32" i="82" s="1"/>
  <c r="E81" i="81"/>
  <c r="H81" i="81" s="1"/>
  <c r="E81" i="82" s="1"/>
  <c r="H81" i="82" s="1"/>
  <c r="E212" i="81"/>
  <c r="H212" i="81" s="1"/>
  <c r="C212" i="82" s="1"/>
  <c r="E212" i="82" s="1"/>
  <c r="H212" i="82" s="1"/>
  <c r="C212" i="83" s="1"/>
  <c r="E212" i="83" s="1"/>
  <c r="H212" i="83" s="1"/>
  <c r="E68" i="81"/>
  <c r="H68" i="81" s="1"/>
  <c r="E68" i="82" s="1"/>
  <c r="H68" i="82" s="1"/>
  <c r="E106" i="81"/>
  <c r="H106" i="81" s="1"/>
  <c r="E106" i="82" s="1"/>
  <c r="H106" i="82" s="1"/>
  <c r="E26" i="81"/>
  <c r="H26" i="81" s="1"/>
  <c r="E26" i="82" s="1"/>
  <c r="H26" i="82" s="1"/>
  <c r="E33" i="81"/>
  <c r="H33" i="81" s="1"/>
  <c r="E33" i="82" s="1"/>
  <c r="H33" i="82" s="1"/>
  <c r="E78" i="81"/>
  <c r="H78" i="81" s="1"/>
  <c r="E78" i="82" s="1"/>
  <c r="H78" i="82" s="1"/>
  <c r="E70" i="81"/>
  <c r="H70" i="81" s="1"/>
  <c r="E70" i="82" s="1"/>
  <c r="H70" i="82" s="1"/>
  <c r="E20" i="81"/>
  <c r="H20" i="81" s="1"/>
  <c r="E20" i="82" s="1"/>
  <c r="H20" i="82" s="1"/>
  <c r="E111" i="79"/>
  <c r="H111" i="79" s="1"/>
  <c r="E111" i="80" s="1"/>
  <c r="H111" i="80" s="1"/>
  <c r="E215" i="81"/>
  <c r="H215" i="81" s="1"/>
  <c r="C215" i="82" s="1"/>
  <c r="E215" i="82" s="1"/>
  <c r="H215" i="82" s="1"/>
  <c r="C215" i="83" s="1"/>
  <c r="E215" i="83" s="1"/>
  <c r="H215" i="83" s="1"/>
  <c r="E57" i="81"/>
  <c r="H57" i="81" s="1"/>
  <c r="E57" i="82" s="1"/>
  <c r="H57" i="82" s="1"/>
  <c r="E216" i="81"/>
  <c r="H216" i="81" s="1"/>
  <c r="C216" i="82" s="1"/>
  <c r="E216" i="82" s="1"/>
  <c r="H216" i="82" s="1"/>
  <c r="C216" i="83" s="1"/>
  <c r="E216" i="83" s="1"/>
  <c r="H216" i="83" s="1"/>
  <c r="E196" i="81"/>
  <c r="H196" i="81" s="1"/>
  <c r="E196" i="82" s="1"/>
  <c r="H196" i="82" s="1"/>
  <c r="E196" i="83" s="1"/>
  <c r="H196" i="83" s="1"/>
  <c r="E34" i="81"/>
  <c r="H34" i="81" s="1"/>
  <c r="E34" i="82" s="1"/>
  <c r="H34" i="82" s="1"/>
  <c r="E211" i="81"/>
  <c r="H211" i="81" s="1"/>
  <c r="C211" i="82" s="1"/>
  <c r="E211" i="82" s="1"/>
  <c r="H211" i="82" s="1"/>
  <c r="C211" i="83" s="1"/>
  <c r="E211" i="83" s="1"/>
  <c r="H211" i="83" s="1"/>
  <c r="E220" i="81"/>
  <c r="H220" i="81" s="1"/>
  <c r="C220" i="82" s="1"/>
  <c r="E220" i="82" s="1"/>
  <c r="H220" i="82" s="1"/>
  <c r="C220" i="83" s="1"/>
  <c r="E220" i="83" s="1"/>
  <c r="H220" i="83" s="1"/>
  <c r="E149" i="81"/>
  <c r="H149" i="81" s="1"/>
  <c r="E149" i="82" s="1"/>
  <c r="H149" i="82" s="1"/>
  <c r="E134" i="81"/>
  <c r="H134" i="81" s="1"/>
  <c r="E134" i="82" s="1"/>
  <c r="H134" i="82" s="1"/>
  <c r="E61" i="81"/>
  <c r="H61" i="81" s="1"/>
  <c r="E61" i="82" s="1"/>
  <c r="H61" i="82" s="1"/>
  <c r="E190" i="81"/>
  <c r="H190" i="81" s="1"/>
  <c r="E190" i="82" s="1"/>
  <c r="H190" i="82" s="1"/>
  <c r="E222" i="81"/>
  <c r="H222" i="81" s="1"/>
  <c r="C222" i="82" s="1"/>
  <c r="E222" i="82" s="1"/>
  <c r="H222" i="82" s="1"/>
  <c r="C222" i="83" s="1"/>
  <c r="E222" i="83" s="1"/>
  <c r="H222" i="83" s="1"/>
  <c r="E146" i="81"/>
  <c r="H146" i="81" s="1"/>
  <c r="E146" i="82" s="1"/>
  <c r="H146" i="82" s="1"/>
  <c r="E131" i="81"/>
  <c r="H131" i="81" s="1"/>
  <c r="E131" i="82" s="1"/>
  <c r="H131" i="82" s="1"/>
  <c r="E53" i="81"/>
  <c r="H53" i="81" s="1"/>
  <c r="E53" i="82" s="1"/>
  <c r="H53" i="82" s="1"/>
  <c r="E147" i="81"/>
  <c r="H147" i="81" s="1"/>
  <c r="E147" i="82" s="1"/>
  <c r="H147" i="82" s="1"/>
  <c r="E21" i="81"/>
  <c r="H21" i="81" s="1"/>
  <c r="E21" i="82" s="1"/>
  <c r="H21" i="82" s="1"/>
  <c r="E27" i="80"/>
  <c r="H27" i="80" s="1"/>
  <c r="E27" i="81" s="1"/>
  <c r="H27" i="81" s="1"/>
  <c r="E197" i="81"/>
  <c r="H197" i="81" s="1"/>
  <c r="E197" i="82" s="1"/>
  <c r="H197" i="82" s="1"/>
  <c r="E197" i="83" s="1"/>
  <c r="H197" i="83" s="1"/>
  <c r="E82" i="81"/>
  <c r="H82" i="81" s="1"/>
  <c r="E82" i="82" s="1"/>
  <c r="H82" i="82" s="1"/>
  <c r="E84" i="81"/>
  <c r="H84" i="81" s="1"/>
  <c r="E84" i="82" s="1"/>
  <c r="H84" i="82" s="1"/>
  <c r="E187" i="81"/>
  <c r="H187" i="81" s="1"/>
  <c r="E187" i="82" s="1"/>
  <c r="H187" i="82" s="1"/>
  <c r="E144" i="81"/>
  <c r="H144" i="81" s="1"/>
  <c r="E144" i="82" s="1"/>
  <c r="H144" i="82" s="1"/>
  <c r="E116" i="81"/>
  <c r="H116" i="81" s="1"/>
  <c r="E116" i="82" s="1"/>
  <c r="H116" i="82" s="1"/>
  <c r="E132" i="81"/>
  <c r="H132" i="81" s="1"/>
  <c r="E132" i="82" s="1"/>
  <c r="H132" i="82" s="1"/>
  <c r="E224" i="81"/>
  <c r="H224" i="81" s="1"/>
  <c r="C224" i="82" s="1"/>
  <c r="E224" i="82" s="1"/>
  <c r="H224" i="82" s="1"/>
  <c r="C224" i="83" s="1"/>
  <c r="E224" i="83" s="1"/>
  <c r="H224" i="83" s="1"/>
  <c r="E77" i="81"/>
  <c r="H77" i="81" s="1"/>
  <c r="E77" i="82" s="1"/>
  <c r="H77" i="82" s="1"/>
  <c r="E42" i="81"/>
  <c r="H42" i="81" s="1"/>
  <c r="E42" i="82" s="1"/>
  <c r="H42" i="82" s="1"/>
  <c r="E205" i="81"/>
  <c r="H205" i="81" s="1"/>
  <c r="C205" i="82" s="1"/>
  <c r="E205" i="82" s="1"/>
  <c r="H205" i="82" s="1"/>
  <c r="C205" i="83" s="1"/>
  <c r="E205" i="83" s="1"/>
  <c r="H205" i="83" s="1"/>
  <c r="E213" i="81"/>
  <c r="H213" i="81" s="1"/>
  <c r="C213" i="82" s="1"/>
  <c r="E213" i="82" s="1"/>
  <c r="H213" i="82" s="1"/>
  <c r="C213" i="83" s="1"/>
  <c r="E213" i="83" s="1"/>
  <c r="H213" i="83" s="1"/>
  <c r="E112" i="79"/>
  <c r="H112" i="79" s="1"/>
  <c r="E112" i="80" s="1"/>
  <c r="H112" i="80" s="1"/>
  <c r="E118" i="81"/>
  <c r="H118" i="81" s="1"/>
  <c r="E118" i="82" s="1"/>
  <c r="H118" i="82" s="1"/>
  <c r="E98" i="81"/>
  <c r="H98" i="81" s="1"/>
  <c r="E98" i="82" s="1"/>
  <c r="H98" i="82" s="1"/>
  <c r="E186" i="81"/>
  <c r="H186" i="81" s="1"/>
  <c r="E186" i="82" s="1"/>
  <c r="H186" i="82" s="1"/>
  <c r="E29" i="81"/>
  <c r="H29" i="81" s="1"/>
  <c r="E29" i="82" s="1"/>
  <c r="H29" i="82" s="1"/>
  <c r="E44" i="81"/>
  <c r="H44" i="81" s="1"/>
  <c r="E44" i="82" s="1"/>
  <c r="H44" i="82" s="1"/>
  <c r="E75" i="81"/>
  <c r="H75" i="81" s="1"/>
  <c r="E75" i="82" s="1"/>
  <c r="H75" i="82" s="1"/>
  <c r="E221" i="81"/>
  <c r="H221" i="81" s="1"/>
  <c r="C221" i="82" s="1"/>
  <c r="E221" i="82" s="1"/>
  <c r="H221" i="82" s="1"/>
  <c r="C221" i="83" s="1"/>
  <c r="E221" i="83" s="1"/>
  <c r="H221" i="83" s="1"/>
  <c r="E60" i="81"/>
  <c r="H60" i="81" s="1"/>
  <c r="E60" i="82" s="1"/>
  <c r="H60" i="82" s="1"/>
  <c r="E133" i="78"/>
  <c r="H133" i="78" s="1"/>
  <c r="E133" i="79" s="1"/>
  <c r="H133" i="79" s="1"/>
  <c r="E133" i="80" s="1"/>
  <c r="H133" i="80" s="1"/>
  <c r="E133" i="81" s="1"/>
  <c r="H133" i="81" s="1"/>
  <c r="E137" i="78"/>
  <c r="H137" i="78" s="1"/>
  <c r="E137" i="79" s="1"/>
  <c r="H137" i="79" s="1"/>
  <c r="E137" i="80" s="1"/>
  <c r="H137" i="80" s="1"/>
  <c r="E137" i="81" s="1"/>
  <c r="H137" i="81" s="1"/>
  <c r="E209" i="78"/>
  <c r="H209" i="78" s="1"/>
  <c r="C209" i="79" s="1"/>
  <c r="E209" i="79" s="1"/>
  <c r="H209" i="79" s="1"/>
  <c r="C209" i="80" s="1"/>
  <c r="E209" i="80" s="1"/>
  <c r="H209" i="80" s="1"/>
  <c r="C209" i="81" s="1"/>
  <c r="E209" i="81" s="1"/>
  <c r="H209" i="81" s="1"/>
  <c r="E100" i="78"/>
  <c r="H100" i="78" s="1"/>
  <c r="E100" i="79" s="1"/>
  <c r="H100" i="79" s="1"/>
  <c r="E100" i="80" s="1"/>
  <c r="H100" i="80" s="1"/>
  <c r="E100" i="81" s="1"/>
  <c r="H100" i="81" s="1"/>
  <c r="E184" i="78"/>
  <c r="H184" i="78" s="1"/>
  <c r="E184" i="79" s="1"/>
  <c r="H184" i="79" s="1"/>
  <c r="E184" i="80" s="1"/>
  <c r="H184" i="80" s="1"/>
  <c r="E183" i="81"/>
  <c r="H183" i="81" s="1"/>
  <c r="E7" i="77"/>
  <c r="H7" i="77" s="1"/>
  <c r="K229" i="8"/>
  <c r="D227" i="8"/>
  <c r="D230" i="8" s="1"/>
  <c r="D232" i="8" s="1"/>
  <c r="P36" i="8"/>
  <c r="K230" i="8"/>
  <c r="E42" i="83" l="1"/>
  <c r="H42" i="83" s="1"/>
  <c r="E149" i="83"/>
  <c r="H149" i="83" s="1"/>
  <c r="E149" i="84" s="1"/>
  <c r="H149" i="84" s="1"/>
  <c r="E113" i="83"/>
  <c r="H113" i="83" s="1"/>
  <c r="E161" i="83"/>
  <c r="H161" i="83" s="1"/>
  <c r="E161" i="84" s="1"/>
  <c r="H161" i="84" s="1"/>
  <c r="E142" i="83"/>
  <c r="H142" i="83" s="1"/>
  <c r="E49" i="83"/>
  <c r="H49" i="83" s="1"/>
  <c r="E49" i="84" s="1"/>
  <c r="H49" i="84" s="1"/>
  <c r="E63" i="83"/>
  <c r="H63" i="83" s="1"/>
  <c r="E89" i="83"/>
  <c r="H89" i="83" s="1"/>
  <c r="E89" i="84" s="1"/>
  <c r="H89" i="84" s="1"/>
  <c r="E60" i="83"/>
  <c r="H60" i="83" s="1"/>
  <c r="E29" i="83"/>
  <c r="H29" i="83" s="1"/>
  <c r="E29" i="84" s="1"/>
  <c r="H29" i="84" s="1"/>
  <c r="E77" i="83"/>
  <c r="H77" i="83" s="1"/>
  <c r="E144" i="83"/>
  <c r="H144" i="83" s="1"/>
  <c r="E144" i="84" s="1"/>
  <c r="H144" i="84" s="1"/>
  <c r="E53" i="83"/>
  <c r="H53" i="83" s="1"/>
  <c r="E190" i="83"/>
  <c r="H190" i="83" s="1"/>
  <c r="E190" i="84" s="1"/>
  <c r="H190" i="84" s="1"/>
  <c r="E20" i="83"/>
  <c r="H20" i="83" s="1"/>
  <c r="E26" i="83"/>
  <c r="H26" i="83" s="1"/>
  <c r="E26" i="84" s="1"/>
  <c r="H26" i="84" s="1"/>
  <c r="E81" i="83"/>
  <c r="H81" i="83" s="1"/>
  <c r="E90" i="83"/>
  <c r="H90" i="83" s="1"/>
  <c r="E90" i="84" s="1"/>
  <c r="H90" i="84" s="1"/>
  <c r="E139" i="83"/>
  <c r="H139" i="83" s="1"/>
  <c r="E80" i="83"/>
  <c r="H80" i="83" s="1"/>
  <c r="E80" i="84" s="1"/>
  <c r="H80" i="84" s="1"/>
  <c r="E24" i="83"/>
  <c r="H24" i="83" s="1"/>
  <c r="E39" i="83"/>
  <c r="H39" i="83" s="1"/>
  <c r="E39" i="84" s="1"/>
  <c r="H39" i="84" s="1"/>
  <c r="E69" i="83"/>
  <c r="H69" i="83" s="1"/>
  <c r="E38" i="83"/>
  <c r="H38" i="83" s="1"/>
  <c r="E38" i="84" s="1"/>
  <c r="H38" i="84" s="1"/>
  <c r="E91" i="83"/>
  <c r="H91" i="83" s="1"/>
  <c r="E46" i="83"/>
  <c r="H46" i="83" s="1"/>
  <c r="E46" i="84" s="1"/>
  <c r="H46" i="84" s="1"/>
  <c r="E87" i="83"/>
  <c r="H87" i="83" s="1"/>
  <c r="E185" i="83"/>
  <c r="H185" i="83" s="1"/>
  <c r="E185" i="84" s="1"/>
  <c r="H185" i="84" s="1"/>
  <c r="E94" i="83"/>
  <c r="H94" i="83" s="1"/>
  <c r="E62" i="83"/>
  <c r="H62" i="83" s="1"/>
  <c r="E62" i="84" s="1"/>
  <c r="H62" i="84" s="1"/>
  <c r="E95" i="83"/>
  <c r="H95" i="83" s="1"/>
  <c r="E188" i="83"/>
  <c r="H188" i="83" s="1"/>
  <c r="E188" i="84" s="1"/>
  <c r="H188" i="84" s="1"/>
  <c r="E86" i="83"/>
  <c r="H86" i="83" s="1"/>
  <c r="E35" i="83"/>
  <c r="H35" i="83" s="1"/>
  <c r="E35" i="84" s="1"/>
  <c r="H35" i="84" s="1"/>
  <c r="E64" i="83"/>
  <c r="H64" i="83" s="1"/>
  <c r="E58" i="83"/>
  <c r="H58" i="83" s="1"/>
  <c r="E58" i="84" s="1"/>
  <c r="H58" i="84" s="1"/>
  <c r="E44" i="83"/>
  <c r="H44" i="83" s="1"/>
  <c r="E116" i="83"/>
  <c r="H116" i="83" s="1"/>
  <c r="E116" i="84" s="1"/>
  <c r="H116" i="84" s="1"/>
  <c r="E147" i="83"/>
  <c r="H147" i="83" s="1"/>
  <c r="E19" i="83"/>
  <c r="H19" i="83" s="1"/>
  <c r="E19" i="84" s="1"/>
  <c r="H19" i="84" s="1"/>
  <c r="E50" i="83"/>
  <c r="H50" i="83" s="1"/>
  <c r="E40" i="83"/>
  <c r="H40" i="83" s="1"/>
  <c r="E40" i="84" s="1"/>
  <c r="H40" i="84" s="1"/>
  <c r="E47" i="83"/>
  <c r="H47" i="83" s="1"/>
  <c r="E186" i="83"/>
  <c r="H186" i="83" s="1"/>
  <c r="E186" i="84" s="1"/>
  <c r="H186" i="84" s="1"/>
  <c r="E187" i="83"/>
  <c r="H187" i="83" s="1"/>
  <c r="E131" i="83"/>
  <c r="H131" i="83" s="1"/>
  <c r="E131" i="84" s="1"/>
  <c r="H131" i="84" s="1"/>
  <c r="E61" i="83"/>
  <c r="H61" i="83" s="1"/>
  <c r="E57" i="83"/>
  <c r="H57" i="83" s="1"/>
  <c r="E57" i="84" s="1"/>
  <c r="H57" i="84" s="1"/>
  <c r="E70" i="83"/>
  <c r="H70" i="83" s="1"/>
  <c r="E106" i="83"/>
  <c r="H106" i="83" s="1"/>
  <c r="E106" i="84" s="1"/>
  <c r="H106" i="84" s="1"/>
  <c r="E32" i="83"/>
  <c r="H32" i="83" s="1"/>
  <c r="E178" i="83"/>
  <c r="H178" i="83" s="1"/>
  <c r="E178" i="84" s="1"/>
  <c r="H178" i="84" s="1"/>
  <c r="E114" i="83"/>
  <c r="H114" i="83" s="1"/>
  <c r="E54" i="83"/>
  <c r="H54" i="83" s="1"/>
  <c r="E74" i="83"/>
  <c r="H74" i="83" s="1"/>
  <c r="E31" i="83"/>
  <c r="H31" i="83" s="1"/>
  <c r="E31" i="84" s="1"/>
  <c r="H31" i="84" s="1"/>
  <c r="E140" i="83"/>
  <c r="H140" i="83" s="1"/>
  <c r="E55" i="83"/>
  <c r="H55" i="83" s="1"/>
  <c r="E55" i="84" s="1"/>
  <c r="H55" i="84" s="1"/>
  <c r="E117" i="83"/>
  <c r="H117" i="83" s="1"/>
  <c r="E117" i="84" s="1"/>
  <c r="H117" i="84" s="1"/>
  <c r="E99" i="83"/>
  <c r="H99" i="83" s="1"/>
  <c r="E99" i="84" s="1"/>
  <c r="H99" i="84" s="1"/>
  <c r="E101" i="83"/>
  <c r="H101" i="83" s="1"/>
  <c r="E28" i="83"/>
  <c r="H28" i="83" s="1"/>
  <c r="E28" i="84" s="1"/>
  <c r="H28" i="84" s="1"/>
  <c r="E22" i="83"/>
  <c r="H22" i="83" s="1"/>
  <c r="E151" i="83"/>
  <c r="H151" i="83" s="1"/>
  <c r="E151" i="84" s="1"/>
  <c r="H151" i="84" s="1"/>
  <c r="E73" i="83"/>
  <c r="H73" i="83" s="1"/>
  <c r="E73" i="84" s="1"/>
  <c r="H73" i="84" s="1"/>
  <c r="E56" i="83"/>
  <c r="H56" i="83" s="1"/>
  <c r="E56" i="84" s="1"/>
  <c r="H56" i="84" s="1"/>
  <c r="E43" i="83"/>
  <c r="H43" i="83" s="1"/>
  <c r="E83" i="83"/>
  <c r="H83" i="83" s="1"/>
  <c r="E83" i="84" s="1"/>
  <c r="H83" i="84" s="1"/>
  <c r="E59" i="83"/>
  <c r="H59" i="83" s="1"/>
  <c r="E118" i="83"/>
  <c r="H118" i="83" s="1"/>
  <c r="E118" i="84" s="1"/>
  <c r="H118" i="84" s="1"/>
  <c r="E82" i="83"/>
  <c r="H82" i="83" s="1"/>
  <c r="E33" i="83"/>
  <c r="H33" i="83" s="1"/>
  <c r="E33" i="84" s="1"/>
  <c r="H33" i="84" s="1"/>
  <c r="E85" i="83"/>
  <c r="H85" i="83" s="1"/>
  <c r="E72" i="83"/>
  <c r="H72" i="83" s="1"/>
  <c r="E72" i="84" s="1"/>
  <c r="H72" i="84" s="1"/>
  <c r="E136" i="83"/>
  <c r="H136" i="83" s="1"/>
  <c r="E136" i="84" s="1"/>
  <c r="H136" i="84" s="1"/>
  <c r="E143" i="83"/>
  <c r="H143" i="83" s="1"/>
  <c r="E143" i="84" s="1"/>
  <c r="H143" i="84" s="1"/>
  <c r="E126" i="83"/>
  <c r="H126" i="83" s="1"/>
  <c r="E52" i="83"/>
  <c r="H52" i="83" s="1"/>
  <c r="E52" i="84" s="1"/>
  <c r="H52" i="84" s="1"/>
  <c r="E75" i="83"/>
  <c r="H75" i="83" s="1"/>
  <c r="E98" i="83"/>
  <c r="H98" i="83" s="1"/>
  <c r="E98" i="84" s="1"/>
  <c r="H98" i="84" s="1"/>
  <c r="E132" i="83"/>
  <c r="H132" i="83" s="1"/>
  <c r="E132" i="84" s="1"/>
  <c r="H132" i="84" s="1"/>
  <c r="E84" i="83"/>
  <c r="H84" i="83" s="1"/>
  <c r="E84" i="84" s="1"/>
  <c r="H84" i="84" s="1"/>
  <c r="E21" i="83"/>
  <c r="H21" i="83" s="1"/>
  <c r="E21" i="84" s="1"/>
  <c r="H21" i="84" s="1"/>
  <c r="E146" i="83"/>
  <c r="H146" i="83" s="1"/>
  <c r="E146" i="84" s="1"/>
  <c r="H146" i="84" s="1"/>
  <c r="E134" i="83"/>
  <c r="H134" i="83" s="1"/>
  <c r="E34" i="83"/>
  <c r="H34" i="83" s="1"/>
  <c r="E34" i="84" s="1"/>
  <c r="H34" i="84" s="1"/>
  <c r="E78" i="83"/>
  <c r="H78" i="83" s="1"/>
  <c r="E68" i="83"/>
  <c r="H68" i="83" s="1"/>
  <c r="E68" i="84" s="1"/>
  <c r="H68" i="84" s="1"/>
  <c r="E150" i="83"/>
  <c r="H150" i="83" s="1"/>
  <c r="E150" i="84" s="1"/>
  <c r="H150" i="84" s="1"/>
  <c r="E48" i="83"/>
  <c r="H48" i="83" s="1"/>
  <c r="E48" i="84" s="1"/>
  <c r="H48" i="84" s="1"/>
  <c r="E110" i="83"/>
  <c r="H110" i="83" s="1"/>
  <c r="E110" i="84" s="1"/>
  <c r="H110" i="84" s="1"/>
  <c r="E51" i="83"/>
  <c r="H51" i="83" s="1"/>
  <c r="E51" i="84" s="1"/>
  <c r="H51" i="84" s="1"/>
  <c r="E152" i="83"/>
  <c r="H152" i="83" s="1"/>
  <c r="E152" i="84" s="1"/>
  <c r="H152" i="84" s="1"/>
  <c r="E30" i="83"/>
  <c r="H30" i="83" s="1"/>
  <c r="E30" i="84" s="1"/>
  <c r="H30" i="84" s="1"/>
  <c r="E141" i="83"/>
  <c r="H141" i="83" s="1"/>
  <c r="E141" i="84" s="1"/>
  <c r="H141" i="84" s="1"/>
  <c r="E96" i="83"/>
  <c r="H96" i="83" s="1"/>
  <c r="E96" i="84" s="1"/>
  <c r="H96" i="84" s="1"/>
  <c r="E23" i="83"/>
  <c r="H23" i="83" s="1"/>
  <c r="E45" i="83"/>
  <c r="H45" i="83" s="1"/>
  <c r="E45" i="84" s="1"/>
  <c r="H45" i="84" s="1"/>
  <c r="E138" i="83"/>
  <c r="H138" i="83" s="1"/>
  <c r="E138" i="84" s="1"/>
  <c r="H138" i="84" s="1"/>
  <c r="E41" i="83"/>
  <c r="H41" i="83" s="1"/>
  <c r="E41" i="84" s="1"/>
  <c r="H41" i="84" s="1"/>
  <c r="E130" i="83"/>
  <c r="H130" i="83" s="1"/>
  <c r="E135" i="83"/>
  <c r="H135" i="83" s="1"/>
  <c r="E135" i="84" s="1"/>
  <c r="H135" i="84" s="1"/>
  <c r="E76" i="83"/>
  <c r="H76" i="83" s="1"/>
  <c r="E115" i="83"/>
  <c r="H115" i="83" s="1"/>
  <c r="E115" i="84" s="1"/>
  <c r="H115" i="84" s="1"/>
  <c r="E71" i="83"/>
  <c r="H71" i="83" s="1"/>
  <c r="E71" i="84" s="1"/>
  <c r="H71" i="84" s="1"/>
  <c r="E191" i="80"/>
  <c r="H191" i="80" s="1"/>
  <c r="E191" i="81" s="1"/>
  <c r="H191" i="81" s="1"/>
  <c r="C201" i="80"/>
  <c r="E201" i="80" s="1"/>
  <c r="H201" i="80" s="1"/>
  <c r="C201" i="81" s="1"/>
  <c r="E201" i="81" s="1"/>
  <c r="H201" i="81" s="1"/>
  <c r="C202" i="80"/>
  <c r="E202" i="80" s="1"/>
  <c r="H202" i="80" s="1"/>
  <c r="C202" i="81" s="1"/>
  <c r="E202" i="81" s="1"/>
  <c r="H202" i="81" s="1"/>
  <c r="C203" i="80"/>
  <c r="E203" i="80" s="1"/>
  <c r="H203" i="80" s="1"/>
  <c r="C203" i="81" s="1"/>
  <c r="E203" i="81" s="1"/>
  <c r="H203" i="81" s="1"/>
  <c r="C223" i="79"/>
  <c r="E223" i="79" s="1"/>
  <c r="H223" i="79" s="1"/>
  <c r="E184" i="81"/>
  <c r="H184" i="81" s="1"/>
  <c r="E184" i="82" s="1"/>
  <c r="H184" i="82" s="1"/>
  <c r="E27" i="82"/>
  <c r="H27" i="82" s="1"/>
  <c r="E111" i="81"/>
  <c r="H111" i="81" s="1"/>
  <c r="E111" i="82" s="1"/>
  <c r="H111" i="82" s="1"/>
  <c r="E25" i="81"/>
  <c r="H25" i="81" s="1"/>
  <c r="E25" i="82" s="1"/>
  <c r="H25" i="82" s="1"/>
  <c r="E36" i="81"/>
  <c r="H36" i="81" s="1"/>
  <c r="E36" i="82" s="1"/>
  <c r="H36" i="82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07" i="81"/>
  <c r="H107" i="81" s="1"/>
  <c r="E107" i="82" s="1"/>
  <c r="H107" i="82" s="1"/>
  <c r="C209" i="82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147" i="84"/>
  <c r="H147" i="84" s="1"/>
  <c r="C206" i="84"/>
  <c r="E206" i="84" s="1"/>
  <c r="H206" i="84" s="1"/>
  <c r="E130" i="84"/>
  <c r="H130" i="84" s="1"/>
  <c r="E81" i="84"/>
  <c r="H81" i="84" s="1"/>
  <c r="E24" i="84"/>
  <c r="H24" i="84" s="1"/>
  <c r="E76" i="84"/>
  <c r="H76" i="84" s="1"/>
  <c r="E199" i="84"/>
  <c r="H199" i="84" s="1"/>
  <c r="E70" i="84"/>
  <c r="H70" i="84" s="1"/>
  <c r="E95" i="84"/>
  <c r="H95" i="84" s="1"/>
  <c r="E75" i="84"/>
  <c r="H75" i="84" s="1"/>
  <c r="E82" i="84"/>
  <c r="H82" i="84" s="1"/>
  <c r="E183" i="82"/>
  <c r="H183" i="82" s="1"/>
  <c r="E60" i="84"/>
  <c r="H60" i="84" s="1"/>
  <c r="E126" i="84"/>
  <c r="H126" i="84" s="1"/>
  <c r="E86" i="84"/>
  <c r="H86" i="84" s="1"/>
  <c r="E23" i="84"/>
  <c r="H23" i="84" s="1"/>
  <c r="E63" i="84"/>
  <c r="H63" i="84" s="1"/>
  <c r="E113" i="84"/>
  <c r="H113" i="84" s="1"/>
  <c r="C221" i="84"/>
  <c r="E221" i="84" s="1"/>
  <c r="H221" i="84" s="1"/>
  <c r="E197" i="84"/>
  <c r="H197" i="84" s="1"/>
  <c r="C211" i="84"/>
  <c r="E211" i="84" s="1"/>
  <c r="H211" i="84" s="1"/>
  <c r="E47" i="84"/>
  <c r="H47" i="84" s="1"/>
  <c r="C222" i="84"/>
  <c r="E222" i="84" s="1"/>
  <c r="H222" i="84" s="1"/>
  <c r="E53" i="84"/>
  <c r="H53" i="84" s="1"/>
  <c r="C220" i="84"/>
  <c r="E220" i="84" s="1"/>
  <c r="H220" i="84" s="1"/>
  <c r="E74" i="84"/>
  <c r="H74" i="84" s="1"/>
  <c r="E101" i="84"/>
  <c r="H101" i="84" s="1"/>
  <c r="E196" i="84"/>
  <c r="H196" i="84" s="1"/>
  <c r="C205" i="84"/>
  <c r="E205" i="84" s="1"/>
  <c r="H205" i="84" s="1"/>
  <c r="E139" i="84"/>
  <c r="H139" i="84" s="1"/>
  <c r="C216" i="84"/>
  <c r="E216" i="84" s="1"/>
  <c r="H216" i="84" s="1"/>
  <c r="C214" i="84"/>
  <c r="E214" i="84" s="1"/>
  <c r="H214" i="84" s="1"/>
  <c r="E69" i="84"/>
  <c r="H69" i="84" s="1"/>
  <c r="E78" i="84"/>
  <c r="H78" i="84" s="1"/>
  <c r="C217" i="84"/>
  <c r="E217" i="84" s="1"/>
  <c r="H217" i="84" s="1"/>
  <c r="E87" i="84"/>
  <c r="H87" i="84" s="1"/>
  <c r="C208" i="84"/>
  <c r="E208" i="84" s="1"/>
  <c r="H208" i="84" s="1"/>
  <c r="E94" i="84"/>
  <c r="H94" i="84" s="1"/>
  <c r="C210" i="84"/>
  <c r="E210" i="84" s="1"/>
  <c r="H210" i="84" s="1"/>
  <c r="E193" i="84"/>
  <c r="H193" i="84" s="1"/>
  <c r="C204" i="84"/>
  <c r="E204" i="84" s="1"/>
  <c r="H204" i="84" s="1"/>
  <c r="C215" i="84"/>
  <c r="E215" i="84" s="1"/>
  <c r="H215" i="84" s="1"/>
  <c r="E97" i="85"/>
  <c r="H97" i="85" s="1"/>
  <c r="E64" i="84"/>
  <c r="H64" i="84" s="1"/>
  <c r="E79" i="85"/>
  <c r="H79" i="85" s="1"/>
  <c r="E114" i="84"/>
  <c r="H114" i="84" s="1"/>
  <c r="E140" i="84"/>
  <c r="H140" i="84" s="1"/>
  <c r="E32" i="84"/>
  <c r="H32" i="84" s="1"/>
  <c r="E142" i="84"/>
  <c r="H142" i="84" s="1"/>
  <c r="E50" i="84"/>
  <c r="H50" i="84" s="1"/>
  <c r="E61" i="84"/>
  <c r="H61" i="84" s="1"/>
  <c r="E22" i="84"/>
  <c r="H22" i="84" s="1"/>
  <c r="C213" i="84"/>
  <c r="E213" i="84" s="1"/>
  <c r="H213" i="84" s="1"/>
  <c r="E77" i="84"/>
  <c r="H77" i="84" s="1"/>
  <c r="C224" i="84"/>
  <c r="E224" i="84" s="1"/>
  <c r="H224" i="84" s="1"/>
  <c r="E198" i="84"/>
  <c r="H198" i="84" s="1"/>
  <c r="C218" i="84"/>
  <c r="E218" i="84" s="1"/>
  <c r="H218" i="84" s="1"/>
  <c r="E43" i="84"/>
  <c r="H43" i="84" s="1"/>
  <c r="E85" i="84"/>
  <c r="H85" i="84" s="1"/>
  <c r="C212" i="84"/>
  <c r="E212" i="84" s="1"/>
  <c r="H212" i="84" s="1"/>
  <c r="E91" i="84"/>
  <c r="H91" i="84" s="1"/>
  <c r="E44" i="84"/>
  <c r="H44" i="84" s="1"/>
  <c r="E187" i="84"/>
  <c r="H187" i="84" s="1"/>
  <c r="E200" i="84"/>
  <c r="H200" i="84" s="1"/>
  <c r="E59" i="84"/>
  <c r="H59" i="84" s="1"/>
  <c r="E42" i="84"/>
  <c r="H42" i="84" s="1"/>
  <c r="E134" i="84"/>
  <c r="H134" i="84" s="1"/>
  <c r="E20" i="84"/>
  <c r="H20" i="84" s="1"/>
  <c r="C207" i="84"/>
  <c r="E207" i="84" s="1"/>
  <c r="H207" i="84" s="1"/>
  <c r="B227" i="8"/>
  <c r="B230" i="8" s="1"/>
  <c r="K231" i="8"/>
  <c r="K234" i="8" s="1"/>
  <c r="E36" i="83" l="1"/>
  <c r="H36" i="83" s="1"/>
  <c r="E112" i="83"/>
  <c r="H112" i="83" s="1"/>
  <c r="E25" i="83"/>
  <c r="H25" i="83" s="1"/>
  <c r="E111" i="83"/>
  <c r="H111" i="83" s="1"/>
  <c r="E27" i="83"/>
  <c r="H27" i="83" s="1"/>
  <c r="E191" i="82"/>
  <c r="H191" i="82" s="1"/>
  <c r="C201" i="82"/>
  <c r="E201" i="82" s="1"/>
  <c r="H201" i="82" s="1"/>
  <c r="C202" i="82"/>
  <c r="E202" i="82" s="1"/>
  <c r="H202" i="82" s="1"/>
  <c r="C203" i="82"/>
  <c r="E203" i="82" s="1"/>
  <c r="H203" i="82" s="1"/>
  <c r="C223" i="80"/>
  <c r="E223" i="80" s="1"/>
  <c r="H223" i="80" s="1"/>
  <c r="E108" i="81"/>
  <c r="H108" i="81" s="1"/>
  <c r="E108" i="82" s="1"/>
  <c r="H108" i="82" s="1"/>
  <c r="E27" i="84"/>
  <c r="H27" i="84" s="1"/>
  <c r="E133" i="82"/>
  <c r="H133" i="82" s="1"/>
  <c r="E100" i="82"/>
  <c r="H100" i="82" s="1"/>
  <c r="E209" i="82"/>
  <c r="H209" i="82" s="1"/>
  <c r="C209" i="83" s="1"/>
  <c r="E54" i="84"/>
  <c r="H54" i="84" s="1"/>
  <c r="E137" i="82"/>
  <c r="H137" i="82" s="1"/>
  <c r="E107" i="83"/>
  <c r="H107" i="83" s="1"/>
  <c r="E109" i="83"/>
  <c r="H109" i="83" s="1"/>
  <c r="C218" i="85"/>
  <c r="E218" i="85" s="1"/>
  <c r="H218" i="85" s="1"/>
  <c r="E61" i="85"/>
  <c r="H61" i="85" s="1"/>
  <c r="E186" i="85"/>
  <c r="H186" i="85" s="1"/>
  <c r="E178" i="85"/>
  <c r="H178" i="85" s="1"/>
  <c r="C214" i="85"/>
  <c r="E214" i="85" s="1"/>
  <c r="H214" i="85" s="1"/>
  <c r="E40" i="85"/>
  <c r="H40" i="85" s="1"/>
  <c r="E60" i="85"/>
  <c r="H60" i="85" s="1"/>
  <c r="E83" i="85"/>
  <c r="H83" i="85" s="1"/>
  <c r="E75" i="85"/>
  <c r="H75" i="85" s="1"/>
  <c r="E55" i="85"/>
  <c r="H55" i="85" s="1"/>
  <c r="E62" i="85"/>
  <c r="H62" i="85" s="1"/>
  <c r="C217" i="85"/>
  <c r="E217" i="85" s="1"/>
  <c r="H217" i="85" s="1"/>
  <c r="E152" i="85"/>
  <c r="H152" i="85" s="1"/>
  <c r="E113" i="85"/>
  <c r="H113" i="85" s="1"/>
  <c r="E51" i="85"/>
  <c r="H51" i="85" s="1"/>
  <c r="E116" i="85"/>
  <c r="H116" i="85" s="1"/>
  <c r="E46" i="85"/>
  <c r="H46" i="85" s="1"/>
  <c r="E161" i="85"/>
  <c r="H161" i="85" s="1"/>
  <c r="C210" i="85"/>
  <c r="E210" i="85" s="1"/>
  <c r="H210" i="85" s="1"/>
  <c r="E49" i="85"/>
  <c r="H49" i="85" s="1"/>
  <c r="E197" i="85"/>
  <c r="H197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8" i="85"/>
  <c r="H198" i="85" s="1"/>
  <c r="E106" i="85"/>
  <c r="H106" i="85" s="1"/>
  <c r="E64" i="85"/>
  <c r="H64" i="85" s="1"/>
  <c r="C216" i="85"/>
  <c r="E216" i="85" s="1"/>
  <c r="H216" i="85" s="1"/>
  <c r="C221" i="85"/>
  <c r="E221" i="85" s="1"/>
  <c r="H221" i="85" s="1"/>
  <c r="E136" i="85"/>
  <c r="H136" i="85" s="1"/>
  <c r="E26" i="85"/>
  <c r="H26" i="85" s="1"/>
  <c r="E132" i="85"/>
  <c r="H132" i="85" s="1"/>
  <c r="E84" i="85"/>
  <c r="H84" i="85" s="1"/>
  <c r="C206" i="85"/>
  <c r="E206" i="85" s="1"/>
  <c r="H206" i="85" s="1"/>
  <c r="E134" i="85"/>
  <c r="H134" i="85" s="1"/>
  <c r="E146" i="85"/>
  <c r="H146" i="85" s="1"/>
  <c r="E185" i="85"/>
  <c r="H185" i="85" s="1"/>
  <c r="C204" i="85"/>
  <c r="E204" i="85" s="1"/>
  <c r="H204" i="85" s="1"/>
  <c r="E110" i="85"/>
  <c r="H110" i="85" s="1"/>
  <c r="E86" i="85"/>
  <c r="H86" i="85" s="1"/>
  <c r="E89" i="85"/>
  <c r="H89" i="85" s="1"/>
  <c r="E38" i="85"/>
  <c r="H38" i="85" s="1"/>
  <c r="E57" i="85"/>
  <c r="H57" i="85" s="1"/>
  <c r="C213" i="85"/>
  <c r="E213" i="85" s="1"/>
  <c r="H213" i="85" s="1"/>
  <c r="E68" i="85"/>
  <c r="H68" i="85" s="1"/>
  <c r="C79" i="86"/>
  <c r="E79" i="86" s="1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87" i="85"/>
  <c r="H87" i="85" s="1"/>
  <c r="C205" i="85"/>
  <c r="E205" i="85" s="1"/>
  <c r="H205" i="85" s="1"/>
  <c r="C222" i="85"/>
  <c r="E222" i="85" s="1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45" i="85"/>
  <c r="H45" i="85" s="1"/>
  <c r="C211" i="85"/>
  <c r="E211" i="85" s="1"/>
  <c r="H211" i="85" s="1"/>
  <c r="E115" i="85"/>
  <c r="H115" i="85" s="1"/>
  <c r="E82" i="85"/>
  <c r="H82" i="85" s="1"/>
  <c r="E199" i="85"/>
  <c r="H199" i="85" s="1"/>
  <c r="E24" i="85"/>
  <c r="H24" i="85" s="1"/>
  <c r="E130" i="85"/>
  <c r="H130" i="85" s="1"/>
  <c r="E59" i="85"/>
  <c r="H59" i="85" s="1"/>
  <c r="E200" i="85"/>
  <c r="H200" i="85" s="1"/>
  <c r="E58" i="85"/>
  <c r="H58" i="85" s="1"/>
  <c r="C212" i="85"/>
  <c r="E212" i="85" s="1"/>
  <c r="H212" i="85" s="1"/>
  <c r="E43" i="85"/>
  <c r="H43" i="85" s="1"/>
  <c r="E22" i="85"/>
  <c r="H22" i="85" s="1"/>
  <c r="E50" i="85"/>
  <c r="H50" i="85" s="1"/>
  <c r="E32" i="85"/>
  <c r="H32" i="85" s="1"/>
  <c r="E140" i="85"/>
  <c r="H140" i="85" s="1"/>
  <c r="E41" i="85"/>
  <c r="H41" i="85" s="1"/>
  <c r="E72" i="85"/>
  <c r="H72" i="85" s="1"/>
  <c r="E33" i="85"/>
  <c r="H33" i="85" s="1"/>
  <c r="C97" i="86"/>
  <c r="E97" i="86" s="1"/>
  <c r="H97" i="86" s="1"/>
  <c r="C215" i="85"/>
  <c r="E215" i="85" s="1"/>
  <c r="H215" i="85" s="1"/>
  <c r="E193" i="85"/>
  <c r="H193" i="85" s="1"/>
  <c r="C208" i="85"/>
  <c r="E208" i="85" s="1"/>
  <c r="H208" i="85" s="1"/>
  <c r="E131" i="85"/>
  <c r="H131" i="85" s="1"/>
  <c r="E69" i="85"/>
  <c r="H69" i="85" s="1"/>
  <c r="E139" i="85"/>
  <c r="H139" i="85" s="1"/>
  <c r="C220" i="85"/>
  <c r="E220" i="85" s="1"/>
  <c r="H220" i="85" s="1"/>
  <c r="E52" i="85"/>
  <c r="H52" i="85" s="1"/>
  <c r="C207" i="85"/>
  <c r="E207" i="85" s="1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C224" i="85"/>
  <c r="E224" i="85" s="1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78" i="85"/>
  <c r="H78" i="85" s="1"/>
  <c r="E149" i="85"/>
  <c r="H149" i="85" s="1"/>
  <c r="E196" i="85"/>
  <c r="H196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112" i="84" l="1"/>
  <c r="H112" i="84" s="1"/>
  <c r="E112" i="85" s="1"/>
  <c r="H112" i="85" s="1"/>
  <c r="C112" i="86" s="1"/>
  <c r="E112" i="86" s="1"/>
  <c r="H112" i="86" s="1"/>
  <c r="E111" i="84"/>
  <c r="H111" i="84" s="1"/>
  <c r="E111" i="85" s="1"/>
  <c r="H111" i="85" s="1"/>
  <c r="C111" i="86" s="1"/>
  <c r="E111" i="86" s="1"/>
  <c r="H111" i="86" s="1"/>
  <c r="E27" i="85"/>
  <c r="H27" i="85" s="1"/>
  <c r="C27" i="86" s="1"/>
  <c r="E27" i="86" s="1"/>
  <c r="H27" i="86" s="1"/>
  <c r="E25" i="84"/>
  <c r="H25" i="84" s="1"/>
  <c r="E25" i="85" s="1"/>
  <c r="H25" i="85" s="1"/>
  <c r="C25" i="86" s="1"/>
  <c r="E25" i="86" s="1"/>
  <c r="H25" i="86" s="1"/>
  <c r="E36" i="84"/>
  <c r="H36" i="84" s="1"/>
  <c r="E36" i="85" s="1"/>
  <c r="H36" i="85" s="1"/>
  <c r="C36" i="86" s="1"/>
  <c r="E36" i="86" s="1"/>
  <c r="H36" i="86" s="1"/>
  <c r="E191" i="83"/>
  <c r="H191" i="83" s="1"/>
  <c r="C201" i="83"/>
  <c r="E201" i="83" s="1"/>
  <c r="H201" i="83" s="1"/>
  <c r="C201" i="84" s="1"/>
  <c r="E201" i="84" s="1"/>
  <c r="H201" i="84" s="1"/>
  <c r="C201" i="85" s="1"/>
  <c r="E201" i="85" s="1"/>
  <c r="H201" i="85" s="1"/>
  <c r="C201" i="86" s="1"/>
  <c r="E201" i="86" s="1"/>
  <c r="H201" i="86" s="1"/>
  <c r="C201" i="87" s="1"/>
  <c r="C202" i="83"/>
  <c r="E202" i="83" s="1"/>
  <c r="H202" i="83" s="1"/>
  <c r="C202" i="84" s="1"/>
  <c r="E202" i="84" s="1"/>
  <c r="H202" i="84" s="1"/>
  <c r="C202" i="85" s="1"/>
  <c r="E202" i="85" s="1"/>
  <c r="H202" i="85" s="1"/>
  <c r="C202" i="86" s="1"/>
  <c r="E202" i="86" s="1"/>
  <c r="H202" i="86" s="1"/>
  <c r="C202" i="87" s="1"/>
  <c r="C203" i="83"/>
  <c r="E203" i="83" s="1"/>
  <c r="H203" i="83" s="1"/>
  <c r="C203" i="84" s="1"/>
  <c r="E203" i="84" s="1"/>
  <c r="H203" i="84" s="1"/>
  <c r="C203" i="85" s="1"/>
  <c r="E203" i="85" s="1"/>
  <c r="H203" i="85" s="1"/>
  <c r="C203" i="86" s="1"/>
  <c r="E203" i="86" s="1"/>
  <c r="H203" i="86" s="1"/>
  <c r="C203" i="87" s="1"/>
  <c r="C223" i="81"/>
  <c r="E223" i="81" s="1"/>
  <c r="H223" i="81" s="1"/>
  <c r="E54" i="85"/>
  <c r="H54" i="85" s="1"/>
  <c r="C54" i="86" s="1"/>
  <c r="E54" i="86" s="1"/>
  <c r="H54" i="86" s="1"/>
  <c r="E54" i="87" s="1"/>
  <c r="H54" i="87" s="1"/>
  <c r="E54" i="88" s="1"/>
  <c r="H54" i="88" s="1"/>
  <c r="E209" i="83"/>
  <c r="H209" i="83" s="1"/>
  <c r="C209" i="84" s="1"/>
  <c r="E209" i="84" s="1"/>
  <c r="H209" i="84" s="1"/>
  <c r="C209" i="85" s="1"/>
  <c r="E209" i="85" s="1"/>
  <c r="H209" i="85" s="1"/>
  <c r="C209" i="86" s="1"/>
  <c r="E209" i="86" s="1"/>
  <c r="H209" i="86" s="1"/>
  <c r="E137" i="83"/>
  <c r="H137" i="83" s="1"/>
  <c r="E133" i="83"/>
  <c r="H133" i="83" s="1"/>
  <c r="E108" i="83"/>
  <c r="H108" i="83" s="1"/>
  <c r="E14" i="78"/>
  <c r="H14" i="78" s="1"/>
  <c r="E14" i="79" s="1"/>
  <c r="H14" i="79" s="1"/>
  <c r="E14" i="80" s="1"/>
  <c r="H14" i="80" s="1"/>
  <c r="E7" i="78"/>
  <c r="H7" i="78" s="1"/>
  <c r="E7" i="79" s="1"/>
  <c r="H7" i="79" s="1"/>
  <c r="E7" i="80" s="1"/>
  <c r="H7" i="80" s="1"/>
  <c r="E100" i="83"/>
  <c r="H100" i="83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E8" i="78"/>
  <c r="H8" i="78" s="1"/>
  <c r="E8" i="79" s="1"/>
  <c r="H8" i="79" s="1"/>
  <c r="E8" i="80" s="1"/>
  <c r="H8" i="80" s="1"/>
  <c r="E13" i="78"/>
  <c r="H13" i="78" s="1"/>
  <c r="E13" i="79" s="1"/>
  <c r="H13" i="79" s="1"/>
  <c r="E13" i="80" s="1"/>
  <c r="H13" i="80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E15" i="78"/>
  <c r="H15" i="78" s="1"/>
  <c r="E15" i="79" s="1"/>
  <c r="H15" i="79" s="1"/>
  <c r="E15" i="80" s="1"/>
  <c r="H15" i="80" s="1"/>
  <c r="E177" i="81"/>
  <c r="H177" i="81" s="1"/>
  <c r="E177" i="82" s="1"/>
  <c r="H177" i="82" s="1"/>
  <c r="E177" i="83" s="1"/>
  <c r="H177" i="83" s="1"/>
  <c r="E107" i="84"/>
  <c r="H107" i="84" s="1"/>
  <c r="E109" i="84"/>
  <c r="H109" i="84" s="1"/>
  <c r="E183" i="83"/>
  <c r="H183" i="83" s="1"/>
  <c r="C81" i="86"/>
  <c r="E81" i="86" s="1"/>
  <c r="H81" i="86" s="1"/>
  <c r="C131" i="86"/>
  <c r="E131" i="86" s="1"/>
  <c r="H131" i="86" s="1"/>
  <c r="C58" i="86"/>
  <c r="E58" i="86" s="1"/>
  <c r="H58" i="86" s="1"/>
  <c r="C147" i="86"/>
  <c r="E147" i="86" s="1"/>
  <c r="H147" i="86" s="1"/>
  <c r="C84" i="86"/>
  <c r="E84" i="86" s="1"/>
  <c r="H84" i="86" s="1"/>
  <c r="C28" i="86"/>
  <c r="E28" i="86" s="1"/>
  <c r="H28" i="86" s="1"/>
  <c r="C73" i="86"/>
  <c r="E73" i="86" s="1"/>
  <c r="H73" i="86" s="1"/>
  <c r="C51" i="86"/>
  <c r="E51" i="86" s="1"/>
  <c r="H51" i="86" s="1"/>
  <c r="C75" i="86"/>
  <c r="E75" i="86" s="1"/>
  <c r="H75" i="86" s="1"/>
  <c r="C214" i="86"/>
  <c r="E214" i="86" s="1"/>
  <c r="H214" i="86" s="1"/>
  <c r="C135" i="86"/>
  <c r="E135" i="86" s="1"/>
  <c r="H135" i="86" s="1"/>
  <c r="C207" i="86"/>
  <c r="E207" i="86" s="1"/>
  <c r="H207" i="86" s="1"/>
  <c r="C33" i="86"/>
  <c r="E33" i="86" s="1"/>
  <c r="H33" i="86" s="1"/>
  <c r="E200" i="86"/>
  <c r="H200" i="86" s="1"/>
  <c r="C24" i="86"/>
  <c r="E24" i="86" s="1"/>
  <c r="H24" i="86" s="1"/>
  <c r="C30" i="86"/>
  <c r="E30" i="86" s="1"/>
  <c r="H30" i="86" s="1"/>
  <c r="C70" i="86"/>
  <c r="E70" i="86" s="1"/>
  <c r="H70" i="86" s="1"/>
  <c r="C74" i="86"/>
  <c r="E74" i="86" s="1"/>
  <c r="H74" i="86" s="1"/>
  <c r="C86" i="86"/>
  <c r="E86" i="86" s="1"/>
  <c r="H86" i="86" s="1"/>
  <c r="C216" i="86"/>
  <c r="E216" i="86" s="1"/>
  <c r="H216" i="86" s="1"/>
  <c r="C178" i="86"/>
  <c r="E178" i="86" s="1"/>
  <c r="H178" i="86" s="1"/>
  <c r="C19" i="86"/>
  <c r="E19" i="86" s="1"/>
  <c r="H19" i="86" s="1"/>
  <c r="C142" i="86"/>
  <c r="E142" i="86" s="1"/>
  <c r="H142" i="86" s="1"/>
  <c r="C220" i="86"/>
  <c r="E220" i="86" s="1"/>
  <c r="H220" i="86" s="1"/>
  <c r="C72" i="86"/>
  <c r="E72" i="86" s="1"/>
  <c r="H72" i="86" s="1"/>
  <c r="C22" i="86"/>
  <c r="E22" i="86" s="1"/>
  <c r="H22" i="86" s="1"/>
  <c r="E199" i="86"/>
  <c r="H199" i="86" s="1"/>
  <c r="C187" i="86"/>
  <c r="E187" i="86" s="1"/>
  <c r="H187" i="86" s="1"/>
  <c r="C205" i="86"/>
  <c r="E205" i="86" s="1"/>
  <c r="H205" i="86" s="1"/>
  <c r="C143" i="86"/>
  <c r="E143" i="86" s="1"/>
  <c r="H143" i="86" s="1"/>
  <c r="C110" i="86"/>
  <c r="E110" i="86" s="1"/>
  <c r="H110" i="86" s="1"/>
  <c r="C138" i="86"/>
  <c r="E138" i="86" s="1"/>
  <c r="H138" i="86" s="1"/>
  <c r="C46" i="86"/>
  <c r="E46" i="86" s="1"/>
  <c r="H46" i="86" s="1"/>
  <c r="C62" i="86"/>
  <c r="E62" i="86" s="1"/>
  <c r="H62" i="86" s="1"/>
  <c r="C186" i="86"/>
  <c r="E186" i="86" s="1"/>
  <c r="H186" i="86" s="1"/>
  <c r="E196" i="86"/>
  <c r="H196" i="86" s="1"/>
  <c r="C96" i="86"/>
  <c r="E96" i="86" s="1"/>
  <c r="H96" i="86" s="1"/>
  <c r="C126" i="86"/>
  <c r="E126" i="86" s="1"/>
  <c r="H126" i="86" s="1"/>
  <c r="C149" i="86"/>
  <c r="E149" i="86" s="1"/>
  <c r="H149" i="86" s="1"/>
  <c r="C91" i="86"/>
  <c r="E91" i="86" s="1"/>
  <c r="H91" i="86" s="1"/>
  <c r="C208" i="86"/>
  <c r="E208" i="86" s="1"/>
  <c r="H208" i="86" s="1"/>
  <c r="C82" i="86"/>
  <c r="E82" i="86" s="1"/>
  <c r="H82" i="86" s="1"/>
  <c r="C87" i="86"/>
  <c r="E87" i="86" s="1"/>
  <c r="H87" i="86" s="1"/>
  <c r="C94" i="86"/>
  <c r="E94" i="86" s="1"/>
  <c r="H94" i="86" s="1"/>
  <c r="C146" i="86"/>
  <c r="E146" i="86" s="1"/>
  <c r="H146" i="86" s="1"/>
  <c r="C64" i="86"/>
  <c r="E64" i="86" s="1"/>
  <c r="H64" i="86" s="1"/>
  <c r="C20" i="86"/>
  <c r="E20" i="86" s="1"/>
  <c r="H20" i="86" s="1"/>
  <c r="C55" i="86"/>
  <c r="E55" i="86" s="1"/>
  <c r="H55" i="86" s="1"/>
  <c r="C60" i="86"/>
  <c r="E60" i="86" s="1"/>
  <c r="H60" i="86" s="1"/>
  <c r="C23" i="86"/>
  <c r="E23" i="86" s="1"/>
  <c r="H23" i="86" s="1"/>
  <c r="C47" i="86"/>
  <c r="E47" i="86" s="1"/>
  <c r="H47" i="86" s="1"/>
  <c r="C114" i="86"/>
  <c r="E114" i="86" s="1"/>
  <c r="H114" i="86" s="1"/>
  <c r="C44" i="86"/>
  <c r="E44" i="86" s="1"/>
  <c r="H44" i="86" s="1"/>
  <c r="E193" i="86"/>
  <c r="H193" i="86" s="1"/>
  <c r="C45" i="86"/>
  <c r="E45" i="86" s="1"/>
  <c r="H45" i="86" s="1"/>
  <c r="C38" i="86"/>
  <c r="E38" i="86" s="1"/>
  <c r="H38" i="86" s="1"/>
  <c r="C134" i="86"/>
  <c r="E134" i="86" s="1"/>
  <c r="H134" i="86" s="1"/>
  <c r="C26" i="86"/>
  <c r="E26" i="86" s="1"/>
  <c r="H26" i="86" s="1"/>
  <c r="C116" i="86"/>
  <c r="E116" i="86" s="1"/>
  <c r="H116" i="86" s="1"/>
  <c r="C113" i="86"/>
  <c r="E113" i="86" s="1"/>
  <c r="H113" i="86" s="1"/>
  <c r="C40" i="86"/>
  <c r="E40" i="86" s="1"/>
  <c r="H40" i="86" s="1"/>
  <c r="C118" i="86"/>
  <c r="E118" i="86" s="1"/>
  <c r="H118" i="86" s="1"/>
  <c r="C150" i="86"/>
  <c r="E150" i="86" s="1"/>
  <c r="H150" i="86" s="1"/>
  <c r="C53" i="86"/>
  <c r="E53" i="86" s="1"/>
  <c r="H53" i="86" s="1"/>
  <c r="C71" i="86"/>
  <c r="E71" i="86" s="1"/>
  <c r="H71" i="86" s="1"/>
  <c r="C215" i="86"/>
  <c r="E215" i="86" s="1"/>
  <c r="H215" i="86" s="1"/>
  <c r="C140" i="86"/>
  <c r="E140" i="86" s="1"/>
  <c r="H140" i="86" s="1"/>
  <c r="C89" i="86"/>
  <c r="E89" i="86" s="1"/>
  <c r="H89" i="86" s="1"/>
  <c r="C136" i="86"/>
  <c r="E136" i="86" s="1"/>
  <c r="H136" i="86" s="1"/>
  <c r="C76" i="86"/>
  <c r="E76" i="86" s="1"/>
  <c r="H76" i="86" s="1"/>
  <c r="C49" i="86"/>
  <c r="E49" i="86" s="1"/>
  <c r="H49" i="86" s="1"/>
  <c r="C152" i="86"/>
  <c r="E152" i="86" s="1"/>
  <c r="H152" i="86" s="1"/>
  <c r="C61" i="86"/>
  <c r="E61" i="86" s="1"/>
  <c r="H61" i="86" s="1"/>
  <c r="C117" i="86"/>
  <c r="E117" i="86" s="1"/>
  <c r="H117" i="86" s="1"/>
  <c r="C35" i="86"/>
  <c r="E35" i="86" s="1"/>
  <c r="H35" i="86" s="1"/>
  <c r="C52" i="86"/>
  <c r="E52" i="86" s="1"/>
  <c r="H52" i="86" s="1"/>
  <c r="C139" i="86"/>
  <c r="E139" i="86" s="1"/>
  <c r="H139" i="86" s="1"/>
  <c r="C39" i="86"/>
  <c r="E39" i="86" s="1"/>
  <c r="H39" i="86" s="1"/>
  <c r="C98" i="86"/>
  <c r="E98" i="86" s="1"/>
  <c r="H98" i="86" s="1"/>
  <c r="C68" i="86"/>
  <c r="E68" i="86" s="1"/>
  <c r="H68" i="86" s="1"/>
  <c r="C204" i="86"/>
  <c r="E204" i="86" s="1"/>
  <c r="H204" i="86" s="1"/>
  <c r="C221" i="86"/>
  <c r="E221" i="86" s="1"/>
  <c r="H221" i="86" s="1"/>
  <c r="C218" i="86"/>
  <c r="E218" i="86" s="1"/>
  <c r="H218" i="86" s="1"/>
  <c r="C190" i="86"/>
  <c r="E190" i="86" s="1"/>
  <c r="H190" i="86" s="1"/>
  <c r="C224" i="86"/>
  <c r="E224" i="86" s="1"/>
  <c r="H224" i="86" s="1"/>
  <c r="C42" i="86"/>
  <c r="E42" i="86" s="1"/>
  <c r="H42" i="86" s="1"/>
  <c r="C69" i="86"/>
  <c r="E69" i="86" s="1"/>
  <c r="H69" i="86" s="1"/>
  <c r="C32" i="86"/>
  <c r="E32" i="86" s="1"/>
  <c r="H32" i="86" s="1"/>
  <c r="C212" i="86"/>
  <c r="E212" i="86" s="1"/>
  <c r="H212" i="86" s="1"/>
  <c r="C211" i="86"/>
  <c r="E211" i="86" s="1"/>
  <c r="H211" i="86" s="1"/>
  <c r="C31" i="86"/>
  <c r="E31" i="86" s="1"/>
  <c r="H31" i="86" s="1"/>
  <c r="C34" i="86"/>
  <c r="E34" i="86" s="1"/>
  <c r="H34" i="86" s="1"/>
  <c r="C213" i="86"/>
  <c r="E213" i="86" s="1"/>
  <c r="H213" i="86" s="1"/>
  <c r="C185" i="86"/>
  <c r="E185" i="86" s="1"/>
  <c r="H185" i="86" s="1"/>
  <c r="C206" i="86"/>
  <c r="E206" i="86" s="1"/>
  <c r="H206" i="86" s="1"/>
  <c r="E198" i="86"/>
  <c r="H198" i="86" s="1"/>
  <c r="C210" i="86"/>
  <c r="E210" i="86" s="1"/>
  <c r="H210" i="86" s="1"/>
  <c r="C95" i="86"/>
  <c r="E95" i="86" s="1"/>
  <c r="H95" i="86" s="1"/>
  <c r="C80" i="86"/>
  <c r="E80" i="86" s="1"/>
  <c r="H80" i="86" s="1"/>
  <c r="C63" i="86"/>
  <c r="E63" i="86" s="1"/>
  <c r="H63" i="86" s="1"/>
  <c r="C29" i="86"/>
  <c r="E29" i="86" s="1"/>
  <c r="H29" i="86" s="1"/>
  <c r="C188" i="86"/>
  <c r="E188" i="86" s="1"/>
  <c r="H188" i="86" s="1"/>
  <c r="C141" i="86"/>
  <c r="E141" i="86" s="1"/>
  <c r="H141" i="86" s="1"/>
  <c r="C151" i="86"/>
  <c r="E151" i="86" s="1"/>
  <c r="H151" i="86" s="1"/>
  <c r="C99" i="86"/>
  <c r="E99" i="86" s="1"/>
  <c r="H99" i="86" s="1"/>
  <c r="E27" i="87"/>
  <c r="H27" i="87" s="1"/>
  <c r="E97" i="87"/>
  <c r="H97" i="87" s="1"/>
  <c r="C41" i="86"/>
  <c r="E41" i="86" s="1"/>
  <c r="H41" i="86" s="1"/>
  <c r="C50" i="86"/>
  <c r="E50" i="86" s="1"/>
  <c r="H50" i="86" s="1"/>
  <c r="C43" i="86"/>
  <c r="E43" i="86" s="1"/>
  <c r="H43" i="86" s="1"/>
  <c r="C59" i="86"/>
  <c r="E59" i="86" s="1"/>
  <c r="H59" i="86" s="1"/>
  <c r="C130" i="86"/>
  <c r="E130" i="86" s="1"/>
  <c r="H130" i="86" s="1"/>
  <c r="C115" i="86"/>
  <c r="E115" i="86" s="1"/>
  <c r="H115" i="86" s="1"/>
  <c r="C77" i="86"/>
  <c r="E77" i="86" s="1"/>
  <c r="H77" i="86" s="1"/>
  <c r="C222" i="86"/>
  <c r="E222" i="86" s="1"/>
  <c r="H222" i="86" s="1"/>
  <c r="C90" i="86"/>
  <c r="E90" i="86" s="1"/>
  <c r="H90" i="86" s="1"/>
  <c r="C56" i="86"/>
  <c r="E56" i="86" s="1"/>
  <c r="H56" i="86" s="1"/>
  <c r="C48" i="86"/>
  <c r="E48" i="86" s="1"/>
  <c r="H48" i="86" s="1"/>
  <c r="E79" i="87"/>
  <c r="H79" i="87" s="1"/>
  <c r="C57" i="86"/>
  <c r="E57" i="86" s="1"/>
  <c r="H57" i="86" s="1"/>
  <c r="C132" i="86"/>
  <c r="E132" i="86" s="1"/>
  <c r="H132" i="86" s="1"/>
  <c r="C106" i="86"/>
  <c r="E106" i="86" s="1"/>
  <c r="H106" i="86" s="1"/>
  <c r="C85" i="86"/>
  <c r="E85" i="86" s="1"/>
  <c r="H85" i="86" s="1"/>
  <c r="C21" i="86"/>
  <c r="E21" i="86" s="1"/>
  <c r="H21" i="86" s="1"/>
  <c r="E197" i="86"/>
  <c r="H197" i="86" s="1"/>
  <c r="C161" i="86"/>
  <c r="E161" i="86" s="1"/>
  <c r="H161" i="86" s="1"/>
  <c r="C217" i="86"/>
  <c r="E217" i="86" s="1"/>
  <c r="H217" i="86" s="1"/>
  <c r="C83" i="86"/>
  <c r="E83" i="86" s="1"/>
  <c r="H83" i="86" s="1"/>
  <c r="C78" i="86"/>
  <c r="E78" i="86" s="1"/>
  <c r="H78" i="86" s="1"/>
  <c r="C101" i="86"/>
  <c r="E101" i="86" s="1"/>
  <c r="H101" i="86" s="1"/>
  <c r="C144" i="86"/>
  <c r="E144" i="86" s="1"/>
  <c r="H144" i="86" s="1"/>
  <c r="C5" i="64"/>
  <c r="E5" i="64" s="1"/>
  <c r="G5" i="64" s="1"/>
  <c r="E100" i="84" l="1"/>
  <c r="H100" i="84" s="1"/>
  <c r="E177" i="84"/>
  <c r="H177" i="84" s="1"/>
  <c r="E108" i="84"/>
  <c r="H108" i="84" s="1"/>
  <c r="E108" i="85" s="1"/>
  <c r="H108" i="85" s="1"/>
  <c r="E133" i="84"/>
  <c r="H133" i="84" s="1"/>
  <c r="E191" i="84"/>
  <c r="H191" i="84" s="1"/>
  <c r="E137" i="84"/>
  <c r="H137" i="84" s="1"/>
  <c r="C223" i="82"/>
  <c r="E223" i="82" s="1"/>
  <c r="H223" i="82" s="1"/>
  <c r="E13" i="81"/>
  <c r="H13" i="81" s="1"/>
  <c r="E13" i="82" s="1"/>
  <c r="H13" i="82" s="1"/>
  <c r="E8" i="81"/>
  <c r="H8" i="81" s="1"/>
  <c r="E8" i="82" s="1"/>
  <c r="H8" i="82" s="1"/>
  <c r="E15" i="81"/>
  <c r="H15" i="81" s="1"/>
  <c r="E15" i="82" s="1"/>
  <c r="H15" i="82" s="1"/>
  <c r="E16" i="81"/>
  <c r="H16" i="81" s="1"/>
  <c r="E16" i="82" s="1"/>
  <c r="H16" i="82" s="1"/>
  <c r="E17" i="81"/>
  <c r="H17" i="81" s="1"/>
  <c r="E17" i="82" s="1"/>
  <c r="H17" i="82" s="1"/>
  <c r="E6" i="80"/>
  <c r="H6" i="80" s="1"/>
  <c r="E6" i="81" s="1"/>
  <c r="H6" i="81" s="1"/>
  <c r="E14" i="81"/>
  <c r="H14" i="81" s="1"/>
  <c r="E14" i="82" s="1"/>
  <c r="H14" i="82" s="1"/>
  <c r="E18" i="80"/>
  <c r="H18" i="80" s="1"/>
  <c r="E184" i="84"/>
  <c r="H184" i="84" s="1"/>
  <c r="E177" i="85"/>
  <c r="H177" i="85" s="1"/>
  <c r="E107" i="85"/>
  <c r="H107" i="85" s="1"/>
  <c r="E109" i="85"/>
  <c r="H109" i="85" s="1"/>
  <c r="E183" i="84"/>
  <c r="H183" i="84" s="1"/>
  <c r="E90" i="87"/>
  <c r="H90" i="87" s="1"/>
  <c r="E95" i="87"/>
  <c r="H95" i="87" s="1"/>
  <c r="C212" i="87"/>
  <c r="E212" i="87" s="1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C205" i="87"/>
  <c r="E205" i="87" s="1"/>
  <c r="H205" i="87" s="1"/>
  <c r="E30" i="87"/>
  <c r="H30" i="87" s="1"/>
  <c r="E130" i="87"/>
  <c r="H130" i="87" s="1"/>
  <c r="C206" i="87"/>
  <c r="E206" i="87" s="1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C214" i="87"/>
  <c r="E214" i="87" s="1"/>
  <c r="H214" i="87" s="1"/>
  <c r="E131" i="87"/>
  <c r="H131" i="87" s="1"/>
  <c r="E57" i="87"/>
  <c r="H57" i="87" s="1"/>
  <c r="E141" i="87"/>
  <c r="H141" i="87" s="1"/>
  <c r="E185" i="87"/>
  <c r="H185" i="87" s="1"/>
  <c r="C218" i="87"/>
  <c r="E218" i="87" s="1"/>
  <c r="H218" i="87" s="1"/>
  <c r="C204" i="87"/>
  <c r="E204" i="87" s="1"/>
  <c r="H204" i="87" s="1"/>
  <c r="E117" i="87"/>
  <c r="H117" i="87" s="1"/>
  <c r="E140" i="87"/>
  <c r="H140" i="87" s="1"/>
  <c r="E64" i="87"/>
  <c r="H64" i="87" s="1"/>
  <c r="E82" i="87"/>
  <c r="H82" i="87" s="1"/>
  <c r="E138" i="87"/>
  <c r="H138" i="87" s="1"/>
  <c r="C216" i="87"/>
  <c r="E216" i="87" s="1"/>
  <c r="H216" i="87" s="1"/>
  <c r="E75" i="87"/>
  <c r="H75" i="87" s="1"/>
  <c r="E197" i="87"/>
  <c r="H197" i="87" s="1"/>
  <c r="E188" i="87"/>
  <c r="H188" i="87" s="1"/>
  <c r="C213" i="87"/>
  <c r="E213" i="87" s="1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9" i="87"/>
  <c r="H199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C208" i="87"/>
  <c r="E208" i="87" s="1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C224" i="87"/>
  <c r="E224" i="87" s="1"/>
  <c r="H224" i="87" s="1"/>
  <c r="E35" i="87"/>
  <c r="H35" i="87" s="1"/>
  <c r="E38" i="87"/>
  <c r="H38" i="87" s="1"/>
  <c r="E60" i="87"/>
  <c r="H60" i="87" s="1"/>
  <c r="E196" i="87"/>
  <c r="H196" i="87" s="1"/>
  <c r="E72" i="87"/>
  <c r="H72" i="87" s="1"/>
  <c r="E203" i="87"/>
  <c r="H203" i="87" s="1"/>
  <c r="C203" i="88" s="1"/>
  <c r="E144" i="87"/>
  <c r="H144" i="87" s="1"/>
  <c r="E85" i="87"/>
  <c r="H85" i="87" s="1"/>
  <c r="E27" i="88"/>
  <c r="H27" i="88" s="1"/>
  <c r="C210" i="87"/>
  <c r="E210" i="87" s="1"/>
  <c r="H210" i="87" s="1"/>
  <c r="E31" i="87"/>
  <c r="H31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C207" i="87"/>
  <c r="E207" i="87" s="1"/>
  <c r="H207" i="87" s="1"/>
  <c r="E28" i="87"/>
  <c r="H28" i="87" s="1"/>
  <c r="E41" i="87"/>
  <c r="H41" i="87" s="1"/>
  <c r="E99" i="87"/>
  <c r="H99" i="87" s="1"/>
  <c r="E80" i="87"/>
  <c r="H80" i="87" s="1"/>
  <c r="C211" i="87"/>
  <c r="E211" i="87" s="1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1" i="87"/>
  <c r="H201" i="87" s="1"/>
  <c r="C201" i="88" s="1"/>
  <c r="E151" i="87"/>
  <c r="H151" i="87" s="1"/>
  <c r="E63" i="87"/>
  <c r="H63" i="87" s="1"/>
  <c r="E198" i="87"/>
  <c r="H198" i="87" s="1"/>
  <c r="E34" i="87"/>
  <c r="H34" i="87" s="1"/>
  <c r="E32" i="87"/>
  <c r="H32" i="87" s="1"/>
  <c r="C221" i="87"/>
  <c r="E221" i="87" s="1"/>
  <c r="H221" i="87" s="1"/>
  <c r="E39" i="87"/>
  <c r="H39" i="87" s="1"/>
  <c r="E139" i="87"/>
  <c r="H139" i="87" s="1"/>
  <c r="C209" i="87"/>
  <c r="E209" i="87" s="1"/>
  <c r="H209" i="87" s="1"/>
  <c r="E136" i="87"/>
  <c r="H136" i="87" s="1"/>
  <c r="C215" i="87"/>
  <c r="E215" i="87" s="1"/>
  <c r="H215" i="87" s="1"/>
  <c r="E53" i="87"/>
  <c r="H53" i="87" s="1"/>
  <c r="E40" i="87"/>
  <c r="H40" i="87" s="1"/>
  <c r="E26" i="87"/>
  <c r="H26" i="87" s="1"/>
  <c r="E202" i="87"/>
  <c r="H202" i="87" s="1"/>
  <c r="C202" i="88" s="1"/>
  <c r="E193" i="87"/>
  <c r="H193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C220" i="87"/>
  <c r="E220" i="87" s="1"/>
  <c r="H220" i="87" s="1"/>
  <c r="E19" i="87"/>
  <c r="H19" i="87" s="1"/>
  <c r="E74" i="87"/>
  <c r="H74" i="87" s="1"/>
  <c r="E200" i="87"/>
  <c r="H200" i="87" s="1"/>
  <c r="E135" i="87"/>
  <c r="H135" i="87" s="1"/>
  <c r="E73" i="87"/>
  <c r="H73" i="87" s="1"/>
  <c r="E58" i="87"/>
  <c r="H58" i="87" s="1"/>
  <c r="E79" i="88"/>
  <c r="H79" i="88" s="1"/>
  <c r="C222" i="87"/>
  <c r="E222" i="87" s="1"/>
  <c r="H222" i="87" s="1"/>
  <c r="E115" i="87"/>
  <c r="H115" i="87" s="1"/>
  <c r="E101" i="87"/>
  <c r="H101" i="87" s="1"/>
  <c r="C217" i="87"/>
  <c r="E217" i="87" s="1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91" i="85" l="1"/>
  <c r="H191" i="85" s="1"/>
  <c r="C191" i="86" s="1"/>
  <c r="E191" i="86" s="1"/>
  <c r="H191" i="86" s="1"/>
  <c r="E191" i="87" s="1"/>
  <c r="H191" i="87" s="1"/>
  <c r="E191" i="88" s="1"/>
  <c r="H191" i="88" s="1"/>
  <c r="E17" i="83"/>
  <c r="H17" i="83" s="1"/>
  <c r="E17" i="84" s="1"/>
  <c r="H17" i="84" s="1"/>
  <c r="E16" i="83"/>
  <c r="H16" i="83" s="1"/>
  <c r="E14" i="83"/>
  <c r="H14" i="83" s="1"/>
  <c r="E14" i="84" s="1"/>
  <c r="H14" i="84" s="1"/>
  <c r="E15" i="83"/>
  <c r="H15" i="83" s="1"/>
  <c r="E184" i="85"/>
  <c r="H184" i="85" s="1"/>
  <c r="C184" i="86" s="1"/>
  <c r="E184" i="86" s="1"/>
  <c r="H184" i="86" s="1"/>
  <c r="E184" i="87" s="1"/>
  <c r="H184" i="87" s="1"/>
  <c r="E184" i="88" s="1"/>
  <c r="H184" i="88" s="1"/>
  <c r="E13" i="83"/>
  <c r="H13" i="83" s="1"/>
  <c r="E8" i="83"/>
  <c r="H8" i="83" s="1"/>
  <c r="E8" i="84" s="1"/>
  <c r="H8" i="84" s="1"/>
  <c r="E137" i="85"/>
  <c r="H137" i="85" s="1"/>
  <c r="C137" i="86" s="1"/>
  <c r="E137" i="86" s="1"/>
  <c r="H137" i="86" s="1"/>
  <c r="E137" i="87" s="1"/>
  <c r="H137" i="87" s="1"/>
  <c r="E137" i="88" s="1"/>
  <c r="H137" i="88" s="1"/>
  <c r="E133" i="85"/>
  <c r="H133" i="85" s="1"/>
  <c r="C133" i="86" s="1"/>
  <c r="E133" i="86" s="1"/>
  <c r="H133" i="86" s="1"/>
  <c r="E133" i="87" s="1"/>
  <c r="H133" i="87" s="1"/>
  <c r="E133" i="88" s="1"/>
  <c r="H133" i="88" s="1"/>
  <c r="E100" i="85"/>
  <c r="H100" i="85" s="1"/>
  <c r="C100" i="86" s="1"/>
  <c r="E100" i="86" s="1"/>
  <c r="H100" i="86" s="1"/>
  <c r="E100" i="87" s="1"/>
  <c r="H100" i="87" s="1"/>
  <c r="E100" i="88" s="1"/>
  <c r="H100" i="88" s="1"/>
  <c r="C223" i="83"/>
  <c r="E223" i="83" s="1"/>
  <c r="H223" i="83" s="1"/>
  <c r="E6" i="82"/>
  <c r="H6" i="82" s="1"/>
  <c r="E18" i="81"/>
  <c r="H18" i="81" s="1"/>
  <c r="E18" i="82" s="1"/>
  <c r="H18" i="82" s="1"/>
  <c r="E7" i="81"/>
  <c r="H7" i="81" s="1"/>
  <c r="E7" i="82" s="1"/>
  <c r="H7" i="82" s="1"/>
  <c r="C107" i="86"/>
  <c r="E107" i="86" s="1"/>
  <c r="H107" i="86" s="1"/>
  <c r="C109" i="86"/>
  <c r="E109" i="86" s="1"/>
  <c r="H109" i="86" s="1"/>
  <c r="C108" i="86"/>
  <c r="E108" i="86" s="1"/>
  <c r="H108" i="86" s="1"/>
  <c r="C177" i="86"/>
  <c r="E177" i="86" s="1"/>
  <c r="H177" i="86" s="1"/>
  <c r="E183" i="85"/>
  <c r="H183" i="85" s="1"/>
  <c r="C217" i="88"/>
  <c r="E217" i="88" s="1"/>
  <c r="H217" i="88" s="1"/>
  <c r="E53" i="88"/>
  <c r="H53" i="88" s="1"/>
  <c r="E151" i="88"/>
  <c r="H151" i="88" s="1"/>
  <c r="E110" i="88"/>
  <c r="H110" i="88" s="1"/>
  <c r="E52" i="88"/>
  <c r="H52" i="88" s="1"/>
  <c r="E68" i="88"/>
  <c r="H68" i="88" s="1"/>
  <c r="E82" i="88"/>
  <c r="H82" i="88" s="1"/>
  <c r="C204" i="88"/>
  <c r="E204" i="88" s="1"/>
  <c r="H204" i="88" s="1"/>
  <c r="E54" i="90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13" i="84"/>
  <c r="H13" i="84" s="1"/>
  <c r="E69" i="88"/>
  <c r="H69" i="88" s="1"/>
  <c r="C218" i="88"/>
  <c r="E218" i="88" s="1"/>
  <c r="H218" i="88" s="1"/>
  <c r="E130" i="88"/>
  <c r="H130" i="88" s="1"/>
  <c r="E190" i="88"/>
  <c r="H190" i="88" s="1"/>
  <c r="E56" i="88"/>
  <c r="H56" i="88" s="1"/>
  <c r="E73" i="88"/>
  <c r="H73" i="88" s="1"/>
  <c r="E193" i="88"/>
  <c r="H193" i="88" s="1"/>
  <c r="E34" i="88"/>
  <c r="H34" i="88" s="1"/>
  <c r="E91" i="88"/>
  <c r="H91" i="88" s="1"/>
  <c r="C224" i="88"/>
  <c r="E224" i="88" s="1"/>
  <c r="H224" i="88" s="1"/>
  <c r="C208" i="88"/>
  <c r="E208" i="88" s="1"/>
  <c r="H208" i="88" s="1"/>
  <c r="E147" i="88"/>
  <c r="H147" i="88" s="1"/>
  <c r="E23" i="88"/>
  <c r="H23" i="88" s="1"/>
  <c r="E185" i="88"/>
  <c r="H185" i="88" s="1"/>
  <c r="E142" i="88"/>
  <c r="H142" i="88" s="1"/>
  <c r="C212" i="88"/>
  <c r="E212" i="88" s="1"/>
  <c r="H212" i="88" s="1"/>
  <c r="E101" i="88"/>
  <c r="H101" i="88" s="1"/>
  <c r="C220" i="88"/>
  <c r="E220" i="88" s="1"/>
  <c r="H220" i="88" s="1"/>
  <c r="E50" i="88"/>
  <c r="H50" i="88" s="1"/>
  <c r="E94" i="88"/>
  <c r="H94" i="88" s="1"/>
  <c r="E42" i="88"/>
  <c r="H42" i="88" s="1"/>
  <c r="E75" i="88"/>
  <c r="H75" i="88" s="1"/>
  <c r="E46" i="88"/>
  <c r="H46" i="88" s="1"/>
  <c r="E114" i="88"/>
  <c r="H114" i="88" s="1"/>
  <c r="E79" i="89"/>
  <c r="H79" i="89" s="1"/>
  <c r="C221" i="88"/>
  <c r="E221" i="88" s="1"/>
  <c r="H221" i="88" s="1"/>
  <c r="E84" i="88"/>
  <c r="H84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200" i="88"/>
  <c r="H200" i="88" s="1"/>
  <c r="E26" i="88"/>
  <c r="H26" i="88" s="1"/>
  <c r="E44" i="88"/>
  <c r="H44" i="88" s="1"/>
  <c r="C207" i="88"/>
  <c r="E207" i="88" s="1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16" i="84"/>
  <c r="H16" i="84" s="1"/>
  <c r="E78" i="88"/>
  <c r="H78" i="88" s="1"/>
  <c r="C211" i="88"/>
  <c r="E211" i="88" s="1"/>
  <c r="H211" i="88" s="1"/>
  <c r="E196" i="88"/>
  <c r="H196" i="88" s="1"/>
  <c r="E86" i="88"/>
  <c r="H86" i="88" s="1"/>
  <c r="E118" i="88"/>
  <c r="H118" i="88" s="1"/>
  <c r="E199" i="88"/>
  <c r="H199" i="88" s="1"/>
  <c r="E197" i="88"/>
  <c r="H197" i="88" s="1"/>
  <c r="E131" i="88"/>
  <c r="H131" i="88" s="1"/>
  <c r="C206" i="88"/>
  <c r="E206" i="88" s="1"/>
  <c r="H206" i="88" s="1"/>
  <c r="E115" i="88"/>
  <c r="H115" i="88" s="1"/>
  <c r="E59" i="88"/>
  <c r="H59" i="88" s="1"/>
  <c r="E58" i="88"/>
  <c r="H58" i="88" s="1"/>
  <c r="E55" i="88"/>
  <c r="H55" i="88" s="1"/>
  <c r="C210" i="88"/>
  <c r="E210" i="88" s="1"/>
  <c r="H210" i="88" s="1"/>
  <c r="E35" i="88"/>
  <c r="H35" i="88" s="1"/>
  <c r="E89" i="88"/>
  <c r="H89" i="88" s="1"/>
  <c r="E61" i="88"/>
  <c r="H61" i="88" s="1"/>
  <c r="E138" i="88"/>
  <c r="H138" i="88" s="1"/>
  <c r="C214" i="88"/>
  <c r="E214" i="88" s="1"/>
  <c r="H214" i="88" s="1"/>
  <c r="E45" i="88"/>
  <c r="H45" i="88" s="1"/>
  <c r="C205" i="88"/>
  <c r="E205" i="88" s="1"/>
  <c r="H205" i="88" s="1"/>
  <c r="E15" i="84"/>
  <c r="H15" i="84" s="1"/>
  <c r="E135" i="88"/>
  <c r="H135" i="88" s="1"/>
  <c r="E202" i="88"/>
  <c r="H202" i="88" s="1"/>
  <c r="C202" i="89" s="1"/>
  <c r="C215" i="88"/>
  <c r="E215" i="88" s="1"/>
  <c r="H215" i="88" s="1"/>
  <c r="C209" i="88"/>
  <c r="E209" i="88" s="1"/>
  <c r="H209" i="88" s="1"/>
  <c r="E198" i="88"/>
  <c r="H198" i="88" s="1"/>
  <c r="E201" i="88"/>
  <c r="H201" i="88" s="1"/>
  <c r="C201" i="89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3" i="88"/>
  <c r="H203" i="88" s="1"/>
  <c r="C203" i="89" s="1"/>
  <c r="E22" i="88"/>
  <c r="H22" i="88" s="1"/>
  <c r="E134" i="88"/>
  <c r="H134" i="88" s="1"/>
  <c r="E98" i="88"/>
  <c r="H98" i="88" s="1"/>
  <c r="E43" i="88"/>
  <c r="H43" i="88" s="1"/>
  <c r="E51" i="88"/>
  <c r="H51" i="88" s="1"/>
  <c r="C213" i="88"/>
  <c r="E213" i="88" s="1"/>
  <c r="H213" i="88" s="1"/>
  <c r="C216" i="88"/>
  <c r="E216" i="88" s="1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C222" i="88"/>
  <c r="E222" i="88" s="1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" i="83" l="1"/>
  <c r="H7" i="83" s="1"/>
  <c r="E7" i="84" s="1"/>
  <c r="H7" i="84" s="1"/>
  <c r="E18" i="83"/>
  <c r="H18" i="83" s="1"/>
  <c r="C223" i="84"/>
  <c r="E223" i="84" s="1"/>
  <c r="H223" i="84" s="1"/>
  <c r="E6" i="83"/>
  <c r="H6" i="83" s="1"/>
  <c r="C183" i="86"/>
  <c r="C54" i="91"/>
  <c r="E27" i="90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8" i="89"/>
  <c r="H198" i="89" s="1"/>
  <c r="E138" i="89"/>
  <c r="H138" i="89" s="1"/>
  <c r="E137" i="89"/>
  <c r="H137" i="89" s="1"/>
  <c r="E199" i="89"/>
  <c r="H199" i="89" s="1"/>
  <c r="E132" i="89"/>
  <c r="H132" i="89" s="1"/>
  <c r="E150" i="89"/>
  <c r="H150" i="89" s="1"/>
  <c r="E75" i="89"/>
  <c r="H75" i="89" s="1"/>
  <c r="C208" i="89"/>
  <c r="E208" i="89" s="1"/>
  <c r="H208" i="89" s="1"/>
  <c r="C204" i="89"/>
  <c r="E204" i="89" s="1"/>
  <c r="H204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C224" i="89"/>
  <c r="E224" i="89" s="1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E97" i="90"/>
  <c r="H97" i="90" s="1"/>
  <c r="E141" i="89"/>
  <c r="H141" i="89" s="1"/>
  <c r="E31" i="89"/>
  <c r="H31" i="89" s="1"/>
  <c r="C209" i="89"/>
  <c r="E209" i="89" s="1"/>
  <c r="H209" i="89" s="1"/>
  <c r="E86" i="89"/>
  <c r="H86" i="89" s="1"/>
  <c r="C207" i="89"/>
  <c r="E207" i="89" s="1"/>
  <c r="H207" i="89" s="1"/>
  <c r="E79" i="90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C206" i="89"/>
  <c r="E206" i="89" s="1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70" i="89"/>
  <c r="H70" i="89" s="1"/>
  <c r="C205" i="89"/>
  <c r="E205" i="89" s="1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2" i="89"/>
  <c r="H202" i="89" s="1"/>
  <c r="C202" i="90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C216" i="89"/>
  <c r="E216" i="89" s="1"/>
  <c r="H216" i="89" s="1"/>
  <c r="E28" i="89"/>
  <c r="H28" i="89" s="1"/>
  <c r="E135" i="89"/>
  <c r="H135" i="89" s="1"/>
  <c r="C210" i="89"/>
  <c r="E210" i="89" s="1"/>
  <c r="H210" i="89" s="1"/>
  <c r="E59" i="89"/>
  <c r="H59" i="89" s="1"/>
  <c r="C211" i="89"/>
  <c r="E211" i="89" s="1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C214" i="89"/>
  <c r="E214" i="89" s="1"/>
  <c r="H214" i="89" s="1"/>
  <c r="E115" i="89"/>
  <c r="H115" i="89" s="1"/>
  <c r="E78" i="89"/>
  <c r="H78" i="89" s="1"/>
  <c r="E111" i="89"/>
  <c r="H111" i="89" s="1"/>
  <c r="E200" i="89"/>
  <c r="H200" i="89" s="1"/>
  <c r="C221" i="89"/>
  <c r="E221" i="89" s="1"/>
  <c r="H221" i="89" s="1"/>
  <c r="E100" i="89"/>
  <c r="H100" i="89" s="1"/>
  <c r="C212" i="89"/>
  <c r="E212" i="89" s="1"/>
  <c r="H212" i="89" s="1"/>
  <c r="E193" i="89"/>
  <c r="H193" i="89" s="1"/>
  <c r="C218" i="89"/>
  <c r="E218" i="89" s="1"/>
  <c r="H218" i="89" s="1"/>
  <c r="C217" i="89"/>
  <c r="E217" i="89" s="1"/>
  <c r="H217" i="89" s="1"/>
  <c r="C222" i="89"/>
  <c r="E222" i="89" s="1"/>
  <c r="H222" i="89" s="1"/>
  <c r="E83" i="89"/>
  <c r="H83" i="89" s="1"/>
  <c r="E76" i="89"/>
  <c r="H76" i="89" s="1"/>
  <c r="E117" i="89"/>
  <c r="H117" i="89" s="1"/>
  <c r="C213" i="89"/>
  <c r="E213" i="89" s="1"/>
  <c r="H213" i="89" s="1"/>
  <c r="E43" i="89"/>
  <c r="H43" i="89" s="1"/>
  <c r="E203" i="89"/>
  <c r="H203" i="89" s="1"/>
  <c r="C203" i="90" s="1"/>
  <c r="E186" i="89"/>
  <c r="H186" i="89" s="1"/>
  <c r="E49" i="89"/>
  <c r="H49" i="89" s="1"/>
  <c r="E201" i="89"/>
  <c r="H201" i="89" s="1"/>
  <c r="C201" i="90" s="1"/>
  <c r="C215" i="89"/>
  <c r="E215" i="89" s="1"/>
  <c r="H215" i="89" s="1"/>
  <c r="E45" i="89"/>
  <c r="H45" i="89" s="1"/>
  <c r="E58" i="89"/>
  <c r="H58" i="89" s="1"/>
  <c r="E197" i="89"/>
  <c r="H197" i="89" s="1"/>
  <c r="E196" i="89"/>
  <c r="H196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C220" i="89"/>
  <c r="E220" i="89" s="1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191" i="89"/>
  <c r="H191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" i="84" l="1"/>
  <c r="H18" i="84" s="1"/>
  <c r="E18" i="85" s="1"/>
  <c r="H18" i="85" s="1"/>
  <c r="C18" i="86" s="1"/>
  <c r="E18" i="86" s="1"/>
  <c r="H18" i="86" s="1"/>
  <c r="E6" i="84"/>
  <c r="H6" i="84" s="1"/>
  <c r="C223" i="85"/>
  <c r="E223" i="85" s="1"/>
  <c r="H223" i="85" s="1"/>
  <c r="E54" i="91"/>
  <c r="H54" i="91" s="1"/>
  <c r="E54" i="92" s="1"/>
  <c r="H54" i="92" s="1"/>
  <c r="E54" i="93" s="1"/>
  <c r="H54" i="93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C97" i="91"/>
  <c r="C27" i="91"/>
  <c r="C79" i="91"/>
  <c r="C215" i="90"/>
  <c r="E215" i="90" s="1"/>
  <c r="H215" i="90" s="1"/>
  <c r="E43" i="90"/>
  <c r="H43" i="90" s="1"/>
  <c r="E100" i="90"/>
  <c r="H100" i="90" s="1"/>
  <c r="E32" i="90"/>
  <c r="H32" i="90" s="1"/>
  <c r="E101" i="90"/>
  <c r="H101" i="90" s="1"/>
  <c r="E77" i="90"/>
  <c r="H77" i="90" s="1"/>
  <c r="C8" i="86"/>
  <c r="E8" i="86" s="1"/>
  <c r="H8" i="86" s="1"/>
  <c r="E131" i="90"/>
  <c r="H131" i="90" s="1"/>
  <c r="E185" i="90"/>
  <c r="H185" i="90" s="1"/>
  <c r="C206" i="90"/>
  <c r="E206" i="90" s="1"/>
  <c r="H206" i="90" s="1"/>
  <c r="E139" i="90"/>
  <c r="H139" i="90" s="1"/>
  <c r="E110" i="90"/>
  <c r="H110" i="90" s="1"/>
  <c r="E85" i="90"/>
  <c r="H85" i="90" s="1"/>
  <c r="E132" i="90"/>
  <c r="H132" i="90" s="1"/>
  <c r="E80" i="90"/>
  <c r="H80" i="90" s="1"/>
  <c r="E73" i="90"/>
  <c r="H73" i="90" s="1"/>
  <c r="C213" i="90"/>
  <c r="E213" i="90" s="1"/>
  <c r="H213" i="90" s="1"/>
  <c r="C221" i="90"/>
  <c r="E221" i="90" s="1"/>
  <c r="H221" i="90" s="1"/>
  <c r="E63" i="90"/>
  <c r="H63" i="90" s="1"/>
  <c r="E23" i="90"/>
  <c r="H23" i="90" s="1"/>
  <c r="E21" i="90"/>
  <c r="H21" i="90" s="1"/>
  <c r="E89" i="90"/>
  <c r="H89" i="90" s="1"/>
  <c r="C14" i="86"/>
  <c r="E14" i="86" s="1"/>
  <c r="H14" i="86" s="1"/>
  <c r="E55" i="90"/>
  <c r="H55" i="90" s="1"/>
  <c r="E56" i="90"/>
  <c r="H56" i="90" s="1"/>
  <c r="E161" i="90"/>
  <c r="H161" i="90" s="1"/>
  <c r="E22" i="90"/>
  <c r="H22" i="90" s="1"/>
  <c r="C204" i="90"/>
  <c r="E204" i="90" s="1"/>
  <c r="H204" i="90" s="1"/>
  <c r="E134" i="90"/>
  <c r="H134" i="90" s="1"/>
  <c r="E38" i="90"/>
  <c r="H38" i="90" s="1"/>
  <c r="E46" i="90"/>
  <c r="H46" i="90" s="1"/>
  <c r="E58" i="90"/>
  <c r="H58" i="90" s="1"/>
  <c r="E117" i="90"/>
  <c r="H117" i="90" s="1"/>
  <c r="C217" i="90"/>
  <c r="E217" i="90" s="1"/>
  <c r="H217" i="90" s="1"/>
  <c r="E84" i="90"/>
  <c r="H84" i="90" s="1"/>
  <c r="E135" i="90"/>
  <c r="H135" i="90" s="1"/>
  <c r="E47" i="90"/>
  <c r="H47" i="90" s="1"/>
  <c r="C15" i="86"/>
  <c r="E15" i="86" s="1"/>
  <c r="H15" i="86" s="1"/>
  <c r="E40" i="90"/>
  <c r="H40" i="90" s="1"/>
  <c r="E69" i="90"/>
  <c r="H69" i="90" s="1"/>
  <c r="E57" i="90"/>
  <c r="H57" i="90" s="1"/>
  <c r="E20" i="90"/>
  <c r="H20" i="90" s="1"/>
  <c r="E191" i="90"/>
  <c r="H191" i="90" s="1"/>
  <c r="C191" i="91" s="1"/>
  <c r="E49" i="90"/>
  <c r="H49" i="90" s="1"/>
  <c r="E98" i="90"/>
  <c r="H98" i="90" s="1"/>
  <c r="E28" i="90"/>
  <c r="H28" i="90" s="1"/>
  <c r="E202" i="90"/>
  <c r="H202" i="90" s="1"/>
  <c r="C202" i="91" s="1"/>
  <c r="E178" i="90"/>
  <c r="H178" i="90" s="1"/>
  <c r="E114" i="90"/>
  <c r="H114" i="90" s="1"/>
  <c r="E184" i="90"/>
  <c r="H184" i="90" s="1"/>
  <c r="E118" i="90"/>
  <c r="H118" i="90" s="1"/>
  <c r="C208" i="90"/>
  <c r="E208" i="90" s="1"/>
  <c r="H208" i="90" s="1"/>
  <c r="E199" i="90"/>
  <c r="H199" i="90" s="1"/>
  <c r="E82" i="90"/>
  <c r="H82" i="90" s="1"/>
  <c r="E133" i="90"/>
  <c r="H133" i="90" s="1"/>
  <c r="E90" i="90"/>
  <c r="H90" i="90" s="1"/>
  <c r="E186" i="90"/>
  <c r="H186" i="90" s="1"/>
  <c r="C218" i="90"/>
  <c r="E218" i="90" s="1"/>
  <c r="H218" i="90" s="1"/>
  <c r="E111" i="90"/>
  <c r="H111" i="90" s="1"/>
  <c r="E53" i="90"/>
  <c r="H53" i="90" s="1"/>
  <c r="E149" i="90"/>
  <c r="H149" i="90" s="1"/>
  <c r="E70" i="90"/>
  <c r="H70" i="90" s="1"/>
  <c r="E25" i="90"/>
  <c r="H25" i="90" s="1"/>
  <c r="E50" i="90"/>
  <c r="H50" i="90" s="1"/>
  <c r="E136" i="90"/>
  <c r="H136" i="90" s="1"/>
  <c r="E62" i="90"/>
  <c r="H62" i="90" s="1"/>
  <c r="E137" i="90"/>
  <c r="H137" i="90" s="1"/>
  <c r="E99" i="90"/>
  <c r="H99" i="90" s="1"/>
  <c r="E142" i="90"/>
  <c r="H142" i="90" s="1"/>
  <c r="E203" i="90"/>
  <c r="H203" i="90" s="1"/>
  <c r="C203" i="91" s="1"/>
  <c r="E76" i="90"/>
  <c r="H76" i="90" s="1"/>
  <c r="E78" i="90"/>
  <c r="H78" i="90" s="1"/>
  <c r="E152" i="90"/>
  <c r="H152" i="90" s="1"/>
  <c r="E29" i="90"/>
  <c r="H29" i="90" s="1"/>
  <c r="E52" i="90"/>
  <c r="H52" i="90" s="1"/>
  <c r="E44" i="90"/>
  <c r="H44" i="90" s="1"/>
  <c r="E71" i="90"/>
  <c r="H71" i="90" s="1"/>
  <c r="E143" i="90"/>
  <c r="H143" i="90" s="1"/>
  <c r="E138" i="90"/>
  <c r="H138" i="90" s="1"/>
  <c r="E74" i="90"/>
  <c r="H74" i="90" s="1"/>
  <c r="E41" i="90"/>
  <c r="H41" i="90" s="1"/>
  <c r="C220" i="90"/>
  <c r="E220" i="90" s="1"/>
  <c r="H220" i="90" s="1"/>
  <c r="E196" i="90"/>
  <c r="H196" i="90" s="1"/>
  <c r="E45" i="90"/>
  <c r="H45" i="90" s="1"/>
  <c r="E7" i="85"/>
  <c r="H7" i="85" s="1"/>
  <c r="E115" i="90"/>
  <c r="H115" i="90" s="1"/>
  <c r="C211" i="90"/>
  <c r="E211" i="90" s="1"/>
  <c r="H211" i="90" s="1"/>
  <c r="E60" i="90"/>
  <c r="H60" i="90" s="1"/>
  <c r="E36" i="90"/>
  <c r="H36" i="90" s="1"/>
  <c r="E96" i="90"/>
  <c r="H96" i="90" s="1"/>
  <c r="E51" i="90"/>
  <c r="H51" i="90" s="1"/>
  <c r="E126" i="90"/>
  <c r="H126" i="90" s="1"/>
  <c r="C209" i="90"/>
  <c r="E209" i="90" s="1"/>
  <c r="H209" i="90" s="1"/>
  <c r="E33" i="90"/>
  <c r="H33" i="90" s="1"/>
  <c r="E75" i="90"/>
  <c r="H75" i="90" s="1"/>
  <c r="E39" i="90"/>
  <c r="H39" i="90" s="1"/>
  <c r="E94" i="90"/>
  <c r="H94" i="90" s="1"/>
  <c r="E116" i="90"/>
  <c r="H116" i="90" s="1"/>
  <c r="E83" i="90"/>
  <c r="H83" i="90" s="1"/>
  <c r="C212" i="90"/>
  <c r="E212" i="90" s="1"/>
  <c r="H212" i="90" s="1"/>
  <c r="E187" i="90"/>
  <c r="H187" i="90" s="1"/>
  <c r="E59" i="90"/>
  <c r="H59" i="90" s="1"/>
  <c r="E146" i="90"/>
  <c r="H146" i="90" s="1"/>
  <c r="E130" i="90"/>
  <c r="H130" i="90" s="1"/>
  <c r="E106" i="90"/>
  <c r="H106" i="90" s="1"/>
  <c r="E190" i="90"/>
  <c r="H190" i="90" s="1"/>
  <c r="E31" i="90"/>
  <c r="H31" i="90" s="1"/>
  <c r="E112" i="90"/>
  <c r="H112" i="90" s="1"/>
  <c r="E150" i="90"/>
  <c r="H150" i="90" s="1"/>
  <c r="C13" i="86"/>
  <c r="E13" i="86" s="1"/>
  <c r="H13" i="86" s="1"/>
  <c r="E81" i="90"/>
  <c r="H81" i="90" s="1"/>
  <c r="E151" i="90"/>
  <c r="H151" i="90" s="1"/>
  <c r="E201" i="90"/>
  <c r="H201" i="90" s="1"/>
  <c r="C201" i="91" s="1"/>
  <c r="C222" i="90"/>
  <c r="E222" i="90" s="1"/>
  <c r="H222" i="90" s="1"/>
  <c r="E193" i="90"/>
  <c r="H193" i="90" s="1"/>
  <c r="E200" i="90"/>
  <c r="H200" i="90" s="1"/>
  <c r="C17" i="86"/>
  <c r="E17" i="86" s="1"/>
  <c r="H17" i="86" s="1"/>
  <c r="E34" i="90"/>
  <c r="H34" i="90" s="1"/>
  <c r="E26" i="90"/>
  <c r="H26" i="90" s="1"/>
  <c r="C210" i="90"/>
  <c r="E210" i="90" s="1"/>
  <c r="H210" i="90" s="1"/>
  <c r="C216" i="90"/>
  <c r="E216" i="90" s="1"/>
  <c r="H216" i="90" s="1"/>
  <c r="E72" i="90"/>
  <c r="H72" i="90" s="1"/>
  <c r="E91" i="90"/>
  <c r="H91" i="90" s="1"/>
  <c r="E35" i="90"/>
  <c r="H35" i="90" s="1"/>
  <c r="E64" i="90"/>
  <c r="H64" i="90" s="1"/>
  <c r="C205" i="90"/>
  <c r="E205" i="90" s="1"/>
  <c r="H205" i="90" s="1"/>
  <c r="E30" i="90"/>
  <c r="H30" i="90" s="1"/>
  <c r="E68" i="90"/>
  <c r="H68" i="90" s="1"/>
  <c r="C16" i="86"/>
  <c r="E16" i="86" s="1"/>
  <c r="H16" i="86" s="1"/>
  <c r="E87" i="90"/>
  <c r="H87" i="90" s="1"/>
  <c r="E19" i="90"/>
  <c r="H19" i="90" s="1"/>
  <c r="E113" i="90"/>
  <c r="H113" i="90" s="1"/>
  <c r="C207" i="90"/>
  <c r="E207" i="90" s="1"/>
  <c r="H207" i="90" s="1"/>
  <c r="E141" i="90"/>
  <c r="H141" i="90" s="1"/>
  <c r="E48" i="90"/>
  <c r="H48" i="90" s="1"/>
  <c r="C224" i="90"/>
  <c r="E224" i="90" s="1"/>
  <c r="H224" i="90" s="1"/>
  <c r="E144" i="90"/>
  <c r="H144" i="90" s="1"/>
  <c r="E61" i="90"/>
  <c r="H61" i="90" s="1"/>
  <c r="E24" i="90"/>
  <c r="H24" i="90" s="1"/>
  <c r="E198" i="90"/>
  <c r="H198" i="90" s="1"/>
  <c r="E95" i="90"/>
  <c r="H95" i="90" s="1"/>
  <c r="E197" i="90"/>
  <c r="H197" i="90" s="1"/>
  <c r="E140" i="90"/>
  <c r="H140" i="90" s="1"/>
  <c r="E188" i="90"/>
  <c r="H188" i="90" s="1"/>
  <c r="E42" i="90"/>
  <c r="H42" i="90" s="1"/>
  <c r="E147" i="90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6" i="85" l="1"/>
  <c r="H6" i="85" s="1"/>
  <c r="C6" i="86" s="1"/>
  <c r="E6" i="86" s="1"/>
  <c r="H6" i="86" s="1"/>
  <c r="E6" i="87" s="1"/>
  <c r="H6" i="87" s="1"/>
  <c r="E6" i="88" s="1"/>
  <c r="H6" i="88" s="1"/>
  <c r="C223" i="86"/>
  <c r="E223" i="86" s="1"/>
  <c r="H223" i="86" s="1"/>
  <c r="E27" i="91"/>
  <c r="H27" i="91" s="1"/>
  <c r="E27" i="92" s="1"/>
  <c r="H27" i="92" s="1"/>
  <c r="E27" i="93" s="1"/>
  <c r="H27" i="93" s="1"/>
  <c r="E97" i="91"/>
  <c r="H97" i="91" s="1"/>
  <c r="E97" i="92" s="1"/>
  <c r="H97" i="92" s="1"/>
  <c r="E97" i="93" s="1"/>
  <c r="H97" i="93" s="1"/>
  <c r="E86" i="90"/>
  <c r="H86" i="90" s="1"/>
  <c r="C86" i="91" s="1"/>
  <c r="E79" i="91"/>
  <c r="H79" i="91" s="1"/>
  <c r="E79" i="92" s="1"/>
  <c r="H79" i="92" s="1"/>
  <c r="E79" i="93" s="1"/>
  <c r="H79" i="93" s="1"/>
  <c r="C214" i="90"/>
  <c r="E108" i="89"/>
  <c r="H108" i="89" s="1"/>
  <c r="E107" i="89"/>
  <c r="H107" i="89" s="1"/>
  <c r="C49" i="91"/>
  <c r="C142" i="91"/>
  <c r="C139" i="91"/>
  <c r="C188" i="91"/>
  <c r="C68" i="91"/>
  <c r="C151" i="91"/>
  <c r="C146" i="91"/>
  <c r="C126" i="91"/>
  <c r="C99" i="91"/>
  <c r="C28" i="91"/>
  <c r="C47" i="91"/>
  <c r="C217" i="91"/>
  <c r="C22" i="91"/>
  <c r="C73" i="91"/>
  <c r="C206" i="91"/>
  <c r="C100" i="91"/>
  <c r="C94" i="91"/>
  <c r="C21" i="91"/>
  <c r="C91" i="91"/>
  <c r="C81" i="91"/>
  <c r="C31" i="91"/>
  <c r="C59" i="91"/>
  <c r="C45" i="91"/>
  <c r="C143" i="91"/>
  <c r="C29" i="91"/>
  <c r="C137" i="91"/>
  <c r="C186" i="91"/>
  <c r="C117" i="91"/>
  <c r="C63" i="91"/>
  <c r="C185" i="91"/>
  <c r="C115" i="91"/>
  <c r="C187" i="91"/>
  <c r="C75" i="91"/>
  <c r="C152" i="91"/>
  <c r="C62" i="91"/>
  <c r="C149" i="91"/>
  <c r="C98" i="91"/>
  <c r="C58" i="91"/>
  <c r="C131" i="91"/>
  <c r="C118" i="91"/>
  <c r="C30" i="91"/>
  <c r="C61" i="91"/>
  <c r="C144" i="91"/>
  <c r="C212" i="91"/>
  <c r="C33" i="91"/>
  <c r="C220" i="91"/>
  <c r="C78" i="91"/>
  <c r="C133" i="91"/>
  <c r="C46" i="91"/>
  <c r="C132" i="91"/>
  <c r="C32" i="91"/>
  <c r="C224" i="91"/>
  <c r="C19" i="91"/>
  <c r="C210" i="91"/>
  <c r="C222" i="91"/>
  <c r="C190" i="91"/>
  <c r="C60" i="91"/>
  <c r="C41" i="91"/>
  <c r="C76" i="91"/>
  <c r="C53" i="91"/>
  <c r="C82" i="91"/>
  <c r="C178" i="91"/>
  <c r="C135" i="91"/>
  <c r="C55" i="91"/>
  <c r="C221" i="91"/>
  <c r="C204" i="91"/>
  <c r="C140" i="91"/>
  <c r="C207" i="91"/>
  <c r="C205" i="91"/>
  <c r="C95" i="91"/>
  <c r="C48" i="91"/>
  <c r="C87" i="91"/>
  <c r="C26" i="91"/>
  <c r="C106" i="91"/>
  <c r="C209" i="91"/>
  <c r="C211" i="91"/>
  <c r="C74" i="91"/>
  <c r="C136" i="91"/>
  <c r="C69" i="91"/>
  <c r="C213" i="91"/>
  <c r="C77" i="91"/>
  <c r="C35" i="91"/>
  <c r="C147" i="91"/>
  <c r="C64" i="91"/>
  <c r="C34" i="91"/>
  <c r="C150" i="91"/>
  <c r="C130" i="91"/>
  <c r="C116" i="91"/>
  <c r="C138" i="91"/>
  <c r="C50" i="91"/>
  <c r="C208" i="91"/>
  <c r="C40" i="91"/>
  <c r="C84" i="91"/>
  <c r="C134" i="91"/>
  <c r="C101" i="91"/>
  <c r="C218" i="91"/>
  <c r="C216" i="91"/>
  <c r="C215" i="91"/>
  <c r="C161" i="91"/>
  <c r="C141" i="91"/>
  <c r="C114" i="91"/>
  <c r="C113" i="91"/>
  <c r="C110" i="91"/>
  <c r="C112" i="91"/>
  <c r="C111" i="91"/>
  <c r="C96" i="91"/>
  <c r="C90" i="91"/>
  <c r="C89" i="91"/>
  <c r="C85" i="91"/>
  <c r="C83" i="91"/>
  <c r="C80" i="91"/>
  <c r="C72" i="91"/>
  <c r="C71" i="91"/>
  <c r="C70" i="91"/>
  <c r="C57" i="91"/>
  <c r="C56" i="91"/>
  <c r="C52" i="91"/>
  <c r="C51" i="91"/>
  <c r="C44" i="91"/>
  <c r="C43" i="91"/>
  <c r="C42" i="91"/>
  <c r="C38" i="91"/>
  <c r="C36" i="91"/>
  <c r="C39" i="91"/>
  <c r="C25" i="91"/>
  <c r="C24" i="91"/>
  <c r="C23" i="91"/>
  <c r="C20" i="91"/>
  <c r="E17" i="87"/>
  <c r="H17" i="87" s="1"/>
  <c r="C7" i="86"/>
  <c r="E7" i="86" s="1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E15" i="87"/>
  <c r="H15" i="87" s="1"/>
  <c r="E5" i="72"/>
  <c r="C223" i="87" l="1"/>
  <c r="E223" i="87" s="1"/>
  <c r="H223" i="87" s="1"/>
  <c r="E24" i="91"/>
  <c r="H24" i="91" s="1"/>
  <c r="E24" i="92" s="1"/>
  <c r="H24" i="92" s="1"/>
  <c r="E24" i="93" s="1"/>
  <c r="H24" i="93" s="1"/>
  <c r="E51" i="91"/>
  <c r="H51" i="91" s="1"/>
  <c r="E51" i="92" s="1"/>
  <c r="H51" i="92" s="1"/>
  <c r="E51" i="93" s="1"/>
  <c r="H51" i="93" s="1"/>
  <c r="E83" i="91"/>
  <c r="H83" i="91" s="1"/>
  <c r="E83" i="92" s="1"/>
  <c r="H83" i="92" s="1"/>
  <c r="E83" i="93" s="1"/>
  <c r="H83" i="93" s="1"/>
  <c r="E113" i="91"/>
  <c r="H113" i="91" s="1"/>
  <c r="E113" i="92" s="1"/>
  <c r="H113" i="92" s="1"/>
  <c r="E113" i="93" s="1"/>
  <c r="H113" i="93" s="1"/>
  <c r="E218" i="91"/>
  <c r="H218" i="91" s="1"/>
  <c r="C218" i="92" s="1"/>
  <c r="E218" i="92" s="1"/>
  <c r="H218" i="92" s="1"/>
  <c r="C218" i="93" s="1"/>
  <c r="E218" i="93" s="1"/>
  <c r="H218" i="93" s="1"/>
  <c r="E202" i="91"/>
  <c r="H202" i="91" s="1"/>
  <c r="E64" i="91"/>
  <c r="H64" i="91" s="1"/>
  <c r="E64" i="92" s="1"/>
  <c r="H64" i="92" s="1"/>
  <c r="E64" i="93" s="1"/>
  <c r="H64" i="93" s="1"/>
  <c r="E213" i="91"/>
  <c r="H213" i="91" s="1"/>
  <c r="C213" i="92" s="1"/>
  <c r="E213" i="92" s="1"/>
  <c r="H213" i="92" s="1"/>
  <c r="C213" i="93" s="1"/>
  <c r="E213" i="93" s="1"/>
  <c r="H213" i="93" s="1"/>
  <c r="E209" i="91"/>
  <c r="H209" i="91" s="1"/>
  <c r="C209" i="92" s="1"/>
  <c r="E209" i="92" s="1"/>
  <c r="H209" i="92" s="1"/>
  <c r="C209" i="93" s="1"/>
  <c r="E209" i="93" s="1"/>
  <c r="H209" i="93" s="1"/>
  <c r="E140" i="91"/>
  <c r="H140" i="91" s="1"/>
  <c r="E140" i="92" s="1"/>
  <c r="H140" i="92" s="1"/>
  <c r="E140" i="93" s="1"/>
  <c r="H140" i="93" s="1"/>
  <c r="E178" i="91"/>
  <c r="H178" i="91" s="1"/>
  <c r="E178" i="92" s="1"/>
  <c r="H178" i="92" s="1"/>
  <c r="E178" i="93" s="1"/>
  <c r="H178" i="93" s="1"/>
  <c r="E222" i="91"/>
  <c r="H222" i="91" s="1"/>
  <c r="C222" i="92" s="1"/>
  <c r="E222" i="92" s="1"/>
  <c r="H222" i="92" s="1"/>
  <c r="C222" i="93" s="1"/>
  <c r="E222" i="93" s="1"/>
  <c r="H222" i="93" s="1"/>
  <c r="E132" i="91"/>
  <c r="H132" i="91" s="1"/>
  <c r="E132" i="92" s="1"/>
  <c r="H132" i="92" s="1"/>
  <c r="E132" i="93" s="1"/>
  <c r="H132" i="93" s="1"/>
  <c r="E33" i="91"/>
  <c r="H33" i="91" s="1"/>
  <c r="E33" i="92" s="1"/>
  <c r="H33" i="92" s="1"/>
  <c r="E33" i="93" s="1"/>
  <c r="H33" i="93" s="1"/>
  <c r="E201" i="91"/>
  <c r="H201" i="91" s="1"/>
  <c r="E152" i="91"/>
  <c r="H152" i="91" s="1"/>
  <c r="E152" i="92" s="1"/>
  <c r="H152" i="92" s="1"/>
  <c r="E152" i="93" s="1"/>
  <c r="H152" i="93" s="1"/>
  <c r="E137" i="91"/>
  <c r="H137" i="91" s="1"/>
  <c r="E137" i="92" s="1"/>
  <c r="H137" i="92" s="1"/>
  <c r="E137" i="93" s="1"/>
  <c r="H137" i="93" s="1"/>
  <c r="E91" i="91"/>
  <c r="H91" i="91" s="1"/>
  <c r="E91" i="92" s="1"/>
  <c r="H91" i="92" s="1"/>
  <c r="E91" i="93" s="1"/>
  <c r="H91" i="93" s="1"/>
  <c r="E22" i="91"/>
  <c r="H22" i="91" s="1"/>
  <c r="E22" i="92" s="1"/>
  <c r="H22" i="92" s="1"/>
  <c r="E22" i="93" s="1"/>
  <c r="H22" i="93" s="1"/>
  <c r="E68" i="91"/>
  <c r="H68" i="91" s="1"/>
  <c r="E68" i="92" s="1"/>
  <c r="H68" i="92" s="1"/>
  <c r="E68" i="93" s="1"/>
  <c r="H68" i="93" s="1"/>
  <c r="E49" i="91"/>
  <c r="H49" i="91" s="1"/>
  <c r="E49" i="92" s="1"/>
  <c r="H49" i="92" s="1"/>
  <c r="E49" i="93" s="1"/>
  <c r="H49" i="93" s="1"/>
  <c r="E25" i="91"/>
  <c r="H25" i="91" s="1"/>
  <c r="E25" i="92" s="1"/>
  <c r="H25" i="92" s="1"/>
  <c r="E25" i="93" s="1"/>
  <c r="H25" i="93" s="1"/>
  <c r="E52" i="91"/>
  <c r="H52" i="91" s="1"/>
  <c r="E52" i="92" s="1"/>
  <c r="H52" i="92" s="1"/>
  <c r="E52" i="93" s="1"/>
  <c r="H52" i="93" s="1"/>
  <c r="E85" i="91"/>
  <c r="H85" i="91" s="1"/>
  <c r="E85" i="92" s="1"/>
  <c r="H85" i="92" s="1"/>
  <c r="E85" i="93" s="1"/>
  <c r="H85" i="93" s="1"/>
  <c r="E114" i="91"/>
  <c r="H114" i="91" s="1"/>
  <c r="E114" i="92" s="1"/>
  <c r="H114" i="92" s="1"/>
  <c r="E114" i="93" s="1"/>
  <c r="H114" i="93" s="1"/>
  <c r="E208" i="91"/>
  <c r="H208" i="91" s="1"/>
  <c r="C208" i="92" s="1"/>
  <c r="E208" i="92" s="1"/>
  <c r="H208" i="92" s="1"/>
  <c r="C208" i="93" s="1"/>
  <c r="E208" i="93" s="1"/>
  <c r="H208" i="93" s="1"/>
  <c r="E198" i="91"/>
  <c r="H198" i="91" s="1"/>
  <c r="E198" i="92" s="1"/>
  <c r="H198" i="92" s="1"/>
  <c r="E198" i="93" s="1"/>
  <c r="H198" i="93" s="1"/>
  <c r="E69" i="91"/>
  <c r="H69" i="91" s="1"/>
  <c r="E69" i="92" s="1"/>
  <c r="H69" i="92" s="1"/>
  <c r="E69" i="93" s="1"/>
  <c r="H69" i="93" s="1"/>
  <c r="E106" i="91"/>
  <c r="H106" i="91" s="1"/>
  <c r="E106" i="92" s="1"/>
  <c r="H106" i="92" s="1"/>
  <c r="E106" i="93" s="1"/>
  <c r="H106" i="93" s="1"/>
  <c r="E204" i="91"/>
  <c r="H204" i="91" s="1"/>
  <c r="C204" i="92" s="1"/>
  <c r="E204" i="92" s="1"/>
  <c r="H204" i="92" s="1"/>
  <c r="C204" i="93" s="1"/>
  <c r="E204" i="93" s="1"/>
  <c r="H204" i="93" s="1"/>
  <c r="E82" i="91"/>
  <c r="H82" i="91" s="1"/>
  <c r="E82" i="92" s="1"/>
  <c r="H82" i="92" s="1"/>
  <c r="E82" i="93" s="1"/>
  <c r="H82" i="93" s="1"/>
  <c r="E210" i="91"/>
  <c r="H210" i="91" s="1"/>
  <c r="C210" i="92" s="1"/>
  <c r="E210" i="92" s="1"/>
  <c r="H210" i="92" s="1"/>
  <c r="C210" i="93" s="1"/>
  <c r="E210" i="93" s="1"/>
  <c r="H210" i="93" s="1"/>
  <c r="E212" i="91"/>
  <c r="H212" i="91" s="1"/>
  <c r="C212" i="92" s="1"/>
  <c r="E212" i="92" s="1"/>
  <c r="H212" i="92" s="1"/>
  <c r="C212" i="93" s="1"/>
  <c r="E212" i="93" s="1"/>
  <c r="H212" i="93" s="1"/>
  <c r="E131" i="91"/>
  <c r="H131" i="91" s="1"/>
  <c r="E131" i="92" s="1"/>
  <c r="H131" i="92" s="1"/>
  <c r="E131" i="93" s="1"/>
  <c r="H131" i="93" s="1"/>
  <c r="E196" i="91"/>
  <c r="H196" i="91" s="1"/>
  <c r="E196" i="92" s="1"/>
  <c r="H196" i="92" s="1"/>
  <c r="E196" i="93" s="1"/>
  <c r="H196" i="93" s="1"/>
  <c r="E185" i="91"/>
  <c r="H185" i="91" s="1"/>
  <c r="E185" i="92" s="1"/>
  <c r="H185" i="92" s="1"/>
  <c r="E185" i="93" s="1"/>
  <c r="H185" i="93" s="1"/>
  <c r="E29" i="91"/>
  <c r="H29" i="91" s="1"/>
  <c r="E29" i="92" s="1"/>
  <c r="H29" i="92" s="1"/>
  <c r="E29" i="93" s="1"/>
  <c r="H29" i="93" s="1"/>
  <c r="E21" i="91"/>
  <c r="H21" i="91" s="1"/>
  <c r="E21" i="92" s="1"/>
  <c r="H21" i="92" s="1"/>
  <c r="E21" i="93" s="1"/>
  <c r="H21" i="93" s="1"/>
  <c r="E217" i="91"/>
  <c r="H217" i="91" s="1"/>
  <c r="C217" i="92" s="1"/>
  <c r="E217" i="92" s="1"/>
  <c r="H217" i="92" s="1"/>
  <c r="C217" i="93" s="1"/>
  <c r="E217" i="93" s="1"/>
  <c r="H217" i="93" s="1"/>
  <c r="E109" i="89"/>
  <c r="H109" i="89" s="1"/>
  <c r="E109" i="90" s="1"/>
  <c r="H109" i="90" s="1"/>
  <c r="E39" i="91"/>
  <c r="H39" i="91" s="1"/>
  <c r="E39" i="92" s="1"/>
  <c r="H39" i="92" s="1"/>
  <c r="E39" i="93" s="1"/>
  <c r="H39" i="93" s="1"/>
  <c r="E56" i="91"/>
  <c r="H56" i="91" s="1"/>
  <c r="E56" i="92" s="1"/>
  <c r="H56" i="92" s="1"/>
  <c r="E56" i="93" s="1"/>
  <c r="H56" i="93" s="1"/>
  <c r="E89" i="91"/>
  <c r="H89" i="91" s="1"/>
  <c r="E89" i="92" s="1"/>
  <c r="H89" i="92" s="1"/>
  <c r="E89" i="93" s="1"/>
  <c r="H89" i="93" s="1"/>
  <c r="E141" i="91"/>
  <c r="H141" i="91" s="1"/>
  <c r="E141" i="92" s="1"/>
  <c r="H141" i="92" s="1"/>
  <c r="E141" i="93" s="1"/>
  <c r="H141" i="93" s="1"/>
  <c r="E50" i="91"/>
  <c r="H50" i="91" s="1"/>
  <c r="E50" i="92" s="1"/>
  <c r="H50" i="92" s="1"/>
  <c r="E50" i="93" s="1"/>
  <c r="H50" i="93" s="1"/>
  <c r="E147" i="91"/>
  <c r="H147" i="91" s="1"/>
  <c r="E147" i="92" s="1"/>
  <c r="H147" i="92" s="1"/>
  <c r="E147" i="93" s="1"/>
  <c r="H147" i="93" s="1"/>
  <c r="E199" i="91"/>
  <c r="H199" i="91" s="1"/>
  <c r="E199" i="92" s="1"/>
  <c r="H199" i="92" s="1"/>
  <c r="E199" i="93" s="1"/>
  <c r="H199" i="93" s="1"/>
  <c r="E26" i="91"/>
  <c r="H26" i="91" s="1"/>
  <c r="E26" i="92" s="1"/>
  <c r="H26" i="92" s="1"/>
  <c r="E26" i="93" s="1"/>
  <c r="H26" i="93" s="1"/>
  <c r="E53" i="91"/>
  <c r="H53" i="91" s="1"/>
  <c r="E53" i="92" s="1"/>
  <c r="H53" i="92" s="1"/>
  <c r="E53" i="93" s="1"/>
  <c r="H53" i="93" s="1"/>
  <c r="E19" i="91"/>
  <c r="H19" i="91" s="1"/>
  <c r="E19" i="92" s="1"/>
  <c r="H19" i="92" s="1"/>
  <c r="E19" i="93" s="1"/>
  <c r="H19" i="93" s="1"/>
  <c r="E46" i="91"/>
  <c r="H46" i="91" s="1"/>
  <c r="E46" i="92" s="1"/>
  <c r="H46" i="92" s="1"/>
  <c r="E46" i="93" s="1"/>
  <c r="H46" i="93" s="1"/>
  <c r="E75" i="91"/>
  <c r="H75" i="91" s="1"/>
  <c r="E75" i="92" s="1"/>
  <c r="H75" i="92" s="1"/>
  <c r="E75" i="93" s="1"/>
  <c r="H75" i="93" s="1"/>
  <c r="E63" i="91"/>
  <c r="H63" i="91" s="1"/>
  <c r="E63" i="92" s="1"/>
  <c r="H63" i="92" s="1"/>
  <c r="E63" i="93" s="1"/>
  <c r="H63" i="93" s="1"/>
  <c r="E143" i="91"/>
  <c r="H143" i="91" s="1"/>
  <c r="E143" i="92" s="1"/>
  <c r="H143" i="92" s="1"/>
  <c r="E143" i="93" s="1"/>
  <c r="H143" i="93" s="1"/>
  <c r="E47" i="91"/>
  <c r="H47" i="91" s="1"/>
  <c r="E47" i="92" s="1"/>
  <c r="H47" i="92" s="1"/>
  <c r="E47" i="93" s="1"/>
  <c r="H47" i="93" s="1"/>
  <c r="E188" i="91"/>
  <c r="H188" i="91" s="1"/>
  <c r="E188" i="92" s="1"/>
  <c r="H188" i="92" s="1"/>
  <c r="E188" i="93" s="1"/>
  <c r="H188" i="93" s="1"/>
  <c r="E36" i="91"/>
  <c r="H36" i="91" s="1"/>
  <c r="E36" i="92" s="1"/>
  <c r="H36" i="92" s="1"/>
  <c r="E36" i="93" s="1"/>
  <c r="H36" i="93" s="1"/>
  <c r="E57" i="91"/>
  <c r="H57" i="91" s="1"/>
  <c r="E57" i="92" s="1"/>
  <c r="H57" i="92" s="1"/>
  <c r="E57" i="93" s="1"/>
  <c r="H57" i="93" s="1"/>
  <c r="E90" i="91"/>
  <c r="H90" i="91" s="1"/>
  <c r="E90" i="92" s="1"/>
  <c r="H90" i="92" s="1"/>
  <c r="E90" i="93" s="1"/>
  <c r="H90" i="93" s="1"/>
  <c r="E161" i="91"/>
  <c r="H161" i="91" s="1"/>
  <c r="E161" i="92" s="1"/>
  <c r="H161" i="92" s="1"/>
  <c r="E161" i="93" s="1"/>
  <c r="H161" i="93" s="1"/>
  <c r="E101" i="91"/>
  <c r="H101" i="91" s="1"/>
  <c r="E101" i="92" s="1"/>
  <c r="H101" i="92" s="1"/>
  <c r="E101" i="93" s="1"/>
  <c r="H101" i="93" s="1"/>
  <c r="E138" i="91"/>
  <c r="H138" i="91" s="1"/>
  <c r="E138" i="92" s="1"/>
  <c r="H138" i="92" s="1"/>
  <c r="E138" i="93" s="1"/>
  <c r="H138" i="93" s="1"/>
  <c r="E87" i="91"/>
  <c r="H87" i="91" s="1"/>
  <c r="E87" i="92" s="1"/>
  <c r="H87" i="92" s="1"/>
  <c r="E87" i="93" s="1"/>
  <c r="H87" i="93" s="1"/>
  <c r="E76" i="91"/>
  <c r="H76" i="91" s="1"/>
  <c r="E76" i="92" s="1"/>
  <c r="H76" i="92" s="1"/>
  <c r="E76" i="93" s="1"/>
  <c r="H76" i="93" s="1"/>
  <c r="E224" i="91"/>
  <c r="H224" i="91" s="1"/>
  <c r="C224" i="92" s="1"/>
  <c r="E224" i="92" s="1"/>
  <c r="H224" i="92" s="1"/>
  <c r="C224" i="93" s="1"/>
  <c r="E224" i="93" s="1"/>
  <c r="H224" i="93" s="1"/>
  <c r="E144" i="91"/>
  <c r="H144" i="91" s="1"/>
  <c r="E144" i="92" s="1"/>
  <c r="H144" i="92" s="1"/>
  <c r="E144" i="93" s="1"/>
  <c r="H144" i="93" s="1"/>
  <c r="E187" i="91"/>
  <c r="H187" i="91" s="1"/>
  <c r="E187" i="92" s="1"/>
  <c r="H187" i="92" s="1"/>
  <c r="E187" i="93" s="1"/>
  <c r="H187" i="93" s="1"/>
  <c r="E117" i="91"/>
  <c r="H117" i="91" s="1"/>
  <c r="E117" i="92" s="1"/>
  <c r="H117" i="92" s="1"/>
  <c r="E117" i="93" s="1"/>
  <c r="H117" i="93" s="1"/>
  <c r="E45" i="91"/>
  <c r="H45" i="91" s="1"/>
  <c r="E45" i="92" s="1"/>
  <c r="H45" i="92" s="1"/>
  <c r="E45" i="93" s="1"/>
  <c r="H45" i="93" s="1"/>
  <c r="E28" i="91"/>
  <c r="H28" i="91" s="1"/>
  <c r="E28" i="92" s="1"/>
  <c r="H28" i="92" s="1"/>
  <c r="E28" i="93" s="1"/>
  <c r="H28" i="93" s="1"/>
  <c r="E139" i="91"/>
  <c r="H139" i="91" s="1"/>
  <c r="E139" i="92" s="1"/>
  <c r="H139" i="92" s="1"/>
  <c r="E139" i="93" s="1"/>
  <c r="H139" i="93" s="1"/>
  <c r="E177" i="89"/>
  <c r="H177" i="89" s="1"/>
  <c r="E177" i="90" s="1"/>
  <c r="H177" i="90" s="1"/>
  <c r="E86" i="91"/>
  <c r="H86" i="91" s="1"/>
  <c r="E86" i="92" s="1"/>
  <c r="H86" i="92" s="1"/>
  <c r="E86" i="93" s="1"/>
  <c r="H86" i="93" s="1"/>
  <c r="E86" i="94" s="1"/>
  <c r="H86" i="94" s="1"/>
  <c r="E38" i="91"/>
  <c r="H38" i="91" s="1"/>
  <c r="E38" i="92" s="1"/>
  <c r="H38" i="92" s="1"/>
  <c r="E38" i="93" s="1"/>
  <c r="H38" i="93" s="1"/>
  <c r="E70" i="91"/>
  <c r="H70" i="91" s="1"/>
  <c r="E70" i="92" s="1"/>
  <c r="H70" i="92" s="1"/>
  <c r="E70" i="93" s="1"/>
  <c r="H70" i="93" s="1"/>
  <c r="E96" i="91"/>
  <c r="H96" i="91" s="1"/>
  <c r="E96" i="92" s="1"/>
  <c r="H96" i="92" s="1"/>
  <c r="E96" i="93" s="1"/>
  <c r="H96" i="93" s="1"/>
  <c r="E116" i="91"/>
  <c r="H116" i="91" s="1"/>
  <c r="E116" i="92" s="1"/>
  <c r="H116" i="92" s="1"/>
  <c r="E116" i="93" s="1"/>
  <c r="H116" i="93" s="1"/>
  <c r="E136" i="91"/>
  <c r="H136" i="91" s="1"/>
  <c r="E136" i="92" s="1"/>
  <c r="H136" i="92" s="1"/>
  <c r="E136" i="93" s="1"/>
  <c r="H136" i="93" s="1"/>
  <c r="E48" i="91"/>
  <c r="H48" i="91" s="1"/>
  <c r="E48" i="92" s="1"/>
  <c r="H48" i="92" s="1"/>
  <c r="E48" i="93" s="1"/>
  <c r="H48" i="93" s="1"/>
  <c r="E221" i="91"/>
  <c r="H221" i="91" s="1"/>
  <c r="C221" i="92" s="1"/>
  <c r="E221" i="92" s="1"/>
  <c r="H221" i="92" s="1"/>
  <c r="C221" i="93" s="1"/>
  <c r="E221" i="93" s="1"/>
  <c r="H221" i="93" s="1"/>
  <c r="E41" i="91"/>
  <c r="H41" i="91" s="1"/>
  <c r="E41" i="92" s="1"/>
  <c r="H41" i="92" s="1"/>
  <c r="E41" i="93" s="1"/>
  <c r="H41" i="93" s="1"/>
  <c r="E61" i="91"/>
  <c r="H61" i="91" s="1"/>
  <c r="E61" i="92" s="1"/>
  <c r="H61" i="92" s="1"/>
  <c r="E61" i="93" s="1"/>
  <c r="H61" i="93" s="1"/>
  <c r="E58" i="91"/>
  <c r="H58" i="91" s="1"/>
  <c r="E58" i="92" s="1"/>
  <c r="H58" i="92" s="1"/>
  <c r="E58" i="93" s="1"/>
  <c r="H58" i="93" s="1"/>
  <c r="E94" i="91"/>
  <c r="H94" i="91" s="1"/>
  <c r="E94" i="92" s="1"/>
  <c r="H94" i="92" s="1"/>
  <c r="E94" i="93" s="1"/>
  <c r="H94" i="93" s="1"/>
  <c r="E99" i="91"/>
  <c r="H99" i="91" s="1"/>
  <c r="E99" i="92" s="1"/>
  <c r="H99" i="92" s="1"/>
  <c r="E99" i="93" s="1"/>
  <c r="H99" i="93" s="1"/>
  <c r="E42" i="91"/>
  <c r="H42" i="91" s="1"/>
  <c r="E42" i="92" s="1"/>
  <c r="H42" i="92" s="1"/>
  <c r="E42" i="93" s="1"/>
  <c r="H42" i="93" s="1"/>
  <c r="E71" i="91"/>
  <c r="H71" i="91" s="1"/>
  <c r="E71" i="92" s="1"/>
  <c r="H71" i="92" s="1"/>
  <c r="E71" i="93" s="1"/>
  <c r="H71" i="93" s="1"/>
  <c r="E111" i="91"/>
  <c r="H111" i="91" s="1"/>
  <c r="E111" i="92" s="1"/>
  <c r="H111" i="92" s="1"/>
  <c r="E111" i="93" s="1"/>
  <c r="H111" i="93" s="1"/>
  <c r="E193" i="91"/>
  <c r="H193" i="91" s="1"/>
  <c r="E193" i="92" s="1"/>
  <c r="H193" i="92" s="1"/>
  <c r="E193" i="93" s="1"/>
  <c r="H193" i="93" s="1"/>
  <c r="E134" i="91"/>
  <c r="H134" i="91" s="1"/>
  <c r="E134" i="92" s="1"/>
  <c r="H134" i="92" s="1"/>
  <c r="E134" i="93" s="1"/>
  <c r="H134" i="93" s="1"/>
  <c r="E130" i="91"/>
  <c r="H130" i="91" s="1"/>
  <c r="E130" i="92" s="1"/>
  <c r="H130" i="92" s="1"/>
  <c r="E130" i="93" s="1"/>
  <c r="H130" i="93" s="1"/>
  <c r="E35" i="91"/>
  <c r="H35" i="91" s="1"/>
  <c r="E35" i="92" s="1"/>
  <c r="H35" i="92" s="1"/>
  <c r="E35" i="93" s="1"/>
  <c r="H35" i="93" s="1"/>
  <c r="E203" i="91"/>
  <c r="H203" i="91" s="1"/>
  <c r="E95" i="91"/>
  <c r="H95" i="91" s="1"/>
  <c r="E95" i="92" s="1"/>
  <c r="H95" i="92" s="1"/>
  <c r="E95" i="93" s="1"/>
  <c r="H95" i="93" s="1"/>
  <c r="E55" i="91"/>
  <c r="H55" i="91" s="1"/>
  <c r="E55" i="92" s="1"/>
  <c r="H55" i="92" s="1"/>
  <c r="E55" i="93" s="1"/>
  <c r="H55" i="93" s="1"/>
  <c r="E60" i="91"/>
  <c r="H60" i="91" s="1"/>
  <c r="E60" i="92" s="1"/>
  <c r="H60" i="92" s="1"/>
  <c r="E60" i="93" s="1"/>
  <c r="H60" i="93" s="1"/>
  <c r="E133" i="91"/>
  <c r="H133" i="91" s="1"/>
  <c r="E133" i="92" s="1"/>
  <c r="H133" i="92" s="1"/>
  <c r="E133" i="93" s="1"/>
  <c r="H133" i="93" s="1"/>
  <c r="E30" i="91"/>
  <c r="H30" i="91" s="1"/>
  <c r="E30" i="92" s="1"/>
  <c r="H30" i="92" s="1"/>
  <c r="E30" i="93" s="1"/>
  <c r="H30" i="93" s="1"/>
  <c r="E98" i="91"/>
  <c r="H98" i="91" s="1"/>
  <c r="E98" i="92" s="1"/>
  <c r="H98" i="92" s="1"/>
  <c r="E98" i="93" s="1"/>
  <c r="H98" i="93" s="1"/>
  <c r="E200" i="91"/>
  <c r="H200" i="91" s="1"/>
  <c r="E200" i="92" s="1"/>
  <c r="H200" i="92" s="1"/>
  <c r="E200" i="93" s="1"/>
  <c r="H200" i="93" s="1"/>
  <c r="E191" i="91"/>
  <c r="H191" i="91" s="1"/>
  <c r="E59" i="91"/>
  <c r="H59" i="91" s="1"/>
  <c r="E59" i="92" s="1"/>
  <c r="H59" i="92" s="1"/>
  <c r="E59" i="93" s="1"/>
  <c r="H59" i="93" s="1"/>
  <c r="E100" i="91"/>
  <c r="H100" i="91" s="1"/>
  <c r="E100" i="92" s="1"/>
  <c r="H100" i="92" s="1"/>
  <c r="E100" i="93" s="1"/>
  <c r="H100" i="93" s="1"/>
  <c r="E126" i="91"/>
  <c r="H126" i="91" s="1"/>
  <c r="E126" i="92" s="1"/>
  <c r="H126" i="92" s="1"/>
  <c r="E126" i="93" s="1"/>
  <c r="H126" i="93" s="1"/>
  <c r="E142" i="91"/>
  <c r="H142" i="91" s="1"/>
  <c r="E142" i="92" s="1"/>
  <c r="H142" i="92" s="1"/>
  <c r="E142" i="93" s="1"/>
  <c r="H142" i="93" s="1"/>
  <c r="E214" i="90"/>
  <c r="H214" i="90" s="1"/>
  <c r="C214" i="91" s="1"/>
  <c r="E214" i="91" s="1"/>
  <c r="H214" i="91" s="1"/>
  <c r="C214" i="92" s="1"/>
  <c r="E20" i="91"/>
  <c r="H20" i="91" s="1"/>
  <c r="E20" i="92" s="1"/>
  <c r="H20" i="92" s="1"/>
  <c r="E20" i="93" s="1"/>
  <c r="H20" i="93" s="1"/>
  <c r="E43" i="91"/>
  <c r="H43" i="91" s="1"/>
  <c r="E43" i="92" s="1"/>
  <c r="H43" i="92" s="1"/>
  <c r="E43" i="93" s="1"/>
  <c r="H43" i="93" s="1"/>
  <c r="E72" i="91"/>
  <c r="H72" i="91" s="1"/>
  <c r="E72" i="92" s="1"/>
  <c r="H72" i="92" s="1"/>
  <c r="E72" i="93" s="1"/>
  <c r="H72" i="93" s="1"/>
  <c r="E112" i="91"/>
  <c r="H112" i="91" s="1"/>
  <c r="E112" i="92" s="1"/>
  <c r="H112" i="92" s="1"/>
  <c r="E112" i="93" s="1"/>
  <c r="H112" i="93" s="1"/>
  <c r="E215" i="91"/>
  <c r="H215" i="91" s="1"/>
  <c r="C215" i="92" s="1"/>
  <c r="E215" i="92" s="1"/>
  <c r="H215" i="92" s="1"/>
  <c r="C215" i="93" s="1"/>
  <c r="E215" i="93" s="1"/>
  <c r="H215" i="93" s="1"/>
  <c r="E84" i="91"/>
  <c r="H84" i="91" s="1"/>
  <c r="E84" i="92" s="1"/>
  <c r="H84" i="92" s="1"/>
  <c r="E84" i="93" s="1"/>
  <c r="H84" i="93" s="1"/>
  <c r="E150" i="91"/>
  <c r="H150" i="91" s="1"/>
  <c r="E150" i="92" s="1"/>
  <c r="H150" i="92" s="1"/>
  <c r="E150" i="93" s="1"/>
  <c r="H150" i="93" s="1"/>
  <c r="E74" i="91"/>
  <c r="H74" i="91" s="1"/>
  <c r="E74" i="92" s="1"/>
  <c r="H74" i="92" s="1"/>
  <c r="E74" i="93" s="1"/>
  <c r="H74" i="93" s="1"/>
  <c r="E205" i="91"/>
  <c r="H205" i="91" s="1"/>
  <c r="C205" i="92" s="1"/>
  <c r="E205" i="92" s="1"/>
  <c r="H205" i="92" s="1"/>
  <c r="C205" i="93" s="1"/>
  <c r="E205" i="93" s="1"/>
  <c r="H205" i="93" s="1"/>
  <c r="E32" i="91"/>
  <c r="H32" i="91" s="1"/>
  <c r="E32" i="92" s="1"/>
  <c r="H32" i="92" s="1"/>
  <c r="E32" i="93" s="1"/>
  <c r="H32" i="93" s="1"/>
  <c r="E78" i="91"/>
  <c r="H78" i="91" s="1"/>
  <c r="E78" i="92" s="1"/>
  <c r="H78" i="92" s="1"/>
  <c r="E78" i="93" s="1"/>
  <c r="H78" i="93" s="1"/>
  <c r="E149" i="91"/>
  <c r="H149" i="91" s="1"/>
  <c r="E149" i="92" s="1"/>
  <c r="H149" i="92" s="1"/>
  <c r="E149" i="93" s="1"/>
  <c r="H149" i="93" s="1"/>
  <c r="E197" i="91"/>
  <c r="H197" i="91" s="1"/>
  <c r="E197" i="92" s="1"/>
  <c r="H197" i="92" s="1"/>
  <c r="E197" i="93" s="1"/>
  <c r="H197" i="93" s="1"/>
  <c r="E31" i="91"/>
  <c r="H31" i="91" s="1"/>
  <c r="E31" i="92" s="1"/>
  <c r="H31" i="92" s="1"/>
  <c r="E31" i="93" s="1"/>
  <c r="H31" i="93" s="1"/>
  <c r="E206" i="91"/>
  <c r="H206" i="91" s="1"/>
  <c r="C206" i="92" s="1"/>
  <c r="E206" i="92" s="1"/>
  <c r="H206" i="92" s="1"/>
  <c r="C206" i="93" s="1"/>
  <c r="E206" i="93" s="1"/>
  <c r="H206" i="93" s="1"/>
  <c r="E146" i="91"/>
  <c r="H146" i="91" s="1"/>
  <c r="E146" i="92" s="1"/>
  <c r="H146" i="92" s="1"/>
  <c r="E146" i="93" s="1"/>
  <c r="H146" i="93" s="1"/>
  <c r="E23" i="91"/>
  <c r="H23" i="91" s="1"/>
  <c r="E23" i="92" s="1"/>
  <c r="H23" i="92" s="1"/>
  <c r="E23" i="93" s="1"/>
  <c r="H23" i="93" s="1"/>
  <c r="E44" i="91"/>
  <c r="H44" i="91" s="1"/>
  <c r="E44" i="92" s="1"/>
  <c r="H44" i="92" s="1"/>
  <c r="E44" i="93" s="1"/>
  <c r="H44" i="93" s="1"/>
  <c r="E80" i="91"/>
  <c r="H80" i="91" s="1"/>
  <c r="E80" i="92" s="1"/>
  <c r="H80" i="92" s="1"/>
  <c r="E80" i="93" s="1"/>
  <c r="H80" i="93" s="1"/>
  <c r="E110" i="91"/>
  <c r="H110" i="91" s="1"/>
  <c r="E110" i="92" s="1"/>
  <c r="H110" i="92" s="1"/>
  <c r="E110" i="93" s="1"/>
  <c r="H110" i="93" s="1"/>
  <c r="E216" i="91"/>
  <c r="H216" i="91" s="1"/>
  <c r="C216" i="92" s="1"/>
  <c r="E216" i="92" s="1"/>
  <c r="H216" i="92" s="1"/>
  <c r="C216" i="93" s="1"/>
  <c r="E216" i="93" s="1"/>
  <c r="H216" i="93" s="1"/>
  <c r="E40" i="91"/>
  <c r="H40" i="91" s="1"/>
  <c r="E40" i="92" s="1"/>
  <c r="H40" i="92" s="1"/>
  <c r="E40" i="93" s="1"/>
  <c r="H40" i="93" s="1"/>
  <c r="E34" i="91"/>
  <c r="H34" i="91" s="1"/>
  <c r="E34" i="92" s="1"/>
  <c r="H34" i="92" s="1"/>
  <c r="E34" i="93" s="1"/>
  <c r="H34" i="93" s="1"/>
  <c r="E77" i="91"/>
  <c r="H77" i="91" s="1"/>
  <c r="E77" i="92" s="1"/>
  <c r="H77" i="92" s="1"/>
  <c r="E77" i="93" s="1"/>
  <c r="H77" i="93" s="1"/>
  <c r="E211" i="91"/>
  <c r="H211" i="91" s="1"/>
  <c r="C211" i="92" s="1"/>
  <c r="E211" i="92" s="1"/>
  <c r="H211" i="92" s="1"/>
  <c r="C211" i="93" s="1"/>
  <c r="E211" i="93" s="1"/>
  <c r="H211" i="93" s="1"/>
  <c r="E207" i="91"/>
  <c r="H207" i="91" s="1"/>
  <c r="C207" i="92" s="1"/>
  <c r="E207" i="92" s="1"/>
  <c r="H207" i="92" s="1"/>
  <c r="C207" i="93" s="1"/>
  <c r="E207" i="93" s="1"/>
  <c r="H207" i="93" s="1"/>
  <c r="E135" i="91"/>
  <c r="H135" i="91" s="1"/>
  <c r="E135" i="92" s="1"/>
  <c r="H135" i="92" s="1"/>
  <c r="E135" i="93" s="1"/>
  <c r="H135" i="93" s="1"/>
  <c r="E190" i="91"/>
  <c r="H190" i="91" s="1"/>
  <c r="E190" i="92" s="1"/>
  <c r="H190" i="92" s="1"/>
  <c r="E190" i="93" s="1"/>
  <c r="H190" i="93" s="1"/>
  <c r="E220" i="91"/>
  <c r="H220" i="91" s="1"/>
  <c r="C220" i="92" s="1"/>
  <c r="E220" i="92" s="1"/>
  <c r="H220" i="92" s="1"/>
  <c r="C220" i="93" s="1"/>
  <c r="E220" i="93" s="1"/>
  <c r="H220" i="93" s="1"/>
  <c r="E118" i="91"/>
  <c r="H118" i="91" s="1"/>
  <c r="E118" i="92" s="1"/>
  <c r="H118" i="92" s="1"/>
  <c r="E118" i="93" s="1"/>
  <c r="H118" i="93" s="1"/>
  <c r="E62" i="91"/>
  <c r="H62" i="91" s="1"/>
  <c r="E62" i="92" s="1"/>
  <c r="H62" i="92" s="1"/>
  <c r="E62" i="93" s="1"/>
  <c r="H62" i="93" s="1"/>
  <c r="E115" i="91"/>
  <c r="H115" i="91" s="1"/>
  <c r="E115" i="92" s="1"/>
  <c r="H115" i="92" s="1"/>
  <c r="E115" i="93" s="1"/>
  <c r="H115" i="93" s="1"/>
  <c r="E186" i="91"/>
  <c r="H186" i="91" s="1"/>
  <c r="E186" i="92" s="1"/>
  <c r="H186" i="92" s="1"/>
  <c r="E186" i="93" s="1"/>
  <c r="H186" i="93" s="1"/>
  <c r="E81" i="91"/>
  <c r="H81" i="91" s="1"/>
  <c r="E81" i="92" s="1"/>
  <c r="H81" i="92" s="1"/>
  <c r="E81" i="93" s="1"/>
  <c r="H81" i="93" s="1"/>
  <c r="E73" i="91"/>
  <c r="H73" i="91" s="1"/>
  <c r="E73" i="92" s="1"/>
  <c r="H73" i="92" s="1"/>
  <c r="E73" i="93" s="1"/>
  <c r="H73" i="93" s="1"/>
  <c r="E151" i="91"/>
  <c r="H151" i="91" s="1"/>
  <c r="E151" i="92" s="1"/>
  <c r="H151" i="92" s="1"/>
  <c r="E151" i="93" s="1"/>
  <c r="H151" i="93" s="1"/>
  <c r="E107" i="90"/>
  <c r="H107" i="90" s="1"/>
  <c r="C107" i="91" s="1"/>
  <c r="C184" i="91"/>
  <c r="E184" i="91" s="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E183" i="90"/>
  <c r="H183" i="90" s="1"/>
  <c r="E15" i="88"/>
  <c r="H15" i="88" s="1"/>
  <c r="E13" i="88"/>
  <c r="H13" i="88" s="1"/>
  <c r="H5" i="72"/>
  <c r="E191" i="92" l="1"/>
  <c r="H191" i="92" s="1"/>
  <c r="C201" i="92"/>
  <c r="E201" i="92" s="1"/>
  <c r="H201" i="92" s="1"/>
  <c r="C202" i="92"/>
  <c r="E202" i="92" s="1"/>
  <c r="H202" i="92" s="1"/>
  <c r="C203" i="92"/>
  <c r="E203" i="92" s="1"/>
  <c r="H203" i="92" s="1"/>
  <c r="C223" i="88"/>
  <c r="E223" i="88" s="1"/>
  <c r="H223" i="88" s="1"/>
  <c r="E214" i="92"/>
  <c r="H214" i="92" s="1"/>
  <c r="C214" i="93" s="1"/>
  <c r="E214" i="93" s="1"/>
  <c r="H214" i="93" s="1"/>
  <c r="C214" i="94" s="1"/>
  <c r="E214" i="94" s="1"/>
  <c r="H214" i="94" s="1"/>
  <c r="E107" i="91"/>
  <c r="H107" i="91" s="1"/>
  <c r="E107" i="92" s="1"/>
  <c r="H107" i="92" s="1"/>
  <c r="E107" i="93" s="1"/>
  <c r="H107" i="93" s="1"/>
  <c r="E108" i="90"/>
  <c r="H108" i="90" s="1"/>
  <c r="C177" i="91" s="1"/>
  <c r="C109" i="91"/>
  <c r="E5" i="73"/>
  <c r="H5" i="73" s="1"/>
  <c r="E115" i="94"/>
  <c r="H115" i="94" s="1"/>
  <c r="E193" i="94"/>
  <c r="H193" i="94" s="1"/>
  <c r="E132" i="94"/>
  <c r="H132" i="94" s="1"/>
  <c r="E178" i="94"/>
  <c r="H178" i="94" s="1"/>
  <c r="E48" i="94"/>
  <c r="H48" i="94" s="1"/>
  <c r="C217" i="94"/>
  <c r="E217" i="94" s="1"/>
  <c r="H217" i="94" s="1"/>
  <c r="E90" i="94"/>
  <c r="H90" i="94" s="1"/>
  <c r="E141" i="94"/>
  <c r="H141" i="94" s="1"/>
  <c r="C207" i="94"/>
  <c r="E207" i="94" s="1"/>
  <c r="H207" i="94" s="1"/>
  <c r="E150" i="94"/>
  <c r="H150" i="94" s="1"/>
  <c r="C204" i="94"/>
  <c r="E204" i="94" s="1"/>
  <c r="H204" i="94" s="1"/>
  <c r="C212" i="94"/>
  <c r="E212" i="94" s="1"/>
  <c r="H212" i="94" s="1"/>
  <c r="E161" i="94"/>
  <c r="H161" i="94" s="1"/>
  <c r="E40" i="94"/>
  <c r="H40" i="94" s="1"/>
  <c r="E185" i="94"/>
  <c r="H185" i="94" s="1"/>
  <c r="E200" i="94"/>
  <c r="H200" i="94" s="1"/>
  <c r="E151" i="94"/>
  <c r="H151" i="94" s="1"/>
  <c r="E46" i="94"/>
  <c r="H46" i="94" s="1"/>
  <c r="C215" i="94"/>
  <c r="E215" i="94" s="1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C206" i="94"/>
  <c r="E206" i="94" s="1"/>
  <c r="H206" i="94" s="1"/>
  <c r="E23" i="94"/>
  <c r="H23" i="94" s="1"/>
  <c r="E130" i="94"/>
  <c r="H130" i="94" s="1"/>
  <c r="C222" i="94"/>
  <c r="E222" i="94" s="1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9" i="94"/>
  <c r="H199" i="94" s="1"/>
  <c r="E64" i="94"/>
  <c r="H64" i="94" s="1"/>
  <c r="E45" i="94"/>
  <c r="H45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C183" i="91"/>
  <c r="E183" i="91" s="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C220" i="94"/>
  <c r="E220" i="94" s="1"/>
  <c r="H220" i="94" s="1"/>
  <c r="E75" i="94"/>
  <c r="H75" i="94" s="1"/>
  <c r="E26" i="94"/>
  <c r="H26" i="94" s="1"/>
  <c r="C208" i="94"/>
  <c r="E208" i="94" s="1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7" i="94"/>
  <c r="H197" i="94" s="1"/>
  <c r="E38" i="94"/>
  <c r="H38" i="94" s="1"/>
  <c r="E149" i="94"/>
  <c r="H149" i="94" s="1"/>
  <c r="C213" i="94"/>
  <c r="E213" i="94" s="1"/>
  <c r="H213" i="94" s="1"/>
  <c r="E7" i="88"/>
  <c r="H7" i="88" s="1"/>
  <c r="E42" i="94"/>
  <c r="H42" i="94" s="1"/>
  <c r="E24" i="94"/>
  <c r="H24" i="94" s="1"/>
  <c r="E143" i="94"/>
  <c r="H143" i="94" s="1"/>
  <c r="C211" i="94"/>
  <c r="E211" i="94" s="1"/>
  <c r="H211" i="94" s="1"/>
  <c r="E85" i="94"/>
  <c r="H85" i="94" s="1"/>
  <c r="C205" i="94"/>
  <c r="E205" i="94" s="1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C224" i="94"/>
  <c r="E224" i="94" s="1"/>
  <c r="H224" i="94" s="1"/>
  <c r="E25" i="94"/>
  <c r="H25" i="94" s="1"/>
  <c r="E56" i="94"/>
  <c r="H56" i="94" s="1"/>
  <c r="E138" i="94"/>
  <c r="H138" i="94" s="1"/>
  <c r="E152" i="94"/>
  <c r="H152" i="94" s="1"/>
  <c r="E6" i="90"/>
  <c r="H6" i="90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C221" i="94"/>
  <c r="E221" i="94" s="1"/>
  <c r="H221" i="94" s="1"/>
  <c r="E60" i="94"/>
  <c r="H60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C218" i="94"/>
  <c r="E218" i="94" s="1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100" i="94"/>
  <c r="H100" i="94" s="1"/>
  <c r="E78" i="94"/>
  <c r="H78" i="94" s="1"/>
  <c r="C210" i="94"/>
  <c r="E210" i="94" s="1"/>
  <c r="H210" i="94" s="1"/>
  <c r="E196" i="94"/>
  <c r="H196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8" i="94"/>
  <c r="H198" i="94" s="1"/>
  <c r="C209" i="94"/>
  <c r="E209" i="94" s="1"/>
  <c r="H209" i="94" s="1"/>
  <c r="C216" i="94"/>
  <c r="E216" i="94" s="1"/>
  <c r="H216" i="94" s="1"/>
  <c r="E191" i="93" l="1"/>
  <c r="H191" i="93" s="1"/>
  <c r="E191" i="94" s="1"/>
  <c r="H191" i="94" s="1"/>
  <c r="E191" i="95" s="1"/>
  <c r="H191" i="95" s="1"/>
  <c r="C191" i="96" s="1"/>
  <c r="C201" i="93"/>
  <c r="E201" i="93" s="1"/>
  <c r="H201" i="93" s="1"/>
  <c r="C201" i="94" s="1"/>
  <c r="E201" i="94" s="1"/>
  <c r="H201" i="94" s="1"/>
  <c r="C201" i="95" s="1"/>
  <c r="E201" i="95" s="1"/>
  <c r="H201" i="95" s="1"/>
  <c r="C201" i="96" s="1"/>
  <c r="C202" i="93"/>
  <c r="E202" i="93" s="1"/>
  <c r="H202" i="93" s="1"/>
  <c r="C202" i="94" s="1"/>
  <c r="E202" i="94" s="1"/>
  <c r="H202" i="94" s="1"/>
  <c r="C202" i="95" s="1"/>
  <c r="E202" i="95" s="1"/>
  <c r="H202" i="95" s="1"/>
  <c r="C202" i="96" s="1"/>
  <c r="C203" i="93"/>
  <c r="E203" i="93" s="1"/>
  <c r="H203" i="93" s="1"/>
  <c r="C203" i="94" s="1"/>
  <c r="E203" i="94" s="1"/>
  <c r="H203" i="94" s="1"/>
  <c r="C203" i="95" s="1"/>
  <c r="E203" i="95" s="1"/>
  <c r="H203" i="95" s="1"/>
  <c r="C203" i="96" s="1"/>
  <c r="C223" i="89"/>
  <c r="E223" i="89" s="1"/>
  <c r="H223" i="89" s="1"/>
  <c r="C108" i="91"/>
  <c r="E108" i="91" s="1"/>
  <c r="H108" i="91" s="1"/>
  <c r="E177" i="91"/>
  <c r="H177" i="91" s="1"/>
  <c r="E177" i="92" s="1"/>
  <c r="H177" i="92" s="1"/>
  <c r="E177" i="93" s="1"/>
  <c r="H177" i="93" s="1"/>
  <c r="E184" i="92"/>
  <c r="H184" i="92" s="1"/>
  <c r="E109" i="91"/>
  <c r="H109" i="91" s="1"/>
  <c r="C214" i="95"/>
  <c r="C6" i="91"/>
  <c r="E5" i="74"/>
  <c r="H5" i="74" s="1"/>
  <c r="E28" i="95"/>
  <c r="H28" i="95" s="1"/>
  <c r="E49" i="95"/>
  <c r="H49" i="95" s="1"/>
  <c r="E62" i="95"/>
  <c r="H62" i="95" s="1"/>
  <c r="E36" i="95"/>
  <c r="H36" i="95" s="1"/>
  <c r="E197" i="95"/>
  <c r="H197" i="95" s="1"/>
  <c r="E95" i="95"/>
  <c r="H95" i="95" s="1"/>
  <c r="E187" i="95"/>
  <c r="H187" i="95" s="1"/>
  <c r="E23" i="95"/>
  <c r="H23" i="95" s="1"/>
  <c r="E46" i="95"/>
  <c r="H46" i="95" s="1"/>
  <c r="E150" i="95"/>
  <c r="H150" i="95" s="1"/>
  <c r="E13" i="90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C217" i="95"/>
  <c r="E217" i="95" s="1"/>
  <c r="H217" i="95" s="1"/>
  <c r="C209" i="95"/>
  <c r="E209" i="95" s="1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C206" i="95"/>
  <c r="E206" i="95" s="1"/>
  <c r="H206" i="95" s="1"/>
  <c r="C27" i="96"/>
  <c r="E27" i="96" s="1"/>
  <c r="H27" i="96" s="1"/>
  <c r="E161" i="95"/>
  <c r="H161" i="95" s="1"/>
  <c r="E48" i="95"/>
  <c r="H48" i="95" s="1"/>
  <c r="E196" i="95"/>
  <c r="H196" i="95" s="1"/>
  <c r="C218" i="95"/>
  <c r="E218" i="95" s="1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" i="95"/>
  <c r="H20" i="95" s="1"/>
  <c r="E44" i="95"/>
  <c r="H44" i="95" s="1"/>
  <c r="E80" i="95"/>
  <c r="H80" i="95" s="1"/>
  <c r="E130" i="95"/>
  <c r="H130" i="95" s="1"/>
  <c r="C212" i="95"/>
  <c r="E212" i="95" s="1"/>
  <c r="H212" i="95" s="1"/>
  <c r="C207" i="95"/>
  <c r="E207" i="95" s="1"/>
  <c r="H207" i="95" s="1"/>
  <c r="E147" i="95"/>
  <c r="H147" i="95" s="1"/>
  <c r="E139" i="95"/>
  <c r="H139" i="95" s="1"/>
  <c r="E16" i="90"/>
  <c r="H16" i="90" s="1"/>
  <c r="E68" i="95"/>
  <c r="H68" i="95" s="1"/>
  <c r="E21" i="95"/>
  <c r="H21" i="95" s="1"/>
  <c r="C224" i="95"/>
  <c r="E224" i="95" s="1"/>
  <c r="H224" i="95" s="1"/>
  <c r="C205" i="95"/>
  <c r="E205" i="95" s="1"/>
  <c r="H205" i="95" s="1"/>
  <c r="E18" i="90"/>
  <c r="H18" i="90" s="1"/>
  <c r="C220" i="95"/>
  <c r="E220" i="95" s="1"/>
  <c r="H220" i="95" s="1"/>
  <c r="E87" i="95"/>
  <c r="H87" i="95" s="1"/>
  <c r="E199" i="95"/>
  <c r="H199" i="95" s="1"/>
  <c r="E200" i="95"/>
  <c r="H200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C211" i="95"/>
  <c r="E211" i="95" s="1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E185" i="95"/>
  <c r="H185" i="95" s="1"/>
  <c r="C204" i="95"/>
  <c r="E204" i="95" s="1"/>
  <c r="H204" i="95" s="1"/>
  <c r="E193" i="95"/>
  <c r="H193" i="95" s="1"/>
  <c r="E30" i="95"/>
  <c r="H30" i="95" s="1"/>
  <c r="E117" i="95"/>
  <c r="H117" i="95" s="1"/>
  <c r="E56" i="95"/>
  <c r="H56" i="95" s="1"/>
  <c r="E96" i="95"/>
  <c r="H96" i="95" s="1"/>
  <c r="E38" i="95"/>
  <c r="H38" i="95" s="1"/>
  <c r="C208" i="95"/>
  <c r="E208" i="95" s="1"/>
  <c r="H208" i="95" s="1"/>
  <c r="E59" i="95"/>
  <c r="H59" i="95" s="1"/>
  <c r="E8" i="90"/>
  <c r="H8" i="90" s="1"/>
  <c r="E118" i="95"/>
  <c r="H118" i="95" s="1"/>
  <c r="E55" i="95"/>
  <c r="H55" i="95" s="1"/>
  <c r="C215" i="95"/>
  <c r="E215" i="95" s="1"/>
  <c r="H215" i="95" s="1"/>
  <c r="E115" i="95"/>
  <c r="H115" i="95" s="1"/>
  <c r="C216" i="95"/>
  <c r="E216" i="95" s="1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E143" i="95"/>
  <c r="H143" i="95" s="1"/>
  <c r="C213" i="95"/>
  <c r="E213" i="95" s="1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C222" i="95"/>
  <c r="E222" i="95" s="1"/>
  <c r="H222" i="95" s="1"/>
  <c r="E74" i="95"/>
  <c r="H74" i="95" s="1"/>
  <c r="E58" i="95"/>
  <c r="H58" i="95" s="1"/>
  <c r="E39" i="95"/>
  <c r="H39" i="95" s="1"/>
  <c r="E178" i="95"/>
  <c r="H178" i="95" s="1"/>
  <c r="E53" i="95"/>
  <c r="H53" i="95" s="1"/>
  <c r="C221" i="95"/>
  <c r="E221" i="95" s="1"/>
  <c r="H221" i="95" s="1"/>
  <c r="E94" i="95"/>
  <c r="H94" i="95" s="1"/>
  <c r="E71" i="95"/>
  <c r="H71" i="95" s="1"/>
  <c r="E198" i="95"/>
  <c r="H198" i="95" s="1"/>
  <c r="E32" i="95"/>
  <c r="H32" i="95" s="1"/>
  <c r="C86" i="96"/>
  <c r="E86" i="96" s="1"/>
  <c r="H86" i="96" s="1"/>
  <c r="E188" i="95"/>
  <c r="H188" i="95" s="1"/>
  <c r="C210" i="95"/>
  <c r="E210" i="95" s="1"/>
  <c r="H210" i="95" s="1"/>
  <c r="E100" i="95"/>
  <c r="H100" i="95" s="1"/>
  <c r="E112" i="95"/>
  <c r="H112" i="95" s="1"/>
  <c r="E22" i="95"/>
  <c r="H22" i="95" s="1"/>
  <c r="E78" i="95"/>
  <c r="H78" i="95" s="1"/>
  <c r="C223" i="90" l="1"/>
  <c r="E223" i="90" s="1"/>
  <c r="H223" i="90" s="1"/>
  <c r="E108" i="92"/>
  <c r="H108" i="92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E109" i="93" s="1"/>
  <c r="H109" i="93" s="1"/>
  <c r="E6" i="91"/>
  <c r="H6" i="91" s="1"/>
  <c r="E6" i="92" s="1"/>
  <c r="H6" i="92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C15" i="91"/>
  <c r="C14" i="91"/>
  <c r="C16" i="91"/>
  <c r="C8" i="91"/>
  <c r="C18" i="91"/>
  <c r="E183" i="93"/>
  <c r="H183" i="93" s="1"/>
  <c r="C17" i="91"/>
  <c r="C13" i="9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E202" i="96"/>
  <c r="H202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E193" i="96"/>
  <c r="H193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E198" i="96"/>
  <c r="H198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E197" i="96"/>
  <c r="H197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E200" i="96"/>
  <c r="H200" i="96" s="1"/>
  <c r="E7" i="90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E191" i="96"/>
  <c r="H191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E199" i="96"/>
  <c r="H199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E201" i="96"/>
  <c r="H201" i="96" s="1"/>
  <c r="C190" i="96"/>
  <c r="E190" i="96" s="1"/>
  <c r="H190" i="96" s="1"/>
  <c r="E196" i="96"/>
  <c r="H196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E203" i="96"/>
  <c r="H203" i="96" s="1"/>
  <c r="C50" i="96"/>
  <c r="E50" i="96" s="1"/>
  <c r="H50" i="96" s="1"/>
  <c r="C186" i="96"/>
  <c r="E186" i="96" s="1"/>
  <c r="H186" i="96" s="1"/>
  <c r="C101" i="96"/>
  <c r="E101" i="96" s="1"/>
  <c r="H101" i="96" s="1"/>
  <c r="C132" i="96"/>
  <c r="E132" i="96" s="1"/>
  <c r="H132" i="96" s="1"/>
  <c r="C204" i="96"/>
  <c r="E204" i="96" s="1"/>
  <c r="H204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223" i="91" l="1"/>
  <c r="E223" i="91" s="1"/>
  <c r="H223" i="91" s="1"/>
  <c r="E108" i="94"/>
  <c r="H108" i="94" s="1"/>
  <c r="E108" i="95" s="1"/>
  <c r="H108" i="95" s="1"/>
  <c r="E177" i="94"/>
  <c r="H177" i="94" s="1"/>
  <c r="E15" i="91"/>
  <c r="H15" i="91" s="1"/>
  <c r="E15" i="92" s="1"/>
  <c r="H15" i="92" s="1"/>
  <c r="E15" i="93" s="1"/>
  <c r="H15" i="93" s="1"/>
  <c r="E13" i="91"/>
  <c r="H13" i="91" s="1"/>
  <c r="E13" i="92" s="1"/>
  <c r="H13" i="92" s="1"/>
  <c r="E13" i="93" s="1"/>
  <c r="H13" i="93" s="1"/>
  <c r="E17" i="91"/>
  <c r="H17" i="91" s="1"/>
  <c r="E17" i="92" s="1"/>
  <c r="H17" i="92" s="1"/>
  <c r="E17" i="93" s="1"/>
  <c r="H17" i="93" s="1"/>
  <c r="E18" i="91"/>
  <c r="H18" i="91" s="1"/>
  <c r="E18" i="92" s="1"/>
  <c r="H18" i="92" s="1"/>
  <c r="E18" i="93" s="1"/>
  <c r="H18" i="93" s="1"/>
  <c r="E8" i="91"/>
  <c r="H8" i="91" s="1"/>
  <c r="E8" i="92" s="1"/>
  <c r="H8" i="92" s="1"/>
  <c r="E8" i="93" s="1"/>
  <c r="H8" i="93" s="1"/>
  <c r="E16" i="91"/>
  <c r="H16" i="91" s="1"/>
  <c r="E16" i="92" s="1"/>
  <c r="H16" i="92" s="1"/>
  <c r="E16" i="93" s="1"/>
  <c r="H16" i="93" s="1"/>
  <c r="E14" i="91"/>
  <c r="H14" i="91" s="1"/>
  <c r="E14" i="92" s="1"/>
  <c r="H14" i="92" s="1"/>
  <c r="E14" i="93" s="1"/>
  <c r="H14" i="93" s="1"/>
  <c r="E107" i="95"/>
  <c r="H107" i="95" s="1"/>
  <c r="E109" i="95"/>
  <c r="H109" i="95" s="1"/>
  <c r="C7" i="91"/>
  <c r="C184" i="96"/>
  <c r="E184" i="96" s="1"/>
  <c r="H184" i="96" s="1"/>
  <c r="E5" i="76"/>
  <c r="H5" i="76" s="1"/>
  <c r="E6" i="94"/>
  <c r="H6" i="94" s="1"/>
  <c r="E177" i="95" l="1"/>
  <c r="H177" i="95" s="1"/>
  <c r="C223" i="92"/>
  <c r="E223" i="92" s="1"/>
  <c r="H223" i="92" s="1"/>
  <c r="E183" i="94"/>
  <c r="H183" i="94" s="1"/>
  <c r="E183" i="95" s="1"/>
  <c r="H183" i="95" s="1"/>
  <c r="C183" i="96" s="1"/>
  <c r="E183" i="96" s="1"/>
  <c r="H183" i="96" s="1"/>
  <c r="E7" i="91"/>
  <c r="H7" i="91" s="1"/>
  <c r="E7" i="92" s="1"/>
  <c r="H7" i="92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C223" i="93" l="1"/>
  <c r="E223" i="93" s="1"/>
  <c r="H223" i="93" s="1"/>
  <c r="E5" i="78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C223" i="94" l="1"/>
  <c r="E223" i="94" s="1"/>
  <c r="H223" i="94" s="1"/>
  <c r="E5" i="79"/>
  <c r="H5" i="79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C223" i="95" l="1"/>
  <c r="E223" i="95" s="1"/>
  <c r="H223" i="95" s="1"/>
  <c r="E5" i="80"/>
  <c r="H5" i="80" s="1"/>
  <c r="C7" i="96"/>
  <c r="E7" i="96" s="1"/>
  <c r="H7" i="96" s="1"/>
  <c r="C223" i="96" l="1"/>
  <c r="E223" i="96" s="1"/>
  <c r="H223" i="96" s="1"/>
  <c r="E5" i="81"/>
  <c r="H5" i="81" s="1"/>
  <c r="E5" i="82" l="1"/>
  <c r="H5" i="82" s="1"/>
  <c r="E5" i="83" l="1"/>
  <c r="H5" i="83" s="1"/>
  <c r="E5" i="84" l="1"/>
  <c r="H5" i="84" s="1"/>
  <c r="E5" i="85" l="1"/>
  <c r="H5" i="85" s="1"/>
  <c r="C5" i="86" l="1"/>
  <c r="E5" i="86" s="1"/>
  <c r="H5" i="86" s="1"/>
  <c r="E5" i="87" l="1"/>
  <c r="H5" i="87" s="1"/>
  <c r="E5" i="88" l="1"/>
  <c r="H5" i="88" s="1"/>
  <c r="E5" i="89" l="1"/>
  <c r="H5" i="89" s="1"/>
  <c r="E5" i="90" l="1"/>
  <c r="H5" i="90" s="1"/>
  <c r="C5" i="91" l="1"/>
  <c r="E5" i="91" s="1"/>
  <c r="H5" i="91" s="1"/>
  <c r="H182" i="33"/>
  <c r="H181" i="8" l="1"/>
  <c r="C182" i="66"/>
  <c r="E5" i="92"/>
  <c r="H5" i="92" s="1"/>
  <c r="H181" i="33"/>
  <c r="H163" i="33"/>
  <c r="H180" i="33"/>
  <c r="H179" i="33"/>
  <c r="H164" i="33"/>
  <c r="H162" i="33"/>
  <c r="E182" i="66" l="1"/>
  <c r="H182" i="66" s="1"/>
  <c r="E182" i="67" s="1"/>
  <c r="H182" i="67" s="1"/>
  <c r="C179" i="66"/>
  <c r="E179" i="66" s="1"/>
  <c r="H179" i="66" s="1"/>
  <c r="E179" i="67" s="1"/>
  <c r="H179" i="67" s="1"/>
  <c r="H178" i="8"/>
  <c r="C181" i="66"/>
  <c r="H180" i="8"/>
  <c r="C163" i="66"/>
  <c r="H162" i="8"/>
  <c r="C162" i="66"/>
  <c r="H161" i="8"/>
  <c r="E181" i="8"/>
  <c r="C180" i="66"/>
  <c r="H179" i="8"/>
  <c r="H163" i="8"/>
  <c r="C164" i="66"/>
  <c r="E5" i="93"/>
  <c r="H5" i="93" s="1"/>
  <c r="E164" i="66" l="1"/>
  <c r="H164" i="66" s="1"/>
  <c r="E164" i="67" s="1"/>
  <c r="H164" i="67" s="1"/>
  <c r="E163" i="66"/>
  <c r="H163" i="66" s="1"/>
  <c r="E163" i="67" s="1"/>
  <c r="H163" i="67" s="1"/>
  <c r="E181" i="66"/>
  <c r="H181" i="66" s="1"/>
  <c r="E181" i="67" s="1"/>
  <c r="H181" i="67" s="1"/>
  <c r="E180" i="66"/>
  <c r="H180" i="66" s="1"/>
  <c r="E180" i="67" s="1"/>
  <c r="H180" i="67" s="1"/>
  <c r="E162" i="66"/>
  <c r="H162" i="66" s="1"/>
  <c r="E162" i="67" s="1"/>
  <c r="H162" i="67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79" i="80" s="1"/>
  <c r="H179" i="80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C182" i="86"/>
  <c r="E182" i="86" s="1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C163" i="86" l="1"/>
  <c r="E163" i="86" s="1"/>
  <c r="H163" i="86" s="1"/>
  <c r="C164" i="86"/>
  <c r="E164" i="86" s="1"/>
  <c r="H164" i="86" s="1"/>
  <c r="C181" i="86"/>
  <c r="E181" i="86" s="1"/>
  <c r="H181" i="86" s="1"/>
  <c r="C179" i="86"/>
  <c r="E179" i="86" s="1"/>
  <c r="H179" i="86" s="1"/>
  <c r="C162" i="86"/>
  <c r="E162" i="86" s="1"/>
  <c r="H162" i="86" s="1"/>
  <c r="C180" i="86"/>
  <c r="E180" i="86" s="1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E182" i="90" s="1"/>
  <c r="H182" i="90" s="1"/>
  <c r="E163" i="89" l="1"/>
  <c r="H163" i="89" s="1"/>
  <c r="E163" i="90" s="1"/>
  <c r="H163" i="90" s="1"/>
  <c r="E181" i="89"/>
  <c r="H181" i="89" s="1"/>
  <c r="E181" i="90" s="1"/>
  <c r="H181" i="90" s="1"/>
  <c r="E179" i="89"/>
  <c r="H179" i="89" s="1"/>
  <c r="E179" i="90" s="1"/>
  <c r="H179" i="90" s="1"/>
  <c r="E180" i="89"/>
  <c r="H180" i="89" s="1"/>
  <c r="E180" i="90" s="1"/>
  <c r="H180" i="90" s="1"/>
  <c r="E162" i="89"/>
  <c r="H162" i="89" s="1"/>
  <c r="E162" i="90" s="1"/>
  <c r="H162" i="90" s="1"/>
  <c r="E164" i="89"/>
  <c r="H164" i="89" s="1"/>
  <c r="E164" i="90" s="1"/>
  <c r="H164" i="90" s="1"/>
  <c r="C182" i="91"/>
  <c r="E182" i="91" l="1"/>
  <c r="H182" i="91" s="1"/>
  <c r="E182" i="92" s="1"/>
  <c r="H182" i="92" s="1"/>
  <c r="E182" i="93" s="1"/>
  <c r="H182" i="93" s="1"/>
  <c r="C164" i="91"/>
  <c r="C162" i="91"/>
  <c r="C179" i="91"/>
  <c r="C180" i="91"/>
  <c r="C163" i="91"/>
  <c r="C181" i="91"/>
  <c r="E163" i="91" l="1"/>
  <c r="H163" i="91" s="1"/>
  <c r="E163" i="92" s="1"/>
  <c r="H163" i="92" s="1"/>
  <c r="E163" i="93" s="1"/>
  <c r="H163" i="93" s="1"/>
  <c r="E162" i="91"/>
  <c r="H162" i="91" s="1"/>
  <c r="E162" i="92" s="1"/>
  <c r="H162" i="92" s="1"/>
  <c r="E162" i="93" s="1"/>
  <c r="H162" i="93" s="1"/>
  <c r="E180" i="91"/>
  <c r="H180" i="91" s="1"/>
  <c r="E180" i="92" s="1"/>
  <c r="H180" i="92" s="1"/>
  <c r="E180" i="93" s="1"/>
  <c r="H180" i="93" s="1"/>
  <c r="E181" i="91"/>
  <c r="H181" i="91" s="1"/>
  <c r="E181" i="92" s="1"/>
  <c r="H181" i="92" s="1"/>
  <c r="E181" i="93" s="1"/>
  <c r="H181" i="93" s="1"/>
  <c r="E179" i="91"/>
  <c r="H179" i="91" s="1"/>
  <c r="E179" i="92" s="1"/>
  <c r="H179" i="92" s="1"/>
  <c r="E179" i="93" s="1"/>
  <c r="H179" i="93" s="1"/>
  <c r="E164" i="91"/>
  <c r="H164" i="91" s="1"/>
  <c r="E164" i="92" s="1"/>
  <c r="H164" i="92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<sst xmlns="http://schemas.openxmlformats.org/spreadsheetml/2006/main" count="16739" uniqueCount="474">
  <si>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</si>
  <si>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</si>
  <si>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</si>
  <si>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</si>
  <si>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</si>
  <si>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</si>
  <si>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</si>
  <si>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</si>
  <si>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</si>
  <si>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</si>
  <si>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</si>
  <si>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</si>
  <si>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</si>
  <si>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</si>
  <si>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</si>
  <si>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</si>
  <si>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</si>
  <si>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</si>
  <si>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</si>
  <si>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</si>
  <si>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</si>
  <si>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</si>
  <si>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</si>
  <si>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</si>
  <si>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</si>
  <si>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</si>
  <si>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</si>
  <si>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</si>
  <si>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</si>
  <si>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</si>
  <si>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</si>
  <si>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</si>
  <si>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</si>
  <si>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</si>
  <si>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</si>
  <si>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</si>
  <si>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</si>
  <si>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</si>
  <si>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</si>
  <si>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</si>
  <si>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</si>
  <si>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</si>
  <si>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</si>
  <si>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</si>
  <si>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</si>
  <si>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</si>
  <si>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</si>
  <si>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</si>
  <si>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</si>
  <si>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</si>
  <si>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</si>
  <si>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</si>
  <si>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</si>
  <si>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</si>
  <si>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</si>
  <si>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</si>
  <si>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</si>
  <si>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</si>
  <si>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</si>
  <si>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</si>
  <si>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</si>
  <si>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</si>
  <si>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</si>
  <si>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</si>
  <si>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</si>
  <si>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</si>
  <si>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</si>
  <si>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</si>
  <si>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</si>
  <si>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</si>
  <si>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</si>
  <si>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</si>
  <si>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</si>
  <si>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</si>
  <si>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</si>
  <si>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</si>
  <si>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</si>
  <si>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</si>
  <si>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</si>
  <si>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</si>
  <si>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</si>
  <si>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</si>
  <si>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</si>
  <si>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</si>
  <si>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</si>
  <si>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</si>
  <si>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</si>
  <si>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</si>
  <si>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</si>
  <si>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</si>
  <si>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</si>
  <si>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</si>
  <si>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</si>
  <si>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</si>
  <si>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</si>
  <si>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</si>
  <si>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</si>
  <si>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</si>
  <si>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</si>
  <si>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</si>
  <si>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</si>
  <si>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</si>
  <si>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</si>
  <si>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</si>
  <si>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</si>
  <si>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</si>
  <si>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</si>
  <si>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</si>
  <si>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</si>
  <si>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</si>
  <si>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</si>
  <si>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</si>
  <si>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</si>
  <si>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</si>
  <si>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</si>
  <si>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</si>
  <si>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</si>
  <si>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</si>
  <si>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</si>
  <si>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</si>
  <si>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</si>
  <si>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</si>
  <si>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</si>
  <si>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</si>
  <si>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</si>
  <si>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</si>
  <si>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</si>
  <si>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</si>
  <si>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</si>
  <si>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</si>
  <si>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</si>
  <si>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</si>
  <si>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</si>
  <si>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</si>
  <si>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</si>
  <si>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</si>
  <si>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</si>
  <si>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</si>
  <si>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</si>
  <si>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</si>
  <si>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</si>
  <si>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</si>
  <si>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</si>
  <si>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</si>
  <si>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</si>
  <si>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</si>
  <si>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</si>
  <si>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</si>
  <si>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</si>
  <si>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</si>
  <si>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</si>
  <si>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</si>
  <si>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</si>
  <si>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</si>
  <si>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</si>
  <si>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</si>
  <si>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</si>
  <si>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</si>
  <si>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</si>
  <si>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</si>
  <si>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</si>
  <si>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</si>
  <si>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</si>
  <si>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</si>
  <si>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</si>
  <si>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</si>
  <si>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</si>
  <si>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</si>
  <si>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</si>
  <si>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</si>
  <si>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</si>
  <si>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</si>
  <si>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</si>
  <si>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</si>
  <si>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</si>
  <si>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</si>
  <si>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</si>
  <si>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</si>
  <si>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</si>
  <si>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</si>
  <si>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</si>
  <si>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</si>
  <si>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</si>
  <si>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</si>
  <si>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</si>
  <si>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</si>
  <si>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</si>
  <si>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</si>
  <si>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</si>
  <si>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</si>
  <si>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</si>
  <si>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</si>
  <si>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</si>
  <si>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</si>
  <si>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</si>
  <si>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</si>
  <si>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</si>
  <si>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</si>
  <si>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</si>
  <si>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</si>
  <si>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</si>
  <si>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</si>
  <si>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</si>
  <si>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</si>
  <si>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</si>
  <si>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</si>
  <si>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</si>
  <si>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</si>
  <si>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</si>
  <si>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</si>
  <si>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</si>
  <si>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</si>
  <si>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</si>
  <si>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</si>
  <si>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</si>
  <si>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</si>
  <si>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</si>
  <si>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</si>
  <si>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</si>
  <si>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</si>
  <si>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</si>
  <si>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</si>
  <si>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</si>
  <si>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</si>
  <si>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</si>
  <si>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</si>
  <si>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</si>
  <si>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</si>
  <si>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</si>
  <si>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</si>
  <si>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</si>
  <si>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</si>
  <si>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</si>
  <si>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</si>
  <si>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</si>
  <si>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</si>
  <si>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</si>
  <si>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</si>
  <si>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</si>
  <si>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</si>
  <si>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</si>
  <si>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</si>
  <si>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</si>
  <si>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</si>
  <si>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</si>
  <si>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</si>
  <si>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</si>
  <si>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</si>
  <si>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</si>
  <si>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</si>
  <si>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</si>
  <si>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</si>
  <si>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</si>
  <si>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</si>
  <si>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</si>
  <si>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</si>
  <si>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</si>
  <si>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</si>
  <si>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</si>
  <si>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</si>
  <si>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</si>
  <si>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</si>
  <si>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</si>
  <si>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</si>
  <si>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</si>
  <si>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</si>
  <si>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</si>
  <si>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</si>
  <si>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</si>
  <si>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</si>
  <si>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</si>
  <si>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</si>
  <si>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</si>
  <si>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</si>
  <si>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</si>
  <si>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</si>
  <si>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</si>
  <si>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</si>
  <si>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</si>
  <si>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</si>
  <si>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</si>
  <si>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</si>
  <si>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</si>
  <si>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</si>
  <si>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</si>
  <si>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</si>
  <si>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</si>
  <si>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</si>
  <si>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</si>
  <si>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</si>
  <si>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</si>
  <si>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</si>
  <si>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</si>
  <si>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</si>
  <si>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</si>
  <si>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</si>
  <si>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</si>
  <si>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</si>
  <si>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</si>
  <si>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</si>
  <si>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</si>
  <si>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</si>
  <si>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</si>
  <si>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</si>
  <si>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</si>
  <si>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</si>
  <si>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</si>
  <si>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</si>
  <si>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</si>
  <si>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</si>
  <si>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</si>
  <si>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</si>
  <si>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</si>
  <si>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</si>
  <si>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</si>
  <si>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</si>
  <si>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</si>
  <si>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</si>
  <si>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</si>
  <si>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</si>
  <si>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</si>
  <si>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</si>
  <si>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</si>
  <si>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</si>
  <si>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</si>
  <si>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</si>
  <si>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</si>
  <si>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</si>
  <si>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</si>
  <si>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</si>
  <si>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</si>
  <si>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</si>
  <si>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</si>
  <si>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</si>
  <si>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</si>
  <si>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</si>
  <si>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</si>
  <si>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</si>
  <si>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</si>
  <si>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</si>
  <si>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</si>
  <si>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</si>
  <si>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</si>
  <si>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</si>
  <si>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</si>
  <si>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</si>
  <si>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</si>
  <si>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สรุปยอดขาย บูธ ปตท.คุณาวรรณ วันที่ 1-31 ส.ค. 67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</si>
  <si>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</si>
  <si>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</si>
  <si>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</si>
  <si>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</si>
  <si>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</si>
  <si>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</si>
  <si>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</si>
  <si>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</si>
  <si>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</si>
  <si>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</si>
  <si>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</si>
  <si>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</si>
  <si>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</si>
  <si>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>บูธ ปตท.คุณาวรรณ 1-30 ก.ย. 67</t>
  </si>
  <si>
    <t>สรุปยอดขาย บูธ ปตท.คุณาวรรณ 1-30 ก.ย. 67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</si>
  <si>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</si>
  <si>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</si>
  <si>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</si>
  <si>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</si>
  <si>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</si>
  <si>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</si>
  <si>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</si>
  <si>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</si>
  <si>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</si>
  <si>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</si>
  <si>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</si>
  <si>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</si>
  <si>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</si>
  <si>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</si>
  <si>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</si>
  <si>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</si>
  <si>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</si>
  <si>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</si>
  <si>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</si>
  <si>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</si>
  <si>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</si>
  <si>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</si>
  <si>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</si>
  <si>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</si>
  <si>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</si>
  <si>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</si>
  <si>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</si>
  <si>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</si>
  <si>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</si>
  <si>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</si>
  <si>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ปตท.คุณาวรรณ วันที่ 1-30 ก.ย. 67</t>
  </si>
  <si>
    <t>DIS CAST</t>
  </si>
  <si>
    <t>ขายราคา 70 x10=700 (เจ้หมวย)</t>
  </si>
  <si>
    <t>ขายราคา 80 x5=400 (เจ้หมวย)</t>
  </si>
  <si>
    <t>ลดราคา 10 บาท = 1</t>
  </si>
  <si>
    <t>โยกมาจากหน้ามอ 20 , เทศบาลขายราคา 80=1</t>
  </si>
  <si>
    <t>เทศบาลขายราคา 80=1</t>
  </si>
  <si>
    <t>คืนซีนบวม 1</t>
  </si>
  <si>
    <t>เสีย 1 , ลด 50 % = 4</t>
  </si>
  <si>
    <t>หมดอายุ 1</t>
  </si>
  <si>
    <t>ลด 50 % = 1 (4/9/2567)</t>
  </si>
  <si>
    <t>ลดราคา 10 บาท</t>
  </si>
  <si>
    <t>เทศบาลขายราคา 100 = 1</t>
  </si>
  <si>
    <t>ลด 50 % = 1 (มีกลิ่นเหม็น)</t>
  </si>
  <si>
    <t>ลด 50 % = 1</t>
  </si>
  <si>
    <t>แถม 1 , ลดราคา 15 บาท = 39</t>
  </si>
  <si>
    <t>ขายราคา 35 = 1</t>
  </si>
  <si>
    <t>เค้กลอดช่อง กล่องกลม 2 ปอน์ด</t>
  </si>
  <si>
    <t>พัฒนาชุมชน 2</t>
  </si>
  <si>
    <t>ลด 50 % 2 :6/9/2567</t>
  </si>
  <si>
    <t>หมดอายุ 3</t>
  </si>
  <si>
    <t>50 % 1 : 6/9/2567</t>
  </si>
  <si>
    <t>50 % 2 : 6/9/2567</t>
  </si>
  <si>
    <t>50 % 1 : 4/9/2567</t>
  </si>
  <si>
    <t>โปรจับคู่ 1</t>
  </si>
  <si>
    <t>50 % 2 : 4/9/2567</t>
  </si>
  <si>
    <t>พัฒนาชุมชน 1</t>
  </si>
  <si>
    <t>ลดราคา 25 บาท = 1 , แถม 1</t>
  </si>
  <si>
    <t>ลดราคา 19 บาท = 2 , แถม 1</t>
  </si>
  <si>
    <t>โปรขาย 3 ถุง 100</t>
  </si>
  <si>
    <t>ลด 15 บาท = 14,แถม 4</t>
  </si>
  <si>
    <t>หมดอายุ 2</t>
  </si>
  <si>
    <t>แถม 1</t>
  </si>
  <si>
    <t>ลด 50 % 3</t>
  </si>
  <si>
    <t>50 % 1 : 8/9/2567</t>
  </si>
  <si>
    <t>50 % 1 : 7/9/2567</t>
  </si>
  <si>
    <t>ค่าน้ำประปา</t>
  </si>
  <si>
    <t>โปรจับคู่</t>
  </si>
  <si>
    <t>ลด 50 % 2</t>
  </si>
  <si>
    <t>ลด 50 % 5</t>
  </si>
  <si>
    <t>อำเภอ 10 , เจ้หมวยชาย 70 = 10</t>
  </si>
  <si>
    <t>อำเภอ 4</t>
  </si>
  <si>
    <t>อำเภอ 5</t>
  </si>
  <si>
    <t>ลด 50 % 2 , ลด 10 บาท = 1 , แถม 1</t>
  </si>
  <si>
    <t>หมดอายุ 5</t>
  </si>
  <si>
    <t>ลด 50 % 1</t>
  </si>
  <si>
    <t>50 % 3</t>
  </si>
  <si>
    <t>ลด 10 บาท = 25</t>
  </si>
  <si>
    <t>แถม 4</t>
  </si>
  <si>
    <t>50 % 10</t>
  </si>
  <si>
    <t>พัฒนาชุมชน ขาย 80 บาท</t>
  </si>
  <si>
    <t>ลด 10 บาท</t>
  </si>
  <si>
    <t>ลด 20 บาท 1</t>
  </si>
  <si>
    <t>ลด 15 บาท 1</t>
  </si>
  <si>
    <t>โยกไปหน้ามอ 2 , ดิโอโซน 2 , แก้วมณี 3</t>
  </si>
  <si>
    <t>50 % 2</t>
  </si>
  <si>
    <t>50 % 1</t>
  </si>
  <si>
    <t>ขาย 2 แก้ว 35</t>
  </si>
  <si>
    <t>แถม 2</t>
  </si>
  <si>
    <t>ลด 15 บาท = 20</t>
  </si>
  <si>
    <t>บานอฟฟี่ 140g.</t>
  </si>
  <si>
    <t>ลด 25 บาท = 35</t>
  </si>
  <si>
    <t>ลดราคา 20 บาท = 3</t>
  </si>
  <si>
    <t>จัดเบรค 1</t>
  </si>
  <si>
    <t>50 % 5</t>
  </si>
  <si>
    <t>50 % 7</t>
  </si>
  <si>
    <t>ขาย 3 กล่อง 100</t>
  </si>
  <si>
    <t>ขาย 2 แก้ว = 35</t>
  </si>
  <si>
    <t>ทำจัดเบรค 5</t>
  </si>
  <si>
    <t>ขายจัดเบรค ราคา 25 บาท = 5</t>
  </si>
  <si>
    <t>ลด 15 บาท = 15</t>
  </si>
  <si>
    <t>แถม 1 , ลดราคา 25 บาท  = 14</t>
  </si>
  <si>
    <t>1 แถม 1</t>
  </si>
  <si>
    <t>จัดเบรค 10</t>
  </si>
  <si>
    <t>จัดเบรค 1 , ราคาส่ง 80 = 10</t>
  </si>
  <si>
    <t>ขายราคา 50 = 1</t>
  </si>
  <si>
    <t>ทำจัดเบรค 150</t>
  </si>
  <si>
    <t>ข้าวแต๋นน้ำแตงโม</t>
  </si>
  <si>
    <t>ซอฟท์เค้กฝอยทองหน้านิ่ม</t>
  </si>
  <si>
    <t>ซอฟท์เค้กครีมสดหน้านิ่ม</t>
  </si>
  <si>
    <t>ซูครีมเปียกปูนใบเตย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</si>
</sst>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 codeName="Sheet1">
    <tabColor rgb="FF99FFCC"/>
    <pageSetUpPr fitToPage="1"/>
  </sheetPr>
  <dimension ref="A2:K295"/>
  <sheetViews>
    <sheetView zoomScale="85" zoomScaleNormal="85" workbookViewId="0">
      <pane xSplit="1" ySplit="4" topLeftCell="B15" activePane="bottomRight" state="frozen"/>
      <selection activeCell="J209" sqref="J209"/>
      <selection pane="topRight" activeCell="J209" sqref="J209"/>
      <selection pane="bottomLeft" activeCell="J209" sqref="J209"/>
      <selection pane="bottomRight" activeCell="J209" sqref="J209"/>
    </sheetView>
  </sheetViews>
  <sheetFormatPr defaultColWidth="9" defaultRowHeight="24" x14ac:dyDescent="0.6"/>
  <cols>
    <col min="1" max="1" width="5.09765625" style="2" bestFit="1" customWidth="1"/>
    <col min="2" max="2" width="11.796875" style="1" bestFit="1" customWidth="1"/>
    <col min="3" max="3" width="10.69921875" style="1" bestFit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10.796875" style="2" customWidth="1"/>
    <col min="12" max="16384" width="9" style="2"/>
  </cols>
  <sheetData>
    <row r="2" spans="1:11" s="3" customFormat="1" ht="28.8" x14ac:dyDescent="0.75">
      <c r="A2" s="102" t="s">
        <v>347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1" s="5" customFormat="1" ht="24.6" x14ac:dyDescent="0.65">
      <c r="A3" s="101" t="s">
        <v>214</v>
      </c>
      <c r="B3" s="101" t="s">
        <v>215</v>
      </c>
      <c r="C3" s="101" t="s">
        <v>10</v>
      </c>
      <c r="D3" s="101" t="s">
        <v>216</v>
      </c>
      <c r="E3" s="101" t="s">
        <v>217</v>
      </c>
      <c r="F3" s="105" t="s">
        <v>218</v>
      </c>
      <c r="G3" s="105" t="s">
        <v>219</v>
      </c>
      <c r="H3" s="105" t="s">
        <v>220</v>
      </c>
      <c r="I3" s="101" t="s">
        <v>221</v>
      </c>
      <c r="J3" s="103" t="s">
        <v>222</v>
      </c>
    </row>
    <row r="4" spans="1:11" s="5" customFormat="1" ht="24.6" x14ac:dyDescent="0.65">
      <c r="A4" s="101"/>
      <c r="B4" s="101"/>
      <c r="C4" s="101"/>
      <c r="D4" s="101"/>
      <c r="E4" s="101"/>
      <c r="F4" s="106"/>
      <c r="G4" s="106"/>
      <c r="H4" s="106"/>
      <c r="I4" s="101"/>
      <c r="J4" s="104"/>
    </row>
    <row r="5" spans="1:11" ht="24.6" x14ac:dyDescent="0.65">
      <c r="A5" s="45">
        <v>1</v>
      </c>
      <c r="B5" s="46">
        <f>+'1'!L227</f>
        <v>4659</v>
      </c>
      <c r="C5" s="46">
        <f>+'1'!L232</f>
        <v>410</v>
      </c>
      <c r="D5" s="46">
        <f>+'1'!L230</f>
        <v>0</v>
      </c>
      <c r="E5" s="74">
        <f>+'1'!L228</f>
        <v>0</v>
      </c>
      <c r="F5" s="46">
        <f>+'1'!L231</f>
        <v>0</v>
      </c>
      <c r="G5" s="46">
        <f>+'1'!L229</f>
        <v>2675</v>
      </c>
      <c r="H5" s="46">
        <f>+B5-C5-D5-E5-F5-G5</f>
        <v>1574</v>
      </c>
      <c r="I5" s="46">
        <f>+'1'!L234</f>
        <v>1574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3934</v>
      </c>
      <c r="C6" s="46">
        <f>+'2'!L232</f>
        <v>994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1295</v>
      </c>
      <c r="H6" s="46">
        <f>+B6-C6-D6-E6-F6-G6</f>
        <v>1645</v>
      </c>
      <c r="I6" s="46">
        <f>+'2'!L234</f>
        <v>1655</v>
      </c>
      <c r="J6" s="47">
        <f t="shared" ref="J6:J35" si="0">+I6-H6</f>
        <v>10</v>
      </c>
      <c r="K6" s="63"/>
    </row>
    <row r="7" spans="1:11" ht="24.6" x14ac:dyDescent="0.65">
      <c r="A7" s="45">
        <v>3</v>
      </c>
      <c r="B7" s="46">
        <f>+'3'!L227</f>
        <v>5177</v>
      </c>
      <c r="C7" s="46">
        <f>+'3'!L232</f>
        <v>1432</v>
      </c>
      <c r="D7" s="46">
        <f>+'3'!L230</f>
        <v>0</v>
      </c>
      <c r="E7" s="74">
        <f>+'3'!L228</f>
        <v>0</v>
      </c>
      <c r="F7" s="46">
        <f>+'3'!L231</f>
        <v>235</v>
      </c>
      <c r="G7" s="46">
        <f>+'3'!L229</f>
        <v>795</v>
      </c>
      <c r="H7" s="46">
        <f t="shared" ref="H7:H35" si="1">+B7-C7-D7-E7-F7-G7</f>
        <v>2715</v>
      </c>
      <c r="I7" s="46">
        <f>+'3'!L234</f>
        <v>2715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1460</v>
      </c>
      <c r="C8" s="46">
        <f>+'4'!L232</f>
        <v>50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1110</v>
      </c>
      <c r="H8" s="46">
        <f>+B8-C8-D8-E8-F8-G8</f>
        <v>300</v>
      </c>
      <c r="I8" s="46">
        <f>+'4'!L234</f>
        <v>300</v>
      </c>
      <c r="J8" s="47">
        <f t="shared" si="0"/>
        <v>0</v>
      </c>
      <c r="K8" s="63"/>
    </row>
    <row r="9" spans="1:11" ht="24.6" x14ac:dyDescent="0.65">
      <c r="A9" s="45">
        <v>5</v>
      </c>
      <c r="B9" s="46">
        <f>+'5'!L227</f>
        <v>2665</v>
      </c>
      <c r="C9" s="46">
        <f>+'5'!L232</f>
        <v>505</v>
      </c>
      <c r="D9" s="46">
        <f>+'5'!L230</f>
        <v>0</v>
      </c>
      <c r="E9" s="74">
        <f>+'5'!L228</f>
        <v>0</v>
      </c>
      <c r="F9" s="46">
        <f>+'5'!L231</f>
        <v>48</v>
      </c>
      <c r="G9" s="46">
        <f>+'5'!L229</f>
        <v>810</v>
      </c>
      <c r="H9" s="46">
        <f t="shared" si="1"/>
        <v>1302</v>
      </c>
      <c r="I9" s="46">
        <f>+'5'!L234</f>
        <v>1302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5285</v>
      </c>
      <c r="C10" s="46">
        <f>+'6'!L232</f>
        <v>2490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100</v>
      </c>
      <c r="H10" s="46">
        <f t="shared" si="1"/>
        <v>2695</v>
      </c>
      <c r="I10" s="46">
        <f>+'6'!L234</f>
        <v>2695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2815</v>
      </c>
      <c r="C11" s="46">
        <f>+'7'!L232</f>
        <v>175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900</v>
      </c>
      <c r="H11" s="46">
        <f t="shared" si="1"/>
        <v>1740</v>
      </c>
      <c r="I11" s="46">
        <f>+'7'!L234</f>
        <v>1740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4385</v>
      </c>
      <c r="C12" s="46">
        <f>+'8'!L232</f>
        <v>410</v>
      </c>
      <c r="D12" s="46">
        <f>+'8'!L230</f>
        <v>0</v>
      </c>
      <c r="E12" s="74">
        <f>+'8'!L228</f>
        <v>0</v>
      </c>
      <c r="F12" s="46">
        <f>+'8'!L231</f>
        <v>0</v>
      </c>
      <c r="G12" s="46">
        <f>+'8'!L229</f>
        <v>3170</v>
      </c>
      <c r="H12" s="46">
        <f t="shared" si="1"/>
        <v>805</v>
      </c>
      <c r="I12" s="46">
        <f>+'8'!L234</f>
        <v>805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1165</v>
      </c>
      <c r="C13" s="46">
        <f>+'9'!L232</f>
        <v>385</v>
      </c>
      <c r="D13" s="46">
        <f>+'9'!L230</f>
        <v>0</v>
      </c>
      <c r="E13" s="74">
        <f>+'9'!L228</f>
        <v>0</v>
      </c>
      <c r="F13" s="46">
        <f>+'9'!L231</f>
        <v>320</v>
      </c>
      <c r="G13" s="46">
        <f>+'9'!L229</f>
        <v>460</v>
      </c>
      <c r="H13" s="46">
        <f t="shared" si="1"/>
        <v>0</v>
      </c>
      <c r="I13" s="46">
        <f>+'9'!L234</f>
        <v>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3555</v>
      </c>
      <c r="C14" s="46">
        <f>+'10'!L232</f>
        <v>700</v>
      </c>
      <c r="D14" s="46">
        <f>+'10'!L230</f>
        <v>0</v>
      </c>
      <c r="E14" s="74">
        <f>+'10'!L228</f>
        <v>15</v>
      </c>
      <c r="F14" s="46">
        <f>+'10'!L231</f>
        <v>0</v>
      </c>
      <c r="G14" s="46">
        <f>+'10'!L229</f>
        <v>1100</v>
      </c>
      <c r="H14" s="46">
        <f t="shared" si="1"/>
        <v>1740</v>
      </c>
      <c r="I14" s="46">
        <f>+'10'!L234</f>
        <v>1740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4455</v>
      </c>
      <c r="C15" s="46">
        <f>+'11'!L232</f>
        <v>1750</v>
      </c>
      <c r="D15" s="46">
        <f>+'11'!L230</f>
        <v>0</v>
      </c>
      <c r="E15" s="74">
        <f>+'11'!L228</f>
        <v>0</v>
      </c>
      <c r="F15" s="46">
        <f>+'11'!L231</f>
        <v>0</v>
      </c>
      <c r="G15" s="46">
        <f>+'11'!L229</f>
        <v>1405</v>
      </c>
      <c r="H15" s="46">
        <f t="shared" si="1"/>
        <v>1300</v>
      </c>
      <c r="I15" s="46">
        <f>+'11'!L234</f>
        <v>1300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4690</v>
      </c>
      <c r="C16" s="46">
        <f>+'12'!L232</f>
        <v>1385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790</v>
      </c>
      <c r="H16" s="46">
        <f t="shared" si="1"/>
        <v>2515</v>
      </c>
      <c r="I16" s="46">
        <f>+'12'!L234</f>
        <v>2515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1510</v>
      </c>
      <c r="C17" s="46">
        <f>+'13'!L232</f>
        <v>165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385</v>
      </c>
      <c r="H17" s="46">
        <f>+B17-C17-D17-E17-F17-G17</f>
        <v>960</v>
      </c>
      <c r="I17" s="46">
        <f>+'13'!L234</f>
        <v>960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8679</v>
      </c>
      <c r="C18" s="46">
        <f>+'14'!L232</f>
        <v>1049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6630</v>
      </c>
      <c r="H18" s="46">
        <f t="shared" si="1"/>
        <v>1000</v>
      </c>
      <c r="I18" s="46">
        <f>+'14'!L234</f>
        <v>1000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1705+770</f>
        <v>2475</v>
      </c>
      <c r="C19" s="46">
        <v>770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v>1340</v>
      </c>
      <c r="H19" s="46">
        <f t="shared" si="1"/>
        <v>365</v>
      </c>
      <c r="I19" s="46">
        <v>365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v>2365</v>
      </c>
      <c r="C20" s="46">
        <v>360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v>1250</v>
      </c>
      <c r="H20" s="46">
        <f t="shared" si="1"/>
        <v>755</v>
      </c>
      <c r="I20" s="46">
        <v>755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v>2240</v>
      </c>
      <c r="C21" s="46">
        <v>455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v>1330</v>
      </c>
      <c r="H21" s="46">
        <f t="shared" si="1"/>
        <v>455</v>
      </c>
      <c r="I21" s="46">
        <v>455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v>2805</v>
      </c>
      <c r="C22" s="46">
        <v>830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v>915</v>
      </c>
      <c r="H22" s="46">
        <f t="shared" si="1"/>
        <v>1060</v>
      </c>
      <c r="I22" s="46">
        <v>1060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v>2980</v>
      </c>
      <c r="C23" s="46">
        <v>880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v>1030</v>
      </c>
      <c r="H23" s="46">
        <f t="shared" si="1"/>
        <v>1070</v>
      </c>
      <c r="I23" s="46">
        <v>1070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v>3825</v>
      </c>
      <c r="C24" s="46">
        <v>570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v>725</v>
      </c>
      <c r="H24" s="46">
        <f t="shared" si="1"/>
        <v>2530</v>
      </c>
      <c r="I24" s="46">
        <v>2530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v>2375</v>
      </c>
      <c r="C25" s="46">
        <v>645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v>1190</v>
      </c>
      <c r="H25" s="46">
        <f t="shared" si="1"/>
        <v>540</v>
      </c>
      <c r="I25" s="46">
        <v>540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v>4405</v>
      </c>
      <c r="C26" s="46">
        <v>670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v>3115</v>
      </c>
      <c r="H26" s="46">
        <f t="shared" si="1"/>
        <v>620</v>
      </c>
      <c r="I26" s="46">
        <v>620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v>2775</v>
      </c>
      <c r="C27" s="46">
        <v>505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v>675</v>
      </c>
      <c r="H27" s="46">
        <f>+B27-C27-D27-E27-F27-G27</f>
        <v>1595</v>
      </c>
      <c r="I27" s="46">
        <v>1595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v>3775</v>
      </c>
      <c r="C28" s="46">
        <v>605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v>565</v>
      </c>
      <c r="H28" s="46">
        <f t="shared" si="1"/>
        <v>2605</v>
      </c>
      <c r="I28" s="46">
        <v>2605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5645</v>
      </c>
      <c r="C29" s="46">
        <f>+'25'!L232</f>
        <v>1460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3090</v>
      </c>
      <c r="H29" s="46">
        <f t="shared" si="1"/>
        <v>1095</v>
      </c>
      <c r="I29" s="46">
        <f>+'25'!L234</f>
        <v>1095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3405</v>
      </c>
      <c r="C30" s="46">
        <f>+'26'!L232</f>
        <v>685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1890</v>
      </c>
      <c r="H30" s="46">
        <f t="shared" si="1"/>
        <v>830</v>
      </c>
      <c r="I30" s="46">
        <f>+'26'!L234</f>
        <v>830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3955</v>
      </c>
      <c r="C31" s="46">
        <f>+'27'!L232</f>
        <v>1100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695</v>
      </c>
      <c r="H31" s="46">
        <f t="shared" si="1"/>
        <v>2160</v>
      </c>
      <c r="I31" s="46">
        <f>+'27'!L234</f>
        <v>2160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5365</v>
      </c>
      <c r="C32" s="46">
        <f>+'28'!L232</f>
        <v>1020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3680</v>
      </c>
      <c r="H32" s="46">
        <f t="shared" si="1"/>
        <v>665</v>
      </c>
      <c r="I32" s="46">
        <f>+'28'!L234</f>
        <v>665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2175</v>
      </c>
      <c r="C33" s="46">
        <f>+'29'!L232</f>
        <v>485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900</v>
      </c>
      <c r="H33" s="46">
        <f t="shared" si="1"/>
        <v>790</v>
      </c>
      <c r="I33" s="46">
        <f>+'29'!L234</f>
        <v>790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2615</v>
      </c>
      <c r="C34" s="46">
        <f>'30'!L232</f>
        <v>625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1635</v>
      </c>
      <c r="H34" s="46">
        <f t="shared" si="1"/>
        <v>355</v>
      </c>
      <c r="I34" s="46">
        <f>+'30'!L234</f>
        <v>355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107614</v>
      </c>
      <c r="C36" s="48">
        <f t="shared" si="2"/>
        <v>23565</v>
      </c>
      <c r="D36" s="48">
        <f t="shared" si="2"/>
        <v>0</v>
      </c>
      <c r="E36" s="48">
        <f t="shared" si="2"/>
        <v>15</v>
      </c>
      <c r="F36" s="48">
        <f t="shared" si="2"/>
        <v>603</v>
      </c>
      <c r="G36" s="48">
        <f t="shared" si="2"/>
        <v>45650</v>
      </c>
      <c r="H36" s="48">
        <f t="shared" si="2"/>
        <v>37781</v>
      </c>
      <c r="I36" s="48">
        <f t="shared" si="2"/>
        <v>37791</v>
      </c>
      <c r="J36" s="48">
        <f t="shared" si="2"/>
        <v>10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Y236"/>
  <sheetViews>
    <sheetView tabSelected="1" zoomScale="70" zoomScaleNormal="70" workbookViewId="0">
      <pane xSplit="8" ySplit="4" topLeftCell="O5" activePane="bottomRight" state="frozen"/>
      <selection activeCell="J213" sqref="J213"/>
      <selection pane="topRight" activeCell="J213" sqref="J213"/>
      <selection pane="bottomLeft" activeCell="J213" sqref="J213"/>
      <selection pane="bottomRight" activeCell="H19" sqref="H19"/>
    </sheetView>
  </sheetViews>
  <sheetFormatPr defaultColWidth="9" defaultRowHeight="24.6" x14ac:dyDescent="0.65"/>
  <cols>
    <col min="1" max="1" width="8.09765625" style="2" customWidth="1"/>
    <col min="2" max="2" width="47.296875" style="2" bestFit="1" customWidth="1"/>
    <col min="3" max="3" width="13.19921875" style="2" customWidth="1"/>
    <col min="4" max="4" width="12.796875" style="2" customWidth="1"/>
    <col min="5" max="5" width="11.796875" style="2" customWidth="1"/>
    <col min="6" max="6" width="12.296875" style="2" customWidth="1"/>
    <col min="7" max="7" width="8.796875" style="2" customWidth="1"/>
    <col min="8" max="8" width="8.19921875" style="2" customWidth="1"/>
    <col min="9" max="9" width="12.8984375" style="2" customWidth="1"/>
    <col min="10" max="10" width="4.19921875" style="5" customWidth="1"/>
    <col min="11" max="11" width="13.19921875" style="2" customWidth="1"/>
    <col min="12" max="12" width="20.796875" style="2" customWidth="1"/>
    <col min="13" max="13" width="9.19921875" style="2" customWidth="1"/>
    <col min="14" max="14" width="13.19921875" style="2" customWidth="1"/>
    <col min="15" max="15" width="5.09765625" style="2" bestFit="1" customWidth="1"/>
    <col min="16" max="16" width="11.796875" style="1" bestFit="1" customWidth="1"/>
    <col min="17" max="17" width="10.69921875" style="1" bestFit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10.796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2" t="s">
        <v>361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76"/>
      <c r="N2" s="76"/>
      <c r="O2" s="102" t="s">
        <v>362</v>
      </c>
      <c r="P2" s="102"/>
      <c r="Q2" s="102"/>
      <c r="R2" s="102"/>
      <c r="S2" s="102"/>
      <c r="T2" s="102"/>
      <c r="U2" s="102"/>
      <c r="V2" s="102"/>
      <c r="W2" s="102"/>
      <c r="X2" s="102"/>
    </row>
    <row r="3" spans="1:25" s="5" customFormat="1" x14ac:dyDescent="0.65">
      <c r="A3" s="107" t="s">
        <v>1</v>
      </c>
      <c r="B3" s="107" t="s">
        <v>2</v>
      </c>
      <c r="C3" s="107" t="s">
        <v>3</v>
      </c>
      <c r="D3" s="107" t="s">
        <v>4</v>
      </c>
      <c r="E3" s="107" t="s">
        <v>5</v>
      </c>
      <c r="F3" s="70" t="s">
        <v>6</v>
      </c>
      <c r="G3" s="108" t="s">
        <v>253</v>
      </c>
      <c r="H3" s="107" t="s">
        <v>7</v>
      </c>
      <c r="I3" s="114" t="s">
        <v>8</v>
      </c>
      <c r="J3" s="114"/>
      <c r="K3" s="114"/>
      <c r="L3" s="107" t="s">
        <v>9</v>
      </c>
      <c r="M3" s="110" t="s">
        <v>303</v>
      </c>
      <c r="N3" s="112" t="s">
        <v>304</v>
      </c>
      <c r="O3" s="101" t="s">
        <v>214</v>
      </c>
      <c r="P3" s="101" t="s">
        <v>215</v>
      </c>
      <c r="Q3" s="101" t="s">
        <v>10</v>
      </c>
      <c r="R3" s="101" t="s">
        <v>216</v>
      </c>
      <c r="S3" s="101" t="s">
        <v>217</v>
      </c>
      <c r="T3" s="105" t="s">
        <v>218</v>
      </c>
      <c r="U3" s="105" t="s">
        <v>219</v>
      </c>
      <c r="V3" s="105" t="s">
        <v>220</v>
      </c>
      <c r="W3" s="101" t="s">
        <v>221</v>
      </c>
      <c r="X3" s="103" t="s">
        <v>222</v>
      </c>
    </row>
    <row r="4" spans="1:25" s="5" customFormat="1" x14ac:dyDescent="0.65">
      <c r="A4" s="107"/>
      <c r="B4" s="107"/>
      <c r="C4" s="107"/>
      <c r="D4" s="107"/>
      <c r="E4" s="107"/>
      <c r="F4" s="70" t="s">
        <v>11</v>
      </c>
      <c r="G4" s="109"/>
      <c r="H4" s="107"/>
      <c r="I4" s="70" t="s">
        <v>12</v>
      </c>
      <c r="J4" s="42" t="s">
        <v>13</v>
      </c>
      <c r="K4" s="70" t="s">
        <v>14</v>
      </c>
      <c r="L4" s="107"/>
      <c r="M4" s="111"/>
      <c r="N4" s="113"/>
      <c r="O4" s="101"/>
      <c r="P4" s="101"/>
      <c r="Q4" s="101"/>
      <c r="R4" s="101"/>
      <c r="S4" s="101"/>
      <c r="T4" s="106"/>
      <c r="U4" s="106"/>
      <c r="V4" s="106"/>
      <c r="W4" s="101"/>
      <c r="X4" s="104"/>
    </row>
    <row r="5" spans="1:25" x14ac:dyDescent="0.65">
      <c r="A5" s="10">
        <v>1</v>
      </c>
      <c r="B5" s="19" t="s">
        <v>363</v>
      </c>
      <c r="C5" s="46">
        <f>+ยกมา!H5</f>
        <v>0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70</v>
      </c>
      <c r="E5" s="43">
        <f t="shared" ref="E5:E82" si="0">+C5+D5</f>
        <v>70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2</v>
      </c>
      <c r="H5" s="43">
        <f>C5+D5-F5-I5-G5</f>
        <v>23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45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2250</v>
      </c>
      <c r="L5" s="19"/>
      <c r="M5" s="83">
        <v>19.48</v>
      </c>
      <c r="N5" s="99">
        <f>+I5*M5</f>
        <v>876.6</v>
      </c>
      <c r="O5" s="45">
        <v>1</v>
      </c>
      <c r="P5" s="46">
        <f>+'1'!L227</f>
        <v>4659</v>
      </c>
      <c r="Q5" s="46">
        <f>+'1'!L232</f>
        <v>410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2675</v>
      </c>
      <c r="V5" s="46">
        <f>+P5-Q5-R5-S5-T5-U5</f>
        <v>1574</v>
      </c>
      <c r="W5" s="46">
        <f>+'1'!L234</f>
        <v>1574</v>
      </c>
      <c r="X5" s="47">
        <f>+W5-V5</f>
        <v>0</v>
      </c>
      <c r="Y5" s="63">
        <f>+U5+W5+X5</f>
        <v>4249</v>
      </c>
    </row>
    <row r="6" spans="1:25" x14ac:dyDescent="0.65">
      <c r="A6" s="10">
        <v>2</v>
      </c>
      <c r="B6" s="19" t="s">
        <v>364</v>
      </c>
      <c r="C6" s="46">
        <f>+ยกมา!H6</f>
        <v>31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360</v>
      </c>
      <c r="E6" s="43">
        <f t="shared" si="0"/>
        <v>391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11</v>
      </c>
      <c r="H6" s="43">
        <f t="shared" ref="H6:H27" si="1">C6+D6-F6-I6-G6</f>
        <v>13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367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36700</v>
      </c>
      <c r="L6" s="19"/>
      <c r="M6" s="83">
        <v>36.29</v>
      </c>
      <c r="N6" s="99">
        <f t="shared" ref="N6:N73" si="2">+I6*M6</f>
        <v>13318.43</v>
      </c>
      <c r="O6" s="45">
        <v>2</v>
      </c>
      <c r="P6" s="46">
        <f>+'2'!L227</f>
        <v>3934</v>
      </c>
      <c r="Q6" s="46">
        <f>+'2'!L232</f>
        <v>994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1295</v>
      </c>
      <c r="V6" s="46">
        <f>+P6-Q6-R6-S6-T6-U6</f>
        <v>1645</v>
      </c>
      <c r="W6" s="46">
        <f>+'2'!L234</f>
        <v>1655</v>
      </c>
      <c r="X6" s="47">
        <f t="shared" ref="X6:X35" si="3">+W6-V6</f>
        <v>10</v>
      </c>
      <c r="Y6" s="63">
        <f t="shared" ref="Y6:Y35" si="4">+U6+W6+X6</f>
        <v>2960</v>
      </c>
    </row>
    <row r="7" spans="1:25" x14ac:dyDescent="0.65">
      <c r="A7" s="10">
        <v>3</v>
      </c>
      <c r="B7" s="19" t="s">
        <v>339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5177</v>
      </c>
      <c r="Q7" s="46">
        <f>+'3'!L232</f>
        <v>1432</v>
      </c>
      <c r="R7" s="46">
        <f>+'3'!L230</f>
        <v>0</v>
      </c>
      <c r="S7" s="74">
        <f>+'3'!L228</f>
        <v>0</v>
      </c>
      <c r="T7" s="46">
        <f>+'3'!L231</f>
        <v>235</v>
      </c>
      <c r="U7" s="46">
        <f>+'3'!L229</f>
        <v>795</v>
      </c>
      <c r="V7" s="46">
        <f t="shared" ref="V7:V35" si="5">+P7-Q7-R7-S7-T7-U7</f>
        <v>2715</v>
      </c>
      <c r="W7" s="46">
        <f>+'3'!L234</f>
        <v>2715</v>
      </c>
      <c r="X7" s="47">
        <f>+W7-V7</f>
        <v>0</v>
      </c>
      <c r="Y7" s="63">
        <f t="shared" si="4"/>
        <v>3510</v>
      </c>
    </row>
    <row r="8" spans="1:25" x14ac:dyDescent="0.65">
      <c r="A8" s="10">
        <v>4</v>
      </c>
      <c r="B8" s="19" t="s">
        <v>338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1460</v>
      </c>
      <c r="Q8" s="46">
        <f>+'4'!L232</f>
        <v>50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1110</v>
      </c>
      <c r="V8" s="46">
        <f>+P8-Q8-R8-S8-T8-U8</f>
        <v>300</v>
      </c>
      <c r="W8" s="46">
        <f>+'4'!L234</f>
        <v>300</v>
      </c>
      <c r="X8" s="47">
        <f t="shared" si="3"/>
        <v>0</v>
      </c>
      <c r="Y8" s="63">
        <f t="shared" si="4"/>
        <v>1410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8</v>
      </c>
      <c r="E9" s="43">
        <f t="shared" si="0"/>
        <v>8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8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80</v>
      </c>
      <c r="L9" s="19"/>
      <c r="M9" s="83"/>
      <c r="N9" s="99">
        <f t="shared" si="2"/>
        <v>0</v>
      </c>
      <c r="O9" s="45">
        <v>5</v>
      </c>
      <c r="P9" s="46">
        <f>+'5'!L227</f>
        <v>2665</v>
      </c>
      <c r="Q9" s="46">
        <f>+'5'!L232</f>
        <v>505</v>
      </c>
      <c r="R9" s="46">
        <f>+'5'!L230</f>
        <v>0</v>
      </c>
      <c r="S9" s="74">
        <f>+'5'!L228</f>
        <v>0</v>
      </c>
      <c r="T9" s="46">
        <f>+'5'!L231</f>
        <v>48</v>
      </c>
      <c r="U9" s="46">
        <f>+'5'!L229</f>
        <v>810</v>
      </c>
      <c r="V9" s="46">
        <f t="shared" si="5"/>
        <v>1302</v>
      </c>
      <c r="W9" s="46">
        <f>+'5'!L234</f>
        <v>1302</v>
      </c>
      <c r="X9" s="47">
        <f t="shared" si="3"/>
        <v>0</v>
      </c>
      <c r="Y9" s="63">
        <f t="shared" si="4"/>
        <v>2112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5285</v>
      </c>
      <c r="Q10" s="46">
        <f>+'6'!L232</f>
        <v>2490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100</v>
      </c>
      <c r="V10" s="46">
        <f t="shared" si="5"/>
        <v>2695</v>
      </c>
      <c r="W10" s="46">
        <f>+'6'!L234</f>
        <v>2695</v>
      </c>
      <c r="X10" s="47">
        <f t="shared" si="3"/>
        <v>0</v>
      </c>
      <c r="Y10" s="63">
        <f t="shared" si="4"/>
        <v>2795</v>
      </c>
    </row>
    <row r="11" spans="1:25" x14ac:dyDescent="0.65">
      <c r="A11" s="10">
        <v>7</v>
      </c>
      <c r="B11" s="19" t="s">
        <v>335</v>
      </c>
      <c r="C11" s="46">
        <f>+ยกมา!H11</f>
        <v>3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18</v>
      </c>
      <c r="E11" s="43">
        <f t="shared" si="0"/>
        <v>21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3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18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900</v>
      </c>
      <c r="L11" s="19"/>
      <c r="M11" s="83">
        <v>13.94</v>
      </c>
      <c r="N11" s="84">
        <f t="shared" si="2"/>
        <v>250.92</v>
      </c>
      <c r="O11" s="45">
        <v>7</v>
      </c>
      <c r="P11" s="46">
        <f>+'7'!L227</f>
        <v>2815</v>
      </c>
      <c r="Q11" s="46">
        <f>+'7'!L232</f>
        <v>175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900</v>
      </c>
      <c r="V11" s="46">
        <f t="shared" si="5"/>
        <v>1740</v>
      </c>
      <c r="W11" s="46">
        <f>+'7'!L234</f>
        <v>1740</v>
      </c>
      <c r="X11" s="47">
        <f t="shared" si="3"/>
        <v>0</v>
      </c>
      <c r="Y11" s="63">
        <f t="shared" si="4"/>
        <v>2640</v>
      </c>
    </row>
    <row r="12" spans="1:25" x14ac:dyDescent="0.65">
      <c r="A12" s="10">
        <v>8</v>
      </c>
      <c r="B12" s="19" t="s">
        <v>340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4385</v>
      </c>
      <c r="Q12" s="46">
        <f>+'8'!L232</f>
        <v>410</v>
      </c>
      <c r="R12" s="46">
        <f>+'8'!L230</f>
        <v>0</v>
      </c>
      <c r="S12" s="74">
        <f>+'8'!L228</f>
        <v>0</v>
      </c>
      <c r="T12" s="46">
        <f>+'8'!L231</f>
        <v>0</v>
      </c>
      <c r="U12" s="46">
        <f>+'8'!L229</f>
        <v>3170</v>
      </c>
      <c r="V12" s="46">
        <f t="shared" si="5"/>
        <v>805</v>
      </c>
      <c r="W12" s="46">
        <f>+'8'!L234</f>
        <v>805</v>
      </c>
      <c r="X12" s="47">
        <f t="shared" si="3"/>
        <v>0</v>
      </c>
      <c r="Y12" s="63">
        <f t="shared" si="4"/>
        <v>3975</v>
      </c>
    </row>
    <row r="13" spans="1:25" x14ac:dyDescent="0.65">
      <c r="A13" s="10">
        <v>9</v>
      </c>
      <c r="B13" s="19" t="s">
        <v>327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9">
        <f t="shared" si="2"/>
        <v>0</v>
      </c>
      <c r="O13" s="45">
        <v>9</v>
      </c>
      <c r="P13" s="46">
        <f>+'9'!L227</f>
        <v>1165</v>
      </c>
      <c r="Q13" s="46">
        <f>+'9'!L232</f>
        <v>385</v>
      </c>
      <c r="R13" s="46">
        <f>+'9'!L230</f>
        <v>0</v>
      </c>
      <c r="S13" s="74">
        <f>+'9'!L228</f>
        <v>0</v>
      </c>
      <c r="T13" s="46">
        <f>+'9'!L231</f>
        <v>320</v>
      </c>
      <c r="U13" s="46">
        <f>+'9'!L229</f>
        <v>460</v>
      </c>
      <c r="V13" s="46">
        <f>+P13-Q13-R13-S13-T13-U13</f>
        <v>0</v>
      </c>
      <c r="W13" s="46">
        <f>+'9'!L234</f>
        <v>0</v>
      </c>
      <c r="X13" s="47">
        <f t="shared" si="3"/>
        <v>0</v>
      </c>
      <c r="Y13" s="63">
        <f t="shared" si="4"/>
        <v>460</v>
      </c>
    </row>
    <row r="14" spans="1:25" x14ac:dyDescent="0.65">
      <c r="A14" s="10">
        <v>10</v>
      </c>
      <c r="B14" s="19" t="s">
        <v>341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83"/>
      <c r="N14" s="84">
        <f t="shared" si="2"/>
        <v>0</v>
      </c>
      <c r="O14" s="45">
        <v>10</v>
      </c>
      <c r="P14" s="46">
        <f>+'10'!L227</f>
        <v>3555</v>
      </c>
      <c r="Q14" s="46">
        <f>+'10'!L232</f>
        <v>700</v>
      </c>
      <c r="R14" s="46">
        <f>+'10'!L230</f>
        <v>0</v>
      </c>
      <c r="S14" s="74">
        <f>+'10'!L228</f>
        <v>15</v>
      </c>
      <c r="T14" s="46">
        <f>+'10'!L231</f>
        <v>0</v>
      </c>
      <c r="U14" s="46">
        <f>+'10'!L229</f>
        <v>1100</v>
      </c>
      <c r="V14" s="46">
        <f t="shared" si="5"/>
        <v>1740</v>
      </c>
      <c r="W14" s="46">
        <f>+'10'!L234</f>
        <v>1740</v>
      </c>
      <c r="X14" s="47">
        <f t="shared" si="3"/>
        <v>0</v>
      </c>
      <c r="Y14" s="63">
        <f t="shared" si="4"/>
        <v>2840</v>
      </c>
    </row>
    <row r="15" spans="1:25" x14ac:dyDescent="0.65">
      <c r="A15" s="10">
        <v>11</v>
      </c>
      <c r="B15" s="19" t="s">
        <v>325</v>
      </c>
      <c r="C15" s="46">
        <f>+ยกมา!H15</f>
        <v>8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4</v>
      </c>
      <c r="E15" s="43">
        <f t="shared" si="0"/>
        <v>12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1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11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550</v>
      </c>
      <c r="L15" s="19"/>
      <c r="M15" s="83">
        <v>21.37</v>
      </c>
      <c r="N15" s="84">
        <f t="shared" si="2"/>
        <v>235.07000000000002</v>
      </c>
      <c r="O15" s="45">
        <v>11</v>
      </c>
      <c r="P15" s="46">
        <f>+'11'!L227</f>
        <v>4455</v>
      </c>
      <c r="Q15" s="46">
        <f>+'11'!L232</f>
        <v>1750</v>
      </c>
      <c r="R15" s="46">
        <f>+'11'!L230</f>
        <v>0</v>
      </c>
      <c r="S15" s="74">
        <f>+'11'!L228</f>
        <v>0</v>
      </c>
      <c r="T15" s="46">
        <f>+'11'!L231</f>
        <v>0</v>
      </c>
      <c r="U15" s="46">
        <f>+'11'!L229</f>
        <v>1405</v>
      </c>
      <c r="V15" s="46">
        <f t="shared" si="5"/>
        <v>1300</v>
      </c>
      <c r="W15" s="46">
        <f>+'11'!L234</f>
        <v>1300</v>
      </c>
      <c r="X15" s="47">
        <f t="shared" si="3"/>
        <v>0</v>
      </c>
      <c r="Y15" s="63">
        <f t="shared" si="4"/>
        <v>2705</v>
      </c>
    </row>
    <row r="16" spans="1:25" x14ac:dyDescent="0.65">
      <c r="A16" s="10">
        <v>12</v>
      </c>
      <c r="B16" s="19" t="s">
        <v>343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4690</v>
      </c>
      <c r="Q16" s="46">
        <f>+'12'!L232</f>
        <v>1385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790</v>
      </c>
      <c r="V16" s="46">
        <f t="shared" si="5"/>
        <v>2515</v>
      </c>
      <c r="W16" s="46">
        <f>+'12'!L234</f>
        <v>2515</v>
      </c>
      <c r="X16" s="47">
        <f t="shared" si="3"/>
        <v>0</v>
      </c>
      <c r="Y16" s="63">
        <f t="shared" si="4"/>
        <v>3305</v>
      </c>
    </row>
    <row r="17" spans="1:25" x14ac:dyDescent="0.65">
      <c r="A17" s="10">
        <v>13</v>
      </c>
      <c r="B17" s="19" t="s">
        <v>329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1510</v>
      </c>
      <c r="Q17" s="46">
        <f>+'13'!L232</f>
        <v>165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385</v>
      </c>
      <c r="V17" s="46">
        <f>+P17-Q17-R17-S17-T17-U17</f>
        <v>960</v>
      </c>
      <c r="W17" s="46">
        <f>+'13'!L234</f>
        <v>960</v>
      </c>
      <c r="X17" s="47">
        <f t="shared" si="3"/>
        <v>0</v>
      </c>
      <c r="Y17" s="63">
        <f t="shared" si="4"/>
        <v>1345</v>
      </c>
    </row>
    <row r="18" spans="1:25" x14ac:dyDescent="0.65">
      <c r="A18" s="10">
        <v>14</v>
      </c>
      <c r="B18" s="19" t="s">
        <v>365</v>
      </c>
      <c r="C18" s="46">
        <f>+ยกมา!H18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7</v>
      </c>
      <c r="E18" s="43">
        <f t="shared" si="0"/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7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350</v>
      </c>
      <c r="L18" s="19"/>
      <c r="M18" s="83">
        <v>15.77</v>
      </c>
      <c r="N18" s="84">
        <f t="shared" si="2"/>
        <v>110.39</v>
      </c>
      <c r="O18" s="45">
        <v>14</v>
      </c>
      <c r="P18" s="46">
        <f>+'14'!L227</f>
        <v>8679</v>
      </c>
      <c r="Q18" s="46">
        <f>+'14'!L232</f>
        <v>1049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6630</v>
      </c>
      <c r="V18" s="46">
        <f t="shared" si="5"/>
        <v>1000</v>
      </c>
      <c r="W18" s="46">
        <f>+'14'!L234</f>
        <v>1000</v>
      </c>
      <c r="X18" s="47">
        <f t="shared" si="3"/>
        <v>0</v>
      </c>
      <c r="Y18" s="63">
        <f t="shared" si="4"/>
        <v>7630</v>
      </c>
    </row>
    <row r="19" spans="1:25" x14ac:dyDescent="0.65">
      <c r="A19" s="10">
        <v>15</v>
      </c>
      <c r="B19" s="19" t="s">
        <v>332</v>
      </c>
      <c r="C19" s="46">
        <f>+ยกมา!H19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2475</v>
      </c>
      <c r="Q19" s="46">
        <f>+'15'!L232</f>
        <v>770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365</v>
      </c>
      <c r="V19" s="46">
        <f t="shared" si="5"/>
        <v>1340</v>
      </c>
      <c r="W19" s="46">
        <f>+'15'!L234</f>
        <v>1340</v>
      </c>
      <c r="X19" s="47">
        <f t="shared" si="3"/>
        <v>0</v>
      </c>
      <c r="Y19" s="63">
        <f t="shared" si="4"/>
        <v>1705</v>
      </c>
    </row>
    <row r="20" spans="1:25" x14ac:dyDescent="0.65">
      <c r="A20" s="10">
        <v>16</v>
      </c>
      <c r="B20" s="19" t="s">
        <v>25</v>
      </c>
      <c r="C20" s="46">
        <f>+ยกมา!H20</f>
        <v>1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6</v>
      </c>
      <c r="E20" s="43">
        <f t="shared" si="0"/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4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260</v>
      </c>
      <c r="L20" s="19"/>
      <c r="M20" s="83">
        <v>19.25</v>
      </c>
      <c r="N20" s="84">
        <f t="shared" si="2"/>
        <v>77</v>
      </c>
      <c r="O20" s="45">
        <v>16</v>
      </c>
      <c r="P20" s="46">
        <f>+'16'!L227</f>
        <v>2523</v>
      </c>
      <c r="Q20" s="46">
        <f>+'16'!L232</f>
        <v>518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1250</v>
      </c>
      <c r="V20" s="46">
        <f t="shared" si="5"/>
        <v>755</v>
      </c>
      <c r="W20" s="46">
        <f>+'16'!L234</f>
        <v>755</v>
      </c>
      <c r="X20" s="47">
        <f t="shared" si="3"/>
        <v>0</v>
      </c>
      <c r="Y20" s="63">
        <f t="shared" si="4"/>
        <v>2005</v>
      </c>
    </row>
    <row r="21" spans="1:25" x14ac:dyDescent="0.65">
      <c r="A21" s="10">
        <v>17</v>
      </c>
      <c r="B21" s="19" t="s">
        <v>344</v>
      </c>
      <c r="C21" s="46">
        <f>+ยกมา!H21</f>
        <v>2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4</v>
      </c>
      <c r="E21" s="43">
        <f t="shared" si="0"/>
        <v>6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3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255</v>
      </c>
      <c r="L21" s="19"/>
      <c r="M21" s="83">
        <v>19.850000000000001</v>
      </c>
      <c r="N21" s="84">
        <f t="shared" si="2"/>
        <v>59.550000000000004</v>
      </c>
      <c r="O21" s="45">
        <v>17</v>
      </c>
      <c r="P21" s="46">
        <f>+'17'!L227</f>
        <v>2424</v>
      </c>
      <c r="Q21" s="46">
        <f>+'17'!L232</f>
        <v>639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1330</v>
      </c>
      <c r="V21" s="46">
        <f t="shared" si="5"/>
        <v>455</v>
      </c>
      <c r="W21" s="46">
        <f>+'17'!L234</f>
        <v>455</v>
      </c>
      <c r="X21" s="47">
        <f t="shared" si="3"/>
        <v>0</v>
      </c>
      <c r="Y21" s="63">
        <f t="shared" si="4"/>
        <v>1785</v>
      </c>
    </row>
    <row r="22" spans="1:25" x14ac:dyDescent="0.65">
      <c r="A22" s="10">
        <v>18</v>
      </c>
      <c r="B22" s="19" t="s">
        <v>336</v>
      </c>
      <c r="C22" s="46">
        <f>+ยกมา!H22</f>
        <v>9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103</v>
      </c>
      <c r="E22" s="43">
        <f t="shared" si="0"/>
        <v>112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15</v>
      </c>
      <c r="H22" s="43">
        <f t="shared" si="1"/>
        <v>28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69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6900</v>
      </c>
      <c r="L22" s="19"/>
      <c r="M22" s="83">
        <v>23.6</v>
      </c>
      <c r="N22" s="99">
        <f t="shared" si="2"/>
        <v>1628.4</v>
      </c>
      <c r="O22" s="45">
        <v>18</v>
      </c>
      <c r="P22" s="46">
        <f>+'18'!L227</f>
        <v>3129</v>
      </c>
      <c r="Q22" s="46">
        <f>+'18'!L232</f>
        <v>1154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915</v>
      </c>
      <c r="V22" s="46">
        <f t="shared" si="5"/>
        <v>1060</v>
      </c>
      <c r="W22" s="46">
        <f>+'18'!L234</f>
        <v>1060</v>
      </c>
      <c r="X22" s="47">
        <f t="shared" si="3"/>
        <v>0</v>
      </c>
      <c r="Y22" s="63">
        <f t="shared" si="4"/>
        <v>1975</v>
      </c>
    </row>
    <row r="23" spans="1:25" x14ac:dyDescent="0.65">
      <c r="A23" s="10">
        <v>19</v>
      </c>
      <c r="B23" s="19" t="s">
        <v>342</v>
      </c>
      <c r="C23" s="46">
        <f>+ยกมา!H23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9">
        <f t="shared" si="2"/>
        <v>0</v>
      </c>
      <c r="O23" s="45">
        <v>19</v>
      </c>
      <c r="P23" s="46">
        <f>+'19'!L227</f>
        <v>2980</v>
      </c>
      <c r="Q23" s="46">
        <f>+'19'!L232</f>
        <v>880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1030</v>
      </c>
      <c r="V23" s="46">
        <f t="shared" si="5"/>
        <v>1070</v>
      </c>
      <c r="W23" s="46">
        <f>+'19'!L234</f>
        <v>1070</v>
      </c>
      <c r="X23" s="47">
        <f t="shared" si="3"/>
        <v>0</v>
      </c>
      <c r="Y23" s="63">
        <f t="shared" si="4"/>
        <v>2100</v>
      </c>
    </row>
    <row r="24" spans="1:25" x14ac:dyDescent="0.65">
      <c r="A24" s="10">
        <v>20</v>
      </c>
      <c r="B24" s="19" t="s">
        <v>326</v>
      </c>
      <c r="C24" s="46">
        <f>+ยกมา!H24</f>
        <v>5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20</v>
      </c>
      <c r="E24" s="43">
        <f t="shared" si="0"/>
        <v>25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4</v>
      </c>
      <c r="H24" s="43">
        <f t="shared" si="1"/>
        <v>5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16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1600</v>
      </c>
      <c r="L24" s="19"/>
      <c r="M24" s="83">
        <v>37.51</v>
      </c>
      <c r="N24" s="99">
        <f t="shared" si="2"/>
        <v>600.16</v>
      </c>
      <c r="O24" s="45">
        <v>20</v>
      </c>
      <c r="P24" s="46">
        <f>+'20'!L227</f>
        <v>3705</v>
      </c>
      <c r="Q24" s="46">
        <f>+'20'!L232</f>
        <v>450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725</v>
      </c>
      <c r="V24" s="46">
        <f t="shared" si="5"/>
        <v>2530</v>
      </c>
      <c r="W24" s="46">
        <f>+'20'!L234</f>
        <v>2530</v>
      </c>
      <c r="X24" s="47">
        <f t="shared" si="3"/>
        <v>0</v>
      </c>
      <c r="Y24" s="63">
        <f t="shared" si="4"/>
        <v>3255</v>
      </c>
    </row>
    <row r="25" spans="1:25" x14ac:dyDescent="0.65">
      <c r="A25" s="10">
        <v>21</v>
      </c>
      <c r="B25" s="19" t="s">
        <v>331</v>
      </c>
      <c r="C25" s="46">
        <f>+ยกมา!H25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>
        <v>39.24</v>
      </c>
      <c r="N25" s="99">
        <f t="shared" si="2"/>
        <v>0</v>
      </c>
      <c r="O25" s="45">
        <v>21</v>
      </c>
      <c r="P25" s="46">
        <f>+'21'!L227</f>
        <v>2400</v>
      </c>
      <c r="Q25" s="46">
        <f>+'21'!L232</f>
        <v>670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1190</v>
      </c>
      <c r="V25" s="46">
        <f t="shared" si="5"/>
        <v>540</v>
      </c>
      <c r="W25" s="46">
        <f>+'21'!L234</f>
        <v>540</v>
      </c>
      <c r="X25" s="47">
        <f t="shared" si="3"/>
        <v>0</v>
      </c>
      <c r="Y25" s="63">
        <f t="shared" si="4"/>
        <v>1730</v>
      </c>
    </row>
    <row r="26" spans="1:25" x14ac:dyDescent="0.65">
      <c r="A26" s="10">
        <v>22</v>
      </c>
      <c r="B26" s="19" t="s">
        <v>333</v>
      </c>
      <c r="C26" s="46">
        <f>+ยกมา!H26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2</v>
      </c>
      <c r="E26" s="43">
        <f t="shared" ref="E26:E28" si="7">+C26+D26</f>
        <v>2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1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1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100</v>
      </c>
      <c r="L26" s="19"/>
      <c r="M26" s="83">
        <v>32.39</v>
      </c>
      <c r="N26" s="84">
        <f t="shared" si="2"/>
        <v>32.39</v>
      </c>
      <c r="O26" s="45">
        <v>22</v>
      </c>
      <c r="P26" s="46">
        <f>+'22'!L227</f>
        <v>4355</v>
      </c>
      <c r="Q26" s="46">
        <f>+'22'!L232</f>
        <v>620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3115</v>
      </c>
      <c r="V26" s="46">
        <f t="shared" si="5"/>
        <v>620</v>
      </c>
      <c r="W26" s="46">
        <f>+'22'!L234</f>
        <v>620</v>
      </c>
      <c r="X26" s="47">
        <f t="shared" si="3"/>
        <v>0</v>
      </c>
      <c r="Y26" s="63">
        <f t="shared" si="4"/>
        <v>3735</v>
      </c>
    </row>
    <row r="27" spans="1:25" x14ac:dyDescent="0.65">
      <c r="A27" s="10">
        <v>23</v>
      </c>
      <c r="B27" s="19" t="s">
        <v>328</v>
      </c>
      <c r="C27" s="46">
        <f>+ยกมา!H27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2775</v>
      </c>
      <c r="Q27" s="46">
        <f>+'23'!L232</f>
        <v>505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675</v>
      </c>
      <c r="V27" s="46">
        <f>+P27-Q27-R27-S27-T27-U27</f>
        <v>1595</v>
      </c>
      <c r="W27" s="46">
        <f>+'23'!L234</f>
        <v>1595</v>
      </c>
      <c r="X27" s="47">
        <f>+W27-V27</f>
        <v>0</v>
      </c>
      <c r="Y27" s="63">
        <f t="shared" si="4"/>
        <v>2270</v>
      </c>
    </row>
    <row r="28" spans="1:25" x14ac:dyDescent="0.65">
      <c r="A28" s="10">
        <v>24</v>
      </c>
      <c r="B28" s="19" t="s">
        <v>366</v>
      </c>
      <c r="C28" s="46">
        <f>+ยกมา!H28</f>
        <v>3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6</v>
      </c>
      <c r="E28" s="43">
        <f t="shared" si="7"/>
        <v>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ref="H28:H69" si="8">C28+D28-F28-I28-G28</f>
        <v>2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4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400</v>
      </c>
      <c r="L28" s="19"/>
      <c r="M28" s="83">
        <v>28.97</v>
      </c>
      <c r="N28" s="84">
        <f t="shared" si="2"/>
        <v>115.88</v>
      </c>
      <c r="O28" s="45">
        <v>24</v>
      </c>
      <c r="P28" s="46">
        <f>+'24'!L227</f>
        <v>3745</v>
      </c>
      <c r="Q28" s="46">
        <f>+'24'!L232</f>
        <v>575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565</v>
      </c>
      <c r="V28" s="46">
        <f t="shared" si="5"/>
        <v>2605</v>
      </c>
      <c r="W28" s="46">
        <f>+'24'!L234</f>
        <v>2605</v>
      </c>
      <c r="X28" s="47">
        <f t="shared" si="3"/>
        <v>0</v>
      </c>
      <c r="Y28" s="63">
        <f t="shared" si="4"/>
        <v>3170</v>
      </c>
    </row>
    <row r="29" spans="1:25" x14ac:dyDescent="0.65">
      <c r="A29" s="10">
        <v>25</v>
      </c>
      <c r="B29" s="19" t="s">
        <v>330</v>
      </c>
      <c r="C29" s="46">
        <f>+ยกมา!H29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8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5645</v>
      </c>
      <c r="Q29" s="46">
        <f>+'25'!L232</f>
        <v>1460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3090</v>
      </c>
      <c r="V29" s="46">
        <f t="shared" si="5"/>
        <v>1095</v>
      </c>
      <c r="W29" s="46">
        <f>+'25'!L234</f>
        <v>1095</v>
      </c>
      <c r="X29" s="47">
        <f t="shared" si="3"/>
        <v>0</v>
      </c>
      <c r="Y29" s="63">
        <f t="shared" si="4"/>
        <v>4185</v>
      </c>
    </row>
    <row r="30" spans="1:25" x14ac:dyDescent="0.65">
      <c r="A30" s="10">
        <v>26</v>
      </c>
      <c r="B30" s="19" t="s">
        <v>334</v>
      </c>
      <c r="C30" s="46">
        <f>+ยกมา!H30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8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3405</v>
      </c>
      <c r="Q30" s="46">
        <f>+'26'!L232</f>
        <v>685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1890</v>
      </c>
      <c r="V30" s="46">
        <f t="shared" si="5"/>
        <v>830</v>
      </c>
      <c r="W30" s="46">
        <f>+'26'!L234</f>
        <v>830</v>
      </c>
      <c r="X30" s="47">
        <f t="shared" si="3"/>
        <v>0</v>
      </c>
      <c r="Y30" s="63">
        <f t="shared" si="4"/>
        <v>2720</v>
      </c>
    </row>
    <row r="31" spans="1:25" x14ac:dyDescent="0.65">
      <c r="A31" s="10">
        <v>27</v>
      </c>
      <c r="B31" s="19" t="s">
        <v>48</v>
      </c>
      <c r="C31" s="46">
        <f>+ยกมา!H31</f>
        <v>8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40</v>
      </c>
      <c r="E31" s="43">
        <f t="shared" si="0"/>
        <v>48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1</v>
      </c>
      <c r="H31" s="43">
        <f t="shared" si="8"/>
        <v>1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44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4400</v>
      </c>
      <c r="L31" s="19"/>
      <c r="M31" s="83"/>
      <c r="N31" s="84">
        <f t="shared" si="2"/>
        <v>0</v>
      </c>
      <c r="O31" s="45">
        <v>27</v>
      </c>
      <c r="P31" s="46">
        <f>+'27'!L227</f>
        <v>3955</v>
      </c>
      <c r="Q31" s="46">
        <f>+'27'!L232</f>
        <v>1100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695</v>
      </c>
      <c r="V31" s="46">
        <f t="shared" si="5"/>
        <v>2160</v>
      </c>
      <c r="W31" s="46">
        <f>+'27'!L234</f>
        <v>2160</v>
      </c>
      <c r="X31" s="47">
        <f t="shared" si="3"/>
        <v>0</v>
      </c>
      <c r="Y31" s="63">
        <f t="shared" si="4"/>
        <v>2855</v>
      </c>
    </row>
    <row r="32" spans="1:25" x14ac:dyDescent="0.65">
      <c r="A32" s="10">
        <v>28</v>
      </c>
      <c r="B32" s="19" t="s">
        <v>337</v>
      </c>
      <c r="C32" s="46">
        <f>+ยกมา!H32</f>
        <v>4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20</v>
      </c>
      <c r="E32" s="43">
        <f t="shared" si="0"/>
        <v>24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8"/>
        <v>3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14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1820</v>
      </c>
      <c r="L32" s="19"/>
      <c r="M32" s="83">
        <v>43.37</v>
      </c>
      <c r="N32" s="84">
        <f t="shared" si="2"/>
        <v>607.17999999999995</v>
      </c>
      <c r="O32" s="45">
        <v>28</v>
      </c>
      <c r="P32" s="46">
        <f>+'28'!L227</f>
        <v>5365</v>
      </c>
      <c r="Q32" s="46">
        <f>+'28'!L232</f>
        <v>1020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3680</v>
      </c>
      <c r="V32" s="46">
        <f t="shared" si="5"/>
        <v>665</v>
      </c>
      <c r="W32" s="46">
        <f>+'28'!L234</f>
        <v>665</v>
      </c>
      <c r="X32" s="47">
        <f t="shared" si="3"/>
        <v>0</v>
      </c>
      <c r="Y32" s="63">
        <f t="shared" si="4"/>
        <v>4345</v>
      </c>
    </row>
    <row r="33" spans="1:25" x14ac:dyDescent="0.65">
      <c r="A33" s="10">
        <v>29</v>
      </c>
      <c r="B33" s="19" t="s">
        <v>345</v>
      </c>
      <c r="C33" s="46">
        <f>+ยกมา!H33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5</v>
      </c>
      <c r="E33" s="43">
        <f t="shared" si="0"/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8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3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390</v>
      </c>
      <c r="L33" s="19"/>
      <c r="M33" s="83">
        <v>35.9</v>
      </c>
      <c r="N33" s="99">
        <f t="shared" si="2"/>
        <v>107.69999999999999</v>
      </c>
      <c r="O33" s="45">
        <v>29</v>
      </c>
      <c r="P33" s="46">
        <f>+'29'!L227</f>
        <v>2175</v>
      </c>
      <c r="Q33" s="46">
        <f>+'29'!L232</f>
        <v>485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900</v>
      </c>
      <c r="V33" s="46">
        <f t="shared" ref="V33" si="9">+P33-Q33-R33-S33-T33-U33</f>
        <v>790</v>
      </c>
      <c r="W33" s="46">
        <f>+'29'!L234</f>
        <v>790</v>
      </c>
      <c r="X33" s="47">
        <f t="shared" ref="X33" si="10">+W33-V33</f>
        <v>0</v>
      </c>
      <c r="Y33" s="63">
        <f t="shared" si="4"/>
        <v>1690</v>
      </c>
    </row>
    <row r="34" spans="1:25" x14ac:dyDescent="0.65">
      <c r="A34" s="10">
        <v>30</v>
      </c>
      <c r="B34" s="19" t="s">
        <v>367</v>
      </c>
      <c r="C34" s="46">
        <f>+ยกมา!H34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8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83">
        <v>35.07</v>
      </c>
      <c r="N34" s="84">
        <f t="shared" si="2"/>
        <v>0</v>
      </c>
      <c r="O34" s="45">
        <v>30</v>
      </c>
      <c r="P34" s="46">
        <f>+'30'!L227</f>
        <v>2615</v>
      </c>
      <c r="Q34" s="46">
        <f>'30'!L232</f>
        <v>625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1635</v>
      </c>
      <c r="V34" s="46">
        <f t="shared" si="5"/>
        <v>355</v>
      </c>
      <c r="W34" s="46">
        <f>+'30'!L234</f>
        <v>355</v>
      </c>
      <c r="X34" s="47">
        <f t="shared" si="3"/>
        <v>0</v>
      </c>
      <c r="Y34" s="63">
        <f t="shared" si="4"/>
        <v>1990</v>
      </c>
    </row>
    <row r="35" spans="1:25" x14ac:dyDescent="0.65">
      <c r="A35" s="10">
        <v>31</v>
      </c>
      <c r="B35" s="19" t="s">
        <v>301</v>
      </c>
      <c r="C35" s="46">
        <f>+ยกมา!H35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35</v>
      </c>
      <c r="E35" s="43">
        <f t="shared" si="0"/>
        <v>35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8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35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1225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8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9">
        <f t="shared" si="2"/>
        <v>0</v>
      </c>
      <c r="O36" s="45"/>
      <c r="P36" s="48">
        <f t="shared" ref="P36:X36" si="11">SUM(P5:P35)</f>
        <v>108105</v>
      </c>
      <c r="Q36" s="48">
        <f t="shared" si="11"/>
        <v>24056</v>
      </c>
      <c r="R36" s="48">
        <f t="shared" si="11"/>
        <v>0</v>
      </c>
      <c r="S36" s="48">
        <f t="shared" si="11"/>
        <v>15</v>
      </c>
      <c r="T36" s="48">
        <f t="shared" si="11"/>
        <v>603</v>
      </c>
      <c r="U36" s="48">
        <f t="shared" si="11"/>
        <v>44675</v>
      </c>
      <c r="V36" s="48">
        <f t="shared" si="11"/>
        <v>38756</v>
      </c>
      <c r="W36" s="48">
        <f t="shared" si="11"/>
        <v>38766</v>
      </c>
      <c r="X36" s="48">
        <f t="shared" si="11"/>
        <v>10</v>
      </c>
      <c r="Y36" s="5"/>
    </row>
    <row r="37" spans="1:25" x14ac:dyDescent="0.65">
      <c r="A37" s="10">
        <v>33</v>
      </c>
      <c r="B37" s="19" t="s">
        <v>49</v>
      </c>
      <c r="C37" s="46">
        <f>+ยกมา!H37</f>
        <v>1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20</v>
      </c>
      <c r="E37" s="43">
        <f t="shared" si="0"/>
        <v>21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8"/>
        <v>5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16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800</v>
      </c>
      <c r="L37" s="19"/>
      <c r="M37" s="83"/>
      <c r="N37" s="99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+ยกมา!H38</f>
        <v>1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15</v>
      </c>
      <c r="E38" s="43">
        <f t="shared" si="0"/>
        <v>16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8"/>
        <v>2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13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650</v>
      </c>
      <c r="L38" s="19"/>
      <c r="M38" s="83"/>
      <c r="N38" s="99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+ยกมา!H39</f>
        <v>2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15</v>
      </c>
      <c r="E39" s="43">
        <f t="shared" si="0"/>
        <v>17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8"/>
        <v>1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15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750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8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8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8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9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368</v>
      </c>
      <c r="C43" s="46">
        <f>+ยกมา!H43</f>
        <v>1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7</v>
      </c>
      <c r="E43" s="43">
        <f t="shared" si="0"/>
        <v>8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8"/>
        <v>2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6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300</v>
      </c>
      <c r="L43" s="19"/>
      <c r="M43" s="83">
        <v>16.05</v>
      </c>
      <c r="N43" s="84">
        <f t="shared" si="2"/>
        <v>96.300000000000011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369</v>
      </c>
      <c r="C44" s="46">
        <f>+ยกมา!H44</f>
        <v>1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12</v>
      </c>
      <c r="E44" s="43">
        <f t="shared" si="0"/>
        <v>13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8"/>
        <v>2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11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550</v>
      </c>
      <c r="L44" s="19"/>
      <c r="M44" s="83">
        <v>16.21</v>
      </c>
      <c r="N44" s="99">
        <f t="shared" si="2"/>
        <v>178.31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370</v>
      </c>
      <c r="C45" s="46">
        <f>+ยกมา!H45</f>
        <v>4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12</v>
      </c>
      <c r="E45" s="43">
        <f t="shared" si="0"/>
        <v>16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1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8"/>
        <v>1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14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700</v>
      </c>
      <c r="L45" s="19"/>
      <c r="M45" s="83">
        <v>17.43</v>
      </c>
      <c r="N45" s="84">
        <f t="shared" si="2"/>
        <v>244.01999999999998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371</v>
      </c>
      <c r="C46" s="46">
        <f>+ยกมา!H46</f>
        <v>10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6</v>
      </c>
      <c r="E46" s="43">
        <f>+C46+D46</f>
        <v>16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8"/>
        <v>1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13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650</v>
      </c>
      <c r="L46" s="19"/>
      <c r="M46" s="83">
        <v>18.809999999999999</v>
      </c>
      <c r="N46" s="84">
        <f>+I46*M46</f>
        <v>244.52999999999997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372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8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373</v>
      </c>
      <c r="C48" s="46">
        <f>+ยกมา!H48</f>
        <v>3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12</v>
      </c>
      <c r="E48" s="43">
        <f>+C48+D48</f>
        <v>15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8"/>
        <v>4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11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550</v>
      </c>
      <c r="L48" s="19"/>
      <c r="M48" s="83">
        <v>15.88</v>
      </c>
      <c r="N48" s="99">
        <f>+I48*M48</f>
        <v>174.68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374</v>
      </c>
      <c r="C49" s="46">
        <f>+ยกมา!H49</f>
        <v>3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10</v>
      </c>
      <c r="E49" s="43">
        <f t="shared" si="0"/>
        <v>13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8"/>
        <v>1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12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600</v>
      </c>
      <c r="L49" s="19"/>
      <c r="M49" s="83">
        <v>14.53</v>
      </c>
      <c r="N49" s="84">
        <f>+I49*M49</f>
        <v>174.35999999999999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375</v>
      </c>
      <c r="C50" s="46">
        <f>+ยกมา!H50</f>
        <v>1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8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376</v>
      </c>
      <c r="C51" s="46">
        <f>+ยกมา!H51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10</v>
      </c>
      <c r="E51" s="43">
        <f t="shared" si="0"/>
        <v>10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8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10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500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377</v>
      </c>
      <c r="C52" s="46">
        <f>+ยกมา!H52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4</v>
      </c>
      <c r="E52" s="43">
        <f t="shared" si="0"/>
        <v>4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8"/>
        <v>1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3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360</v>
      </c>
      <c r="L52" s="19"/>
      <c r="M52" s="83">
        <v>28.46</v>
      </c>
      <c r="N52" s="99">
        <f t="shared" si="2"/>
        <v>85.38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378</v>
      </c>
      <c r="C53" s="46">
        <f>+ยกมา!H53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4</v>
      </c>
      <c r="E53" s="43">
        <f t="shared" si="0"/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8"/>
        <v>2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240</v>
      </c>
      <c r="L53" s="19"/>
      <c r="M53" s="83">
        <v>31.56</v>
      </c>
      <c r="N53" s="84">
        <f t="shared" si="2"/>
        <v>63.12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379</v>
      </c>
      <c r="C54" s="46">
        <f>+ยกมา!H54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10</v>
      </c>
      <c r="E54" s="43">
        <f t="shared" si="0"/>
        <v>10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1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8"/>
        <v>3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6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720</v>
      </c>
      <c r="L54" s="19"/>
      <c r="M54" s="83">
        <v>29.96</v>
      </c>
      <c r="N54" s="99">
        <f t="shared" si="2"/>
        <v>179.76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380</v>
      </c>
      <c r="C55" s="46">
        <f>+ยกมา!H55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8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+ยกมา!H56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4</v>
      </c>
      <c r="E56" s="43">
        <f t="shared" si="0"/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8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4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480</v>
      </c>
      <c r="L56" s="19"/>
      <c r="M56" s="83">
        <v>26.34</v>
      </c>
      <c r="N56" s="84">
        <f t="shared" si="2"/>
        <v>105.36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+ยกมา!H57</f>
        <v>3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10</v>
      </c>
      <c r="E57" s="43">
        <f t="shared" si="0"/>
        <v>13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8"/>
        <v>3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10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1200</v>
      </c>
      <c r="L57" s="19"/>
      <c r="M57" s="83">
        <v>26.82</v>
      </c>
      <c r="N57" s="99">
        <f t="shared" si="2"/>
        <v>268.2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+ยกมา!H58</f>
        <v>1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4</v>
      </c>
      <c r="E58" s="43">
        <f t="shared" si="0"/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8"/>
        <v>1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4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480</v>
      </c>
      <c r="L58" s="19"/>
      <c r="M58" s="83">
        <v>30.41</v>
      </c>
      <c r="N58" s="84">
        <f t="shared" si="2"/>
        <v>121.64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+ยกมา!H59</f>
        <v>5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26</v>
      </c>
      <c r="E59" s="43">
        <f t="shared" si="0"/>
        <v>31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8"/>
        <v>6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25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1250</v>
      </c>
      <c r="L59" s="19"/>
      <c r="M59" s="83">
        <v>19.489999999999998</v>
      </c>
      <c r="N59" s="84">
        <f t="shared" si="2"/>
        <v>487.24999999999994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+ยกมา!H60</f>
        <v>4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14</v>
      </c>
      <c r="E60" s="43">
        <f t="shared" si="0"/>
        <v>18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8"/>
        <v>4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14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700</v>
      </c>
      <c r="L60" s="19"/>
      <c r="M60" s="83">
        <v>20.12</v>
      </c>
      <c r="N60" s="84">
        <f t="shared" si="2"/>
        <v>281.68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+ยกมา!H61</f>
        <v>5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13</v>
      </c>
      <c r="E61" s="43">
        <f t="shared" si="0"/>
        <v>18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8"/>
        <v>6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12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600</v>
      </c>
      <c r="L61" s="19"/>
      <c r="M61" s="83">
        <v>20.69</v>
      </c>
      <c r="N61" s="84">
        <f t="shared" si="2"/>
        <v>248.28000000000003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+ยกมา!H62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8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8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8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8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+ยกมา!H66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8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+ยกมา!H67</f>
        <v>9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10</v>
      </c>
      <c r="E67" s="43">
        <f t="shared" si="0"/>
        <v>19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8"/>
        <v>7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12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600</v>
      </c>
      <c r="L67" s="19"/>
      <c r="M67" s="83">
        <v>26.96</v>
      </c>
      <c r="N67" s="84">
        <f t="shared" si="2"/>
        <v>323.52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8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8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381</v>
      </c>
      <c r="C70" s="46">
        <f>+ยกมา!H70</f>
        <v>7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28</v>
      </c>
      <c r="E70" s="43">
        <f t="shared" si="0"/>
        <v>35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2">C70+D70-F70-I70-G70</f>
        <v>3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32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1600</v>
      </c>
      <c r="L70" s="19"/>
      <c r="M70" s="83"/>
      <c r="N70" s="99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311</v>
      </c>
      <c r="C71" s="46">
        <f>+ยกมา!H71</f>
        <v>8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26</v>
      </c>
      <c r="E71" s="43">
        <f t="shared" si="0"/>
        <v>34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1</v>
      </c>
      <c r="H71" s="43">
        <f t="shared" si="12"/>
        <v>-1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34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1700</v>
      </c>
      <c r="L71" s="19"/>
      <c r="M71" s="83"/>
      <c r="N71" s="99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382</v>
      </c>
      <c r="C72" s="46">
        <f>+ยกมา!H72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2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+ยกมา!H73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58</v>
      </c>
      <c r="E73" s="43">
        <f t="shared" si="0"/>
        <v>58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2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58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2030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+ยกมา!H74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5</v>
      </c>
      <c r="E74" s="43">
        <f t="shared" si="0"/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2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5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275</v>
      </c>
      <c r="L74" s="19"/>
      <c r="M74" s="83"/>
      <c r="N74" s="84">
        <f t="shared" ref="N74:N143" si="13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3</v>
      </c>
      <c r="E75" s="43">
        <f t="shared" si="0"/>
        <v>3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2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3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165</v>
      </c>
      <c r="L75" s="19"/>
      <c r="M75" s="83"/>
      <c r="N75" s="84">
        <f t="shared" si="1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+ยกมา!H76</f>
        <v>3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50</v>
      </c>
      <c r="E76" s="43">
        <f t="shared" si="0"/>
        <v>53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2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53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2385</v>
      </c>
      <c r="L76" s="19"/>
      <c r="M76" s="83"/>
      <c r="N76" s="84">
        <f t="shared" si="13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+ยกมา!H77</f>
        <v>2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34</v>
      </c>
      <c r="E77" s="43">
        <f t="shared" si="0"/>
        <v>36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2"/>
        <v>3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33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1155</v>
      </c>
      <c r="L77" s="19"/>
      <c r="M77" s="83"/>
      <c r="N77" s="84">
        <f t="shared" si="13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410</v>
      </c>
      <c r="C78" s="46">
        <f>+ยกมา!H78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2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3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255</v>
      </c>
      <c r="C79" s="46">
        <f>+ยกมา!H79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2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3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+ยกมา!H80</f>
        <v>2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25</v>
      </c>
      <c r="E80" s="43">
        <f t="shared" si="0"/>
        <v>27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2"/>
        <v>5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22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770</v>
      </c>
      <c r="L80" s="19"/>
      <c r="M80" s="83"/>
      <c r="N80" s="99">
        <f t="shared" si="13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383</v>
      </c>
      <c r="C81" s="46">
        <f>+ยกมา!H81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58</v>
      </c>
      <c r="E81" s="43">
        <f t="shared" si="0"/>
        <v>58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2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58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2030</v>
      </c>
      <c r="L81" s="19"/>
      <c r="M81" s="83">
        <v>15.399999999999999</v>
      </c>
      <c r="N81" s="84">
        <f t="shared" si="13"/>
        <v>893.19999999999993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312</v>
      </c>
      <c r="C82" s="46">
        <f>+ยกมา!H82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2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3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256</v>
      </c>
      <c r="C83" s="46">
        <f>+ยกมา!H83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4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2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3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384</v>
      </c>
      <c r="C84" s="46">
        <f>+ยกมา!H84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4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2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3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257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4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2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3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258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4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2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3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259</v>
      </c>
      <c r="C87" s="46">
        <f>+ยกมา!H87</f>
        <v>5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>+C87+D87</f>
        <v>5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2"/>
        <v>2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3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300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260</v>
      </c>
      <c r="C88" s="46">
        <f>+ยกมา!H88</f>
        <v>4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3">
        <f t="shared" si="14"/>
        <v>14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1</v>
      </c>
      <c r="H88" s="43">
        <f t="shared" si="12"/>
        <v>6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7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385</v>
      </c>
      <c r="L88" s="19"/>
      <c r="M88" s="83"/>
      <c r="N88" s="84">
        <f t="shared" si="13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261</v>
      </c>
      <c r="C89" s="46">
        <f>+ยกมา!H89</f>
        <v>6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15</v>
      </c>
      <c r="E89" s="43">
        <f t="shared" si="14"/>
        <v>21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7</v>
      </c>
      <c r="H89" s="43">
        <f t="shared" si="12"/>
        <v>10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4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240</v>
      </c>
      <c r="L89" s="19"/>
      <c r="M89" s="83"/>
      <c r="N89" s="99">
        <f t="shared" si="13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262</v>
      </c>
      <c r="C90" s="46">
        <f>+ยกมา!H90</f>
        <v>4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7</v>
      </c>
      <c r="E90" s="43">
        <f t="shared" si="14"/>
        <v>11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2"/>
        <v>7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2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200</v>
      </c>
      <c r="L90" s="19"/>
      <c r="M90" s="83">
        <v>15.52</v>
      </c>
      <c r="N90" s="84">
        <f>+I90*M90</f>
        <v>31.04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5</v>
      </c>
      <c r="E91" s="43">
        <f t="shared" si="14"/>
        <v>5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2"/>
        <v>4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>
        <v>20.27</v>
      </c>
      <c r="N91" s="84">
        <f t="shared" si="13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2</v>
      </c>
      <c r="E92" s="43">
        <f t="shared" si="14"/>
        <v>2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2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2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100</v>
      </c>
      <c r="L92" s="19"/>
      <c r="M92" s="83"/>
      <c r="N92" s="84">
        <f t="shared" si="13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4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2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3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263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4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2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3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4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2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9">
        <f t="shared" si="13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4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2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9">
        <f t="shared" si="13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264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4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2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3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2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4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2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3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265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4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2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3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4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2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3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2</v>
      </c>
      <c r="E102" s="43">
        <f t="shared" si="14"/>
        <v>2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2"/>
        <v>1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1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50</v>
      </c>
      <c r="L102" s="19"/>
      <c r="M102" s="83">
        <v>30</v>
      </c>
      <c r="N102" s="84">
        <f t="shared" si="13"/>
        <v>30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4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2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>
        <v>65</v>
      </c>
      <c r="N103" s="84">
        <f t="shared" si="13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+ยกมา!H104</f>
        <v>5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5</v>
      </c>
      <c r="E104" s="43">
        <f t="shared" si="14"/>
        <v>10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2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10</v>
      </c>
      <c r="J104" s="20">
        <v>39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390</v>
      </c>
      <c r="L104" s="19"/>
      <c r="M104" s="83"/>
      <c r="N104" s="84">
        <f t="shared" si="13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4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2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3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266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4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2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3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385</v>
      </c>
      <c r="C107" s="46">
        <f>+ยกมา!H107</f>
        <v>3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11</v>
      </c>
      <c r="E107" s="43">
        <f t="shared" si="14"/>
        <v>14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2"/>
        <v>2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12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600</v>
      </c>
      <c r="L107" s="19"/>
      <c r="M107" s="83"/>
      <c r="N107" s="84">
        <f t="shared" si="13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268</v>
      </c>
      <c r="C108" s="46">
        <f>+ยกมา!H108</f>
        <v>3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15</v>
      </c>
      <c r="E108" s="43">
        <f t="shared" si="14"/>
        <v>18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2"/>
        <v>-1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19</v>
      </c>
      <c r="J108" s="20">
        <v>60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1140</v>
      </c>
      <c r="L108" s="19"/>
      <c r="M108" s="83"/>
      <c r="N108" s="84">
        <f t="shared" si="13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267</v>
      </c>
      <c r="C109" s="46">
        <f>+ยกมา!H109</f>
        <v>2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58</v>
      </c>
      <c r="E109" s="43">
        <f t="shared" si="14"/>
        <v>60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2"/>
        <v>16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44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2200</v>
      </c>
      <c r="L109" s="19"/>
      <c r="M109" s="83"/>
      <c r="N109" s="99">
        <f t="shared" si="13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308</v>
      </c>
      <c r="C110" s="46">
        <f>+ยกมา!H110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4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2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3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4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2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3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313</v>
      </c>
      <c r="C112" s="46">
        <f>+ยกมา!H112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4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2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9">
        <f t="shared" si="13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386</v>
      </c>
      <c r="C113" s="46">
        <f>+ยกมา!H113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4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2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3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4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2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3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4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2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3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4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2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3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4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2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3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4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2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3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269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4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2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3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4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2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3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4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2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3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4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2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3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4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2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3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4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2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3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2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270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4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2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>
        <v>13.16</v>
      </c>
      <c r="N126" s="84">
        <f t="shared" si="13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271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4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2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>
        <v>15.63</v>
      </c>
      <c r="N127" s="84">
        <f t="shared" si="13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272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4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2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3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273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4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2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3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316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4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2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3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317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4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2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3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4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2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3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319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4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2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3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320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4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8" si="15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3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387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4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5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3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388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4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5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3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389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4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5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3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5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5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4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5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3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4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5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3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390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4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5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3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10</v>
      </c>
      <c r="E143" s="43">
        <f t="shared" si="14"/>
        <v>10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5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10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250</v>
      </c>
      <c r="L143" s="19"/>
      <c r="M143" s="83"/>
      <c r="N143" s="99">
        <f t="shared" si="13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4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5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6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5</v>
      </c>
      <c r="E145" s="43">
        <f t="shared" si="14"/>
        <v>5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5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5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83"/>
      <c r="N145" s="84">
        <f t="shared" si="16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4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5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6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4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5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6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4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5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6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4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5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6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5</v>
      </c>
      <c r="E150" s="43">
        <f t="shared" si="14"/>
        <v>5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5"/>
        <v>1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4</v>
      </c>
      <c r="J150" s="20">
        <v>80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320</v>
      </c>
      <c r="L150" s="19"/>
      <c r="M150" s="83"/>
      <c r="N150" s="84">
        <f t="shared" si="16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314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7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5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6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274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7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5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6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275</v>
      </c>
      <c r="C153" s="46">
        <f>+ยกมา!H153</f>
        <v>7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3</v>
      </c>
      <c r="E153" s="43">
        <f t="shared" si="17"/>
        <v>10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5"/>
        <v>2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8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480</v>
      </c>
      <c r="L153" s="19"/>
      <c r="M153" s="83">
        <v>35</v>
      </c>
      <c r="N153" s="84">
        <f t="shared" si="16"/>
        <v>280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276</v>
      </c>
      <c r="C154" s="46">
        <f>+ยกมา!H154</f>
        <v>7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15</v>
      </c>
      <c r="E154" s="43">
        <f t="shared" si="17"/>
        <v>22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5"/>
        <v>10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12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1440</v>
      </c>
      <c r="L154" s="19"/>
      <c r="M154" s="83">
        <v>70</v>
      </c>
      <c r="N154" s="84">
        <f t="shared" si="16"/>
        <v>840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309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7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5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>
        <v>35</v>
      </c>
      <c r="N155" s="84">
        <f t="shared" si="16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310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7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5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>
        <v>70</v>
      </c>
      <c r="N156" s="84">
        <f t="shared" si="16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7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5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6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20</v>
      </c>
      <c r="E158" s="43">
        <f t="shared" si="17"/>
        <v>20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14</v>
      </c>
      <c r="H158" s="43">
        <f t="shared" si="15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6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900</v>
      </c>
      <c r="L158" s="19"/>
      <c r="M158" s="83">
        <v>61.38</v>
      </c>
      <c r="N158" s="84">
        <f t="shared" si="16"/>
        <v>368.28000000000003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25</v>
      </c>
      <c r="E159" s="43">
        <f t="shared" si="17"/>
        <v>25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15</v>
      </c>
      <c r="H159" s="43">
        <f t="shared" si="15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10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1500</v>
      </c>
      <c r="L159" s="19"/>
      <c r="M159" s="83">
        <v>61.38</v>
      </c>
      <c r="N159" s="84">
        <f t="shared" si="16"/>
        <v>613.80000000000007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20</v>
      </c>
      <c r="E160" s="43">
        <f t="shared" si="17"/>
        <v>20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12</v>
      </c>
      <c r="H160" s="43">
        <f t="shared" si="15"/>
        <v>5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3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450</v>
      </c>
      <c r="L160" s="19"/>
      <c r="M160" s="83">
        <v>51.48</v>
      </c>
      <c r="N160" s="84">
        <f t="shared" si="16"/>
        <v>154.44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7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5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>
        <v>61.38</v>
      </c>
      <c r="N161" s="84">
        <f t="shared" si="16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7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5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6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7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5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6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7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5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6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+ยกมา!H165</f>
        <v>2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7"/>
        <v>2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5"/>
        <v>1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1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90</v>
      </c>
      <c r="L165" s="19"/>
      <c r="M165" s="83"/>
      <c r="N165" s="84">
        <f t="shared" si="16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7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5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6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+ยกมา!H167</f>
        <v>3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7"/>
        <v>3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5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3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270</v>
      </c>
      <c r="L167" s="19"/>
      <c r="M167" s="83"/>
      <c r="N167" s="84">
        <f t="shared" si="16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7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5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6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30</v>
      </c>
      <c r="E169" s="43">
        <f t="shared" si="17"/>
        <v>30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5"/>
        <v>22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8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440</v>
      </c>
      <c r="L169" s="19"/>
      <c r="M169" s="83"/>
      <c r="N169" s="84">
        <f t="shared" si="16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7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5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6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+ยกมา!H171</f>
        <v>2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5</v>
      </c>
      <c r="E171" s="43">
        <f t="shared" si="17"/>
        <v>7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5"/>
        <v>4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3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150</v>
      </c>
      <c r="L171" s="19"/>
      <c r="M171" s="83">
        <v>30</v>
      </c>
      <c r="N171" s="84">
        <f t="shared" si="16"/>
        <v>90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277</v>
      </c>
      <c r="C172" s="46">
        <f>+ยกมา!H172</f>
        <v>7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10</v>
      </c>
      <c r="E172" s="43">
        <f t="shared" si="17"/>
        <v>17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5"/>
        <v>4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13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1560</v>
      </c>
      <c r="L172" s="19"/>
      <c r="M172" s="83">
        <v>80</v>
      </c>
      <c r="N172" s="84">
        <f t="shared" si="16"/>
        <v>1040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278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5</v>
      </c>
      <c r="E173" s="43">
        <f t="shared" si="17"/>
        <v>5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5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5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125</v>
      </c>
      <c r="L173" s="19"/>
      <c r="M173" s="83"/>
      <c r="N173" s="84">
        <f t="shared" si="16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279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7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5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6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391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5</v>
      </c>
      <c r="E175" s="43">
        <f t="shared" si="17"/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5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5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125</v>
      </c>
      <c r="L175" s="19"/>
      <c r="M175" s="83"/>
      <c r="N175" s="84">
        <f t="shared" si="16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280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5</v>
      </c>
      <c r="E176" s="43">
        <f>+C176+D176</f>
        <v>5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5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5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125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281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5</v>
      </c>
      <c r="E177" s="43">
        <f>+C177+D177</f>
        <v>5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5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5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125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315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7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5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6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282</v>
      </c>
      <c r="C179" s="46">
        <f>+ยกมา!H179</f>
        <v>4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400</v>
      </c>
      <c r="E179" s="43">
        <f t="shared" si="17"/>
        <v>404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205</v>
      </c>
      <c r="H179" s="43">
        <f t="shared" si="15"/>
        <v>189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10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100</v>
      </c>
      <c r="L179" s="19"/>
      <c r="M179" s="83"/>
      <c r="N179" s="84">
        <f t="shared" si="16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283</v>
      </c>
      <c r="C180" s="46">
        <f>+ยกมา!H180</f>
        <v>52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7"/>
        <v>52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5"/>
        <v>50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2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20</v>
      </c>
      <c r="L180" s="19"/>
      <c r="M180" s="83"/>
      <c r="N180" s="84">
        <f t="shared" si="16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392</v>
      </c>
      <c r="C181" s="46">
        <f>+ยกมา!H181</f>
        <v>4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3</v>
      </c>
      <c r="E181" s="43">
        <f t="shared" si="17"/>
        <v>7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5"/>
        <v>5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2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40</v>
      </c>
      <c r="L181" s="19"/>
      <c r="M181" s="83"/>
      <c r="N181" s="84">
        <f t="shared" si="16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321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7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5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6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322</v>
      </c>
      <c r="C183" s="46">
        <f>+ยกมา!H183</f>
        <v>1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7"/>
        <v>1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5"/>
        <v>1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6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285</v>
      </c>
      <c r="C184" s="46">
        <f>+ยกมา!H184</f>
        <v>1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7"/>
        <v>1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5"/>
        <v>1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6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323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7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5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6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286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7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5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6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284</v>
      </c>
      <c r="C187" s="46">
        <f>+ยกมา!H187</f>
        <v>139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200</v>
      </c>
      <c r="E187" s="43">
        <f t="shared" si="17"/>
        <v>339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7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202</v>
      </c>
      <c r="H187" s="43">
        <f t="shared" si="15"/>
        <v>125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5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6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305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7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5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6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306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5</v>
      </c>
      <c r="E189" s="43">
        <f t="shared" si="17"/>
        <v>5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5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5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175</v>
      </c>
      <c r="L189" s="19"/>
      <c r="M189" s="83"/>
      <c r="N189" s="84">
        <f t="shared" si="16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307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200</v>
      </c>
      <c r="E190" s="43">
        <f t="shared" si="17"/>
        <v>200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5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200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5000</v>
      </c>
      <c r="L190" s="19"/>
      <c r="M190" s="83"/>
      <c r="N190" s="84">
        <f t="shared" si="16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394</v>
      </c>
      <c r="C191" s="46">
        <f>+ยกมา!H191</f>
        <v>16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>+C191+D191</f>
        <v>16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>C191+D191-F191-I191-G191</f>
        <v>16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/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>+I191*M191</f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287</v>
      </c>
      <c r="C192" s="46">
        <f>+ยกมา!H192</f>
        <v>21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7"/>
        <v>21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5"/>
        <v>21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60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6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288</v>
      </c>
      <c r="C193" s="46"/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7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5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250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6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289</v>
      </c>
      <c r="C194" s="46"/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7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5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100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6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290</v>
      </c>
      <c r="C195" s="46"/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7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5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350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6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291</v>
      </c>
      <c r="C196" s="46"/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7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5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60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6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292</v>
      </c>
      <c r="C197" s="46"/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7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5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50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6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293</v>
      </c>
      <c r="C198" s="46"/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7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si="15"/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100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6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294</v>
      </c>
      <c r="C199" s="46"/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7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ref="H199:H222" si="18">C199+D199-F199-I199-G199</f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6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295</v>
      </c>
      <c r="C200" s="46"/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7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8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60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6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296</v>
      </c>
      <c r="C201" s="46">
        <f>+ยกมา!H202</f>
        <v>9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7"/>
        <v>9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8"/>
        <v>9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6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297</v>
      </c>
      <c r="C202" s="46">
        <f>+ยกมา!H203</f>
        <v>5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7"/>
        <v>5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8"/>
        <v>5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150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6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298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7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8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200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6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299</v>
      </c>
      <c r="C204" s="46">
        <f>+ยกมา!H191</f>
        <v>16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17"/>
        <v>16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8"/>
        <v>16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/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280</v>
      </c>
      <c r="L204" s="19"/>
      <c r="M204" s="83"/>
      <c r="N204" s="84">
        <f t="shared" si="16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453</v>
      </c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50</v>
      </c>
      <c r="E205" s="43">
        <f t="shared" si="17"/>
        <v>50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8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50</v>
      </c>
      <c r="J205" s="20">
        <v>45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2250</v>
      </c>
      <c r="L205" s="19"/>
      <c r="M205" s="83"/>
      <c r="N205" s="84">
        <f t="shared" si="16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470</v>
      </c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3</v>
      </c>
      <c r="E206" s="43">
        <f t="shared" si="17"/>
        <v>3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8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3</v>
      </c>
      <c r="J206" s="20">
        <v>65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195</v>
      </c>
      <c r="L206" s="19"/>
      <c r="M206" s="83"/>
      <c r="N206" s="84">
        <f t="shared" si="16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471</v>
      </c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30</v>
      </c>
      <c r="E207" s="43">
        <f t="shared" si="17"/>
        <v>30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8"/>
        <v>4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26</v>
      </c>
      <c r="J207" s="20">
        <v>50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1300</v>
      </c>
      <c r="L207" s="19"/>
      <c r="M207" s="83"/>
      <c r="N207" s="84">
        <f t="shared" si="16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472</v>
      </c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30</v>
      </c>
      <c r="E208" s="43">
        <f t="shared" si="17"/>
        <v>30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8"/>
        <v>2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28</v>
      </c>
      <c r="J208" s="20">
        <v>50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1400</v>
      </c>
      <c r="L208" s="19"/>
      <c r="M208" s="83"/>
      <c r="N208" s="84">
        <f t="shared" si="16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473</v>
      </c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12</v>
      </c>
      <c r="E209" s="43">
        <f t="shared" si="17"/>
        <v>12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8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12</v>
      </c>
      <c r="J209" s="20">
        <v>35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420</v>
      </c>
      <c r="L209" s="19"/>
      <c r="M209" s="83"/>
      <c r="N209" s="84">
        <f t="shared" si="16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7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8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9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7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8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9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7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8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9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7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8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9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7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8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9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7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8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9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7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8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9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20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8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9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20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8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9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0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8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9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0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8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9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0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8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9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0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8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9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1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2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9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1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2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9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6" t="s">
        <v>223</v>
      </c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8"/>
      <c r="M225" s="87" t="s">
        <v>324</v>
      </c>
      <c r="N225" s="88">
        <f>SUM(N5:N224)</f>
        <v>25636.82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9" t="s">
        <v>224</v>
      </c>
      <c r="B226" s="130"/>
      <c r="C226" s="131" t="s">
        <v>240</v>
      </c>
      <c r="D226" s="132"/>
      <c r="E226" s="133" t="s">
        <v>225</v>
      </c>
      <c r="F226" s="134"/>
      <c r="G226" s="75"/>
      <c r="H226" s="135" t="s">
        <v>226</v>
      </c>
      <c r="I226" s="135"/>
      <c r="J226" s="135"/>
      <c r="K226" s="52">
        <f>SUM(K5:K224)</f>
        <v>108105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108105</v>
      </c>
      <c r="C227" s="56" t="s">
        <v>228</v>
      </c>
      <c r="D227" s="57">
        <f>+K226</f>
        <v>108105</v>
      </c>
      <c r="E227" s="58" t="s">
        <v>217</v>
      </c>
      <c r="F227" s="59">
        <f>SUM(S36)</f>
        <v>15</v>
      </c>
      <c r="G227" s="59"/>
      <c r="H227" s="122"/>
      <c r="I227" s="122"/>
      <c r="J227" s="122"/>
      <c r="K227" s="61"/>
      <c r="L227" s="61">
        <f>+U36</f>
        <v>44675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24056</v>
      </c>
      <c r="E228" s="58"/>
      <c r="F228" s="62">
        <v>0</v>
      </c>
      <c r="G228" s="62"/>
      <c r="H228" s="122" t="s">
        <v>230</v>
      </c>
      <c r="I228" s="122"/>
      <c r="J228" s="122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24056</v>
      </c>
      <c r="C229" s="56"/>
      <c r="D229" s="57"/>
      <c r="E229" s="58" t="s">
        <v>231</v>
      </c>
      <c r="F229" s="62">
        <f>+T36</f>
        <v>603</v>
      </c>
      <c r="G229" s="77"/>
      <c r="H229" s="123" t="s">
        <v>232</v>
      </c>
      <c r="I229" s="124"/>
      <c r="J229" s="125"/>
      <c r="K229" s="61">
        <f>+K226-K227</f>
        <v>108105</v>
      </c>
      <c r="L229" s="65">
        <f>+Q36</f>
        <v>24056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84049</v>
      </c>
      <c r="C230" s="56" t="s">
        <v>233</v>
      </c>
      <c r="D230" s="57">
        <f>+D227-D228</f>
        <v>84049</v>
      </c>
      <c r="E230" s="58" t="s">
        <v>234</v>
      </c>
      <c r="F230" s="62">
        <f>SUM(F227:F229)</f>
        <v>618</v>
      </c>
      <c r="G230" s="62"/>
      <c r="H230" s="122" t="s">
        <v>206</v>
      </c>
      <c r="I230" s="122"/>
      <c r="J230" s="122"/>
      <c r="K230" s="61">
        <f>F230</f>
        <v>618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5" t="s">
        <v>208</v>
      </c>
      <c r="I231" s="116"/>
      <c r="J231" s="117"/>
      <c r="K231" s="61">
        <f>K229-K230-L227-L229</f>
        <v>38756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-15951</v>
      </c>
      <c r="H232" s="115" t="s">
        <v>209</v>
      </c>
      <c r="I232" s="116"/>
      <c r="J232" s="117"/>
      <c r="K232" s="61">
        <f>+W36</f>
        <v>38766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5" t="s">
        <v>210</v>
      </c>
      <c r="I233" s="116"/>
      <c r="J233" s="117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8" t="s">
        <v>211</v>
      </c>
      <c r="I234" s="118"/>
      <c r="J234" s="118"/>
      <c r="K234" s="68">
        <f>+K232-K231</f>
        <v>10</v>
      </c>
      <c r="L234" s="73"/>
    </row>
    <row r="235" spans="1:25" ht="24.75" customHeight="1" thickBot="1" x14ac:dyDescent="0.7">
      <c r="F235" s="119" t="s">
        <v>238</v>
      </c>
      <c r="G235" s="120"/>
      <c r="H235" s="120"/>
      <c r="I235" s="120"/>
      <c r="J235" s="120"/>
      <c r="K235" s="120"/>
      <c r="L235" s="121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 codeName="Sheet3">
    <tabColor theme="5" tint="0.79998168889431442"/>
    <pageSetUpPr fitToPage="1"/>
  </sheetPr>
  <dimension ref="A1:AC311"/>
  <sheetViews>
    <sheetView zoomScaleNormal="10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6" t="s">
        <v>393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/>
      <c r="D5" s="80">
        <v>0</v>
      </c>
      <c r="E5" s="46">
        <f t="shared" ref="E5:E73" si="0">C5+D5</f>
        <v>0</v>
      </c>
      <c r="F5" s="91">
        <v>0</v>
      </c>
      <c r="G5" s="89">
        <v>0</v>
      </c>
      <c r="H5" s="46">
        <f t="shared" ref="H5:H73" si="1">+E5-F5-I5</f>
        <v>0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v>31</v>
      </c>
      <c r="D6" s="80">
        <v>0</v>
      </c>
      <c r="E6" s="46">
        <f t="shared" si="0"/>
        <v>31</v>
      </c>
      <c r="F6" s="91">
        <v>0</v>
      </c>
      <c r="G6" s="89">
        <v>0</v>
      </c>
      <c r="H6" s="46">
        <f t="shared" si="1"/>
        <v>31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v>3</v>
      </c>
      <c r="D11" s="80">
        <v>0</v>
      </c>
      <c r="E11" s="46">
        <f t="shared" si="0"/>
        <v>3</v>
      </c>
      <c r="F11" s="91">
        <v>0</v>
      </c>
      <c r="G11" s="89">
        <v>0</v>
      </c>
      <c r="H11" s="46">
        <f t="shared" si="1"/>
        <v>3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v>8</v>
      </c>
      <c r="D15" s="80">
        <v>0</v>
      </c>
      <c r="E15" s="46">
        <f t="shared" si="0"/>
        <v>8</v>
      </c>
      <c r="F15" s="91">
        <v>0</v>
      </c>
      <c r="G15" s="89">
        <v>0</v>
      </c>
      <c r="H15" s="46">
        <f t="shared" si="1"/>
        <v>8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/>
      <c r="D18" s="80">
        <v>0</v>
      </c>
      <c r="E18" s="46">
        <f t="shared" si="0"/>
        <v>0</v>
      </c>
      <c r="F18" s="91">
        <v>0</v>
      </c>
      <c r="G18" s="89">
        <v>0</v>
      </c>
      <c r="H18" s="46">
        <f t="shared" si="1"/>
        <v>0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1</v>
      </c>
      <c r="D20" s="80">
        <v>0</v>
      </c>
      <c r="E20" s="46">
        <f t="shared" si="0"/>
        <v>1</v>
      </c>
      <c r="F20" s="91">
        <v>0</v>
      </c>
      <c r="G20" s="89">
        <v>0</v>
      </c>
      <c r="H20" s="46">
        <f t="shared" si="1"/>
        <v>1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v>2</v>
      </c>
      <c r="D21" s="80">
        <v>0</v>
      </c>
      <c r="E21" s="46">
        <f t="shared" si="0"/>
        <v>2</v>
      </c>
      <c r="F21" s="91">
        <v>0</v>
      </c>
      <c r="G21" s="89">
        <v>0</v>
      </c>
      <c r="H21" s="46">
        <f t="shared" si="1"/>
        <v>2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v>9</v>
      </c>
      <c r="D22" s="80">
        <v>0</v>
      </c>
      <c r="E22" s="46">
        <f t="shared" si="0"/>
        <v>9</v>
      </c>
      <c r="F22" s="91">
        <v>0</v>
      </c>
      <c r="G22" s="89">
        <v>0</v>
      </c>
      <c r="H22" s="46">
        <f t="shared" si="1"/>
        <v>9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v>5</v>
      </c>
      <c r="D24" s="80">
        <v>0</v>
      </c>
      <c r="E24" s="46">
        <f t="shared" si="0"/>
        <v>5</v>
      </c>
      <c r="F24" s="91">
        <v>0</v>
      </c>
      <c r="G24" s="89">
        <v>0</v>
      </c>
      <c r="H24" s="46">
        <f t="shared" si="1"/>
        <v>5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v>3</v>
      </c>
      <c r="D28" s="80">
        <v>0</v>
      </c>
      <c r="E28" s="46">
        <f t="shared" si="0"/>
        <v>3</v>
      </c>
      <c r="F28" s="91">
        <v>0</v>
      </c>
      <c r="G28" s="89">
        <v>0</v>
      </c>
      <c r="H28" s="46">
        <f t="shared" si="1"/>
        <v>3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8</v>
      </c>
      <c r="D31" s="80">
        <v>0</v>
      </c>
      <c r="E31" s="46">
        <f t="shared" si="0"/>
        <v>8</v>
      </c>
      <c r="F31" s="91">
        <v>0</v>
      </c>
      <c r="G31" s="89">
        <v>0</v>
      </c>
      <c r="H31" s="46">
        <f t="shared" si="1"/>
        <v>8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337</v>
      </c>
      <c r="C32" s="71">
        <v>4</v>
      </c>
      <c r="D32" s="80">
        <v>0</v>
      </c>
      <c r="E32" s="46">
        <f t="shared" si="0"/>
        <v>4</v>
      </c>
      <c r="F32" s="91">
        <v>0</v>
      </c>
      <c r="G32" s="89">
        <v>0</v>
      </c>
      <c r="H32" s="46">
        <f t="shared" si="1"/>
        <v>4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/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301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1</v>
      </c>
      <c r="D37" s="80">
        <v>0</v>
      </c>
      <c r="E37" s="46">
        <f t="shared" si="0"/>
        <v>1</v>
      </c>
      <c r="F37" s="91">
        <v>0</v>
      </c>
      <c r="G37" s="89">
        <v>0</v>
      </c>
      <c r="H37" s="46">
        <f t="shared" si="1"/>
        <v>1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1</v>
      </c>
      <c r="D38" s="80">
        <v>0</v>
      </c>
      <c r="E38" s="46">
        <f t="shared" si="0"/>
        <v>1</v>
      </c>
      <c r="F38" s="91">
        <v>0</v>
      </c>
      <c r="G38" s="89">
        <v>0</v>
      </c>
      <c r="H38" s="46">
        <f t="shared" si="1"/>
        <v>1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v>2</v>
      </c>
      <c r="D39" s="80">
        <v>0</v>
      </c>
      <c r="E39" s="46">
        <f t="shared" si="0"/>
        <v>2</v>
      </c>
      <c r="F39" s="91">
        <v>0</v>
      </c>
      <c r="G39" s="89">
        <v>0</v>
      </c>
      <c r="H39" s="46">
        <f t="shared" si="1"/>
        <v>2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368</v>
      </c>
      <c r="C43" s="71">
        <v>1</v>
      </c>
      <c r="D43" s="80">
        <v>0</v>
      </c>
      <c r="E43" s="46">
        <f t="shared" si="0"/>
        <v>1</v>
      </c>
      <c r="F43" s="91">
        <v>0</v>
      </c>
      <c r="G43" s="89">
        <v>0</v>
      </c>
      <c r="H43" s="46">
        <f t="shared" si="1"/>
        <v>1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369</v>
      </c>
      <c r="C44" s="71">
        <v>1</v>
      </c>
      <c r="D44" s="80">
        <v>0</v>
      </c>
      <c r="E44" s="46">
        <f t="shared" si="0"/>
        <v>1</v>
      </c>
      <c r="F44" s="91">
        <v>0</v>
      </c>
      <c r="G44" s="89">
        <v>0</v>
      </c>
      <c r="H44" s="46">
        <f t="shared" si="1"/>
        <v>1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370</v>
      </c>
      <c r="C45" s="46">
        <v>4</v>
      </c>
      <c r="D45" s="80">
        <v>0</v>
      </c>
      <c r="E45" s="46">
        <f>C45+D45</f>
        <v>4</v>
      </c>
      <c r="F45" s="91">
        <v>0</v>
      </c>
      <c r="G45" s="89">
        <v>0</v>
      </c>
      <c r="H45" s="46">
        <f>+E45-F45-I45</f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v>10</v>
      </c>
      <c r="D46" s="80">
        <v>0</v>
      </c>
      <c r="E46" s="46">
        <f t="shared" si="0"/>
        <v>10</v>
      </c>
      <c r="F46" s="91">
        <v>0</v>
      </c>
      <c r="G46" s="89">
        <v>0</v>
      </c>
      <c r="H46" s="46">
        <f t="shared" si="1"/>
        <v>10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372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v>3</v>
      </c>
      <c r="D48" s="80">
        <v>0</v>
      </c>
      <c r="E48" s="46">
        <f>C48+D48</f>
        <v>3</v>
      </c>
      <c r="F48" s="91">
        <v>0</v>
      </c>
      <c r="G48" s="89">
        <v>0</v>
      </c>
      <c r="H48" s="46">
        <f>+E48-F48-I48</f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v>3</v>
      </c>
      <c r="D49" s="80">
        <v>0</v>
      </c>
      <c r="E49" s="46">
        <f>C49+D49</f>
        <v>3</v>
      </c>
      <c r="F49" s="91">
        <v>0</v>
      </c>
      <c r="G49" s="89">
        <v>0</v>
      </c>
      <c r="H49" s="46">
        <f>+E49-F49-I49</f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v>1</v>
      </c>
      <c r="D50" s="80">
        <v>0</v>
      </c>
      <c r="E50" s="46">
        <f t="shared" si="0"/>
        <v>1</v>
      </c>
      <c r="F50" s="91">
        <v>0</v>
      </c>
      <c r="G50" s="89">
        <v>0</v>
      </c>
      <c r="H50" s="46">
        <f t="shared" si="1"/>
        <v>1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376</v>
      </c>
      <c r="C51" s="71"/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377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378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379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380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3</v>
      </c>
      <c r="D57" s="80">
        <v>0</v>
      </c>
      <c r="E57" s="46">
        <f t="shared" si="0"/>
        <v>3</v>
      </c>
      <c r="F57" s="91">
        <v>0</v>
      </c>
      <c r="G57" s="89">
        <v>0</v>
      </c>
      <c r="H57" s="46">
        <f t="shared" si="1"/>
        <v>3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>
        <v>1</v>
      </c>
      <c r="D58" s="80">
        <v>0</v>
      </c>
      <c r="E58" s="46">
        <f t="shared" si="0"/>
        <v>1</v>
      </c>
      <c r="F58" s="91">
        <v>0</v>
      </c>
      <c r="G58" s="89">
        <v>0</v>
      </c>
      <c r="H58" s="46">
        <f t="shared" si="1"/>
        <v>1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v>5</v>
      </c>
      <c r="D59" s="80">
        <v>0</v>
      </c>
      <c r="E59" s="46">
        <f t="shared" si="0"/>
        <v>5</v>
      </c>
      <c r="F59" s="91">
        <v>0</v>
      </c>
      <c r="G59" s="89">
        <v>0</v>
      </c>
      <c r="H59" s="46">
        <f t="shared" si="1"/>
        <v>5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4</v>
      </c>
      <c r="D60" s="80">
        <v>0</v>
      </c>
      <c r="E60" s="46">
        <f t="shared" si="0"/>
        <v>4</v>
      </c>
      <c r="F60" s="91">
        <v>0</v>
      </c>
      <c r="G60" s="89">
        <v>0</v>
      </c>
      <c r="H60" s="46">
        <f t="shared" si="1"/>
        <v>4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v>5</v>
      </c>
      <c r="D61" s="80">
        <v>0</v>
      </c>
      <c r="E61" s="46">
        <f t="shared" si="0"/>
        <v>5</v>
      </c>
      <c r="F61" s="91">
        <v>0</v>
      </c>
      <c r="G61" s="89">
        <v>0</v>
      </c>
      <c r="H61" s="46">
        <f t="shared" si="1"/>
        <v>5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9</v>
      </c>
      <c r="D67" s="80">
        <v>0</v>
      </c>
      <c r="E67" s="46">
        <f t="shared" si="0"/>
        <v>9</v>
      </c>
      <c r="F67" s="91">
        <v>0</v>
      </c>
      <c r="G67" s="89">
        <v>0</v>
      </c>
      <c r="H67" s="46">
        <f t="shared" si="1"/>
        <v>9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381</v>
      </c>
      <c r="C70" s="71">
        <v>7</v>
      </c>
      <c r="D70" s="80">
        <v>0</v>
      </c>
      <c r="E70" s="46">
        <f t="shared" si="0"/>
        <v>7</v>
      </c>
      <c r="F70" s="91">
        <v>0</v>
      </c>
      <c r="G70" s="89">
        <v>0</v>
      </c>
      <c r="H70" s="46">
        <f t="shared" si="1"/>
        <v>7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311</v>
      </c>
      <c r="C71" s="71">
        <v>8</v>
      </c>
      <c r="D71" s="80">
        <v>0</v>
      </c>
      <c r="E71" s="46">
        <f t="shared" si="0"/>
        <v>8</v>
      </c>
      <c r="F71" s="91">
        <v>0</v>
      </c>
      <c r="G71" s="89">
        <v>0</v>
      </c>
      <c r="H71" s="46">
        <f t="shared" si="1"/>
        <v>8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382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>
        <v>3</v>
      </c>
      <c r="D76" s="80">
        <v>0</v>
      </c>
      <c r="E76" s="46">
        <f t="shared" si="8"/>
        <v>3</v>
      </c>
      <c r="F76" s="91">
        <v>0</v>
      </c>
      <c r="G76" s="89">
        <v>0</v>
      </c>
      <c r="H76" s="46">
        <f t="shared" si="9"/>
        <v>3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2</v>
      </c>
      <c r="D77" s="80">
        <v>0</v>
      </c>
      <c r="E77" s="46">
        <f t="shared" si="8"/>
        <v>2</v>
      </c>
      <c r="F77" s="91">
        <v>0</v>
      </c>
      <c r="G77" s="89">
        <v>0</v>
      </c>
      <c r="H77" s="46">
        <f t="shared" si="9"/>
        <v>2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410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255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>
        <v>2</v>
      </c>
      <c r="D80" s="80">
        <v>0</v>
      </c>
      <c r="E80" s="46">
        <f t="shared" si="8"/>
        <v>2</v>
      </c>
      <c r="F80" s="91">
        <v>0</v>
      </c>
      <c r="G80" s="89">
        <v>0</v>
      </c>
      <c r="H80" s="46">
        <f t="shared" si="9"/>
        <v>2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383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312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256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384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257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258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259</v>
      </c>
      <c r="C87" s="46">
        <v>5</v>
      </c>
      <c r="D87" s="80">
        <v>0</v>
      </c>
      <c r="E87" s="46">
        <f>C87+D87</f>
        <v>5</v>
      </c>
      <c r="F87" s="91">
        <v>0</v>
      </c>
      <c r="G87" s="89">
        <v>0</v>
      </c>
      <c r="H87" s="46">
        <f>+E87-F87-I87</f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v>4</v>
      </c>
      <c r="D88" s="80">
        <v>0</v>
      </c>
      <c r="E88" s="46">
        <f t="shared" si="8"/>
        <v>4</v>
      </c>
      <c r="F88" s="91">
        <v>0</v>
      </c>
      <c r="G88" s="89">
        <v>0</v>
      </c>
      <c r="H88" s="46">
        <f t="shared" si="9"/>
        <v>4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261</v>
      </c>
      <c r="C89" s="71">
        <v>6</v>
      </c>
      <c r="D89" s="80">
        <v>0</v>
      </c>
      <c r="E89" s="46">
        <f t="shared" si="8"/>
        <v>6</v>
      </c>
      <c r="F89" s="91">
        <v>0</v>
      </c>
      <c r="G89" s="89">
        <v>0</v>
      </c>
      <c r="H89" s="46">
        <f t="shared" si="9"/>
        <v>6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262</v>
      </c>
      <c r="C90" s="71">
        <v>4</v>
      </c>
      <c r="D90" s="80">
        <v>0</v>
      </c>
      <c r="E90" s="46">
        <f t="shared" si="8"/>
        <v>4</v>
      </c>
      <c r="F90" s="91">
        <v>0</v>
      </c>
      <c r="G90" s="89">
        <v>0</v>
      </c>
      <c r="H90" s="46">
        <f t="shared" si="9"/>
        <v>4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263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264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>
        <v>5</v>
      </c>
      <c r="D104" s="80">
        <v>0</v>
      </c>
      <c r="E104" s="46">
        <f t="shared" si="8"/>
        <v>5</v>
      </c>
      <c r="F104" s="91">
        <v>0</v>
      </c>
      <c r="G104" s="89">
        <v>0</v>
      </c>
      <c r="H104" s="46">
        <f t="shared" si="9"/>
        <v>5</v>
      </c>
      <c r="I104" s="81"/>
      <c r="J104" s="20">
        <v>39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266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385</v>
      </c>
      <c r="C107" s="71">
        <v>3</v>
      </c>
      <c r="D107" s="80">
        <v>0</v>
      </c>
      <c r="E107" s="46">
        <f t="shared" si="8"/>
        <v>3</v>
      </c>
      <c r="F107" s="91">
        <v>0</v>
      </c>
      <c r="G107" s="89">
        <v>0</v>
      </c>
      <c r="H107" s="46">
        <f t="shared" si="9"/>
        <v>3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268</v>
      </c>
      <c r="C108" s="71">
        <v>3</v>
      </c>
      <c r="D108" s="80">
        <v>0</v>
      </c>
      <c r="E108" s="46">
        <f t="shared" si="8"/>
        <v>3</v>
      </c>
      <c r="F108" s="91">
        <v>0</v>
      </c>
      <c r="G108" s="89">
        <v>0</v>
      </c>
      <c r="H108" s="46">
        <f t="shared" si="9"/>
        <v>3</v>
      </c>
      <c r="I108" s="81"/>
      <c r="J108" s="20">
        <v>60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267</v>
      </c>
      <c r="C109" s="71">
        <v>2</v>
      </c>
      <c r="D109" s="80">
        <v>0</v>
      </c>
      <c r="E109" s="46">
        <f t="shared" si="8"/>
        <v>2</v>
      </c>
      <c r="F109" s="91">
        <v>0</v>
      </c>
      <c r="G109" s="89">
        <v>0</v>
      </c>
      <c r="H109" s="46">
        <f t="shared" si="9"/>
        <v>2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308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313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386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269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270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272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273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316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317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318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319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320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387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388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389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390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314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274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275</v>
      </c>
      <c r="C153" s="71">
        <v>7</v>
      </c>
      <c r="D153" s="80">
        <v>0</v>
      </c>
      <c r="E153" s="46">
        <f t="shared" si="13"/>
        <v>7</v>
      </c>
      <c r="F153" s="91">
        <v>0</v>
      </c>
      <c r="G153" s="89">
        <v>0</v>
      </c>
      <c r="H153" s="46">
        <f t="shared" si="14"/>
        <v>7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276</v>
      </c>
      <c r="C154" s="71">
        <v>7</v>
      </c>
      <c r="D154" s="80">
        <v>0</v>
      </c>
      <c r="E154" s="46">
        <f t="shared" si="13"/>
        <v>7</v>
      </c>
      <c r="F154" s="91">
        <v>0</v>
      </c>
      <c r="G154" s="89">
        <v>0</v>
      </c>
      <c r="H154" s="46">
        <f t="shared" si="14"/>
        <v>7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309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310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>
        <v>2</v>
      </c>
      <c r="D165" s="80">
        <v>0</v>
      </c>
      <c r="E165" s="46">
        <f t="shared" si="13"/>
        <v>2</v>
      </c>
      <c r="F165" s="91">
        <v>0</v>
      </c>
      <c r="G165" s="89">
        <v>0</v>
      </c>
      <c r="H165" s="46">
        <f t="shared" si="14"/>
        <v>2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>
        <v>3</v>
      </c>
      <c r="D167" s="80">
        <v>0</v>
      </c>
      <c r="E167" s="46">
        <f t="shared" si="13"/>
        <v>3</v>
      </c>
      <c r="F167" s="91">
        <v>0</v>
      </c>
      <c r="G167" s="89">
        <v>0</v>
      </c>
      <c r="H167" s="46">
        <f t="shared" si="14"/>
        <v>3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/>
      <c r="D169" s="80">
        <v>0</v>
      </c>
      <c r="E169" s="46">
        <f t="shared" si="13"/>
        <v>0</v>
      </c>
      <c r="F169" s="91">
        <v>0</v>
      </c>
      <c r="G169" s="89">
        <v>0</v>
      </c>
      <c r="H169" s="46">
        <f t="shared" si="14"/>
        <v>0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>
        <v>2</v>
      </c>
      <c r="D171" s="80">
        <v>0</v>
      </c>
      <c r="E171" s="46">
        <f t="shared" si="13"/>
        <v>2</v>
      </c>
      <c r="F171" s="91">
        <v>0</v>
      </c>
      <c r="G171" s="89">
        <v>0</v>
      </c>
      <c r="H171" s="46">
        <f t="shared" si="14"/>
        <v>2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277</v>
      </c>
      <c r="C172" s="71">
        <v>7</v>
      </c>
      <c r="D172" s="80">
        <v>0</v>
      </c>
      <c r="E172" s="46">
        <f t="shared" si="13"/>
        <v>7</v>
      </c>
      <c r="F172" s="91">
        <v>0</v>
      </c>
      <c r="G172" s="89">
        <v>0</v>
      </c>
      <c r="H172" s="46">
        <f t="shared" si="14"/>
        <v>7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278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279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391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280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281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v>4</v>
      </c>
      <c r="D179" s="80">
        <v>0</v>
      </c>
      <c r="E179" s="46">
        <f t="shared" si="13"/>
        <v>4</v>
      </c>
      <c r="F179" s="91">
        <v>0</v>
      </c>
      <c r="G179" s="89">
        <v>0</v>
      </c>
      <c r="H179" s="46">
        <f t="shared" si="14"/>
        <v>4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283</v>
      </c>
      <c r="C180" s="71">
        <v>52</v>
      </c>
      <c r="D180" s="80">
        <v>0</v>
      </c>
      <c r="E180" s="46">
        <f t="shared" si="13"/>
        <v>52</v>
      </c>
      <c r="F180" s="91">
        <v>0</v>
      </c>
      <c r="G180" s="89">
        <v>0</v>
      </c>
      <c r="H180" s="46">
        <f t="shared" si="14"/>
        <v>52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392</v>
      </c>
      <c r="C181" s="71">
        <v>4</v>
      </c>
      <c r="D181" s="80">
        <v>0</v>
      </c>
      <c r="E181" s="46">
        <f t="shared" si="13"/>
        <v>4</v>
      </c>
      <c r="F181" s="91">
        <v>0</v>
      </c>
      <c r="G181" s="89">
        <v>0</v>
      </c>
      <c r="H181" s="46">
        <f t="shared" si="14"/>
        <v>4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321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322</v>
      </c>
      <c r="C183" s="71">
        <v>1</v>
      </c>
      <c r="D183" s="80">
        <v>0</v>
      </c>
      <c r="E183" s="46">
        <f t="shared" si="13"/>
        <v>1</v>
      </c>
      <c r="F183" s="91">
        <v>0</v>
      </c>
      <c r="G183" s="89">
        <v>0</v>
      </c>
      <c r="H183" s="46">
        <f t="shared" si="14"/>
        <v>1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285</v>
      </c>
      <c r="C184" s="71">
        <v>1</v>
      </c>
      <c r="D184" s="80">
        <v>0</v>
      </c>
      <c r="E184" s="46">
        <f t="shared" si="13"/>
        <v>1</v>
      </c>
      <c r="F184" s="91">
        <v>0</v>
      </c>
      <c r="G184" s="89">
        <v>0</v>
      </c>
      <c r="H184" s="46">
        <f t="shared" si="14"/>
        <v>1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323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286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284</v>
      </c>
      <c r="C187" s="71">
        <v>139</v>
      </c>
      <c r="D187" s="80">
        <v>0</v>
      </c>
      <c r="E187" s="46">
        <f t="shared" si="13"/>
        <v>139</v>
      </c>
      <c r="F187" s="91">
        <v>0</v>
      </c>
      <c r="G187" s="89">
        <v>0</v>
      </c>
      <c r="H187" s="46">
        <f t="shared" si="14"/>
        <v>139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305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306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307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394</v>
      </c>
      <c r="C191" s="71"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v>21</v>
      </c>
      <c r="D192" s="80">
        <v>0</v>
      </c>
      <c r="E192" s="46">
        <f t="shared" si="13"/>
        <v>21</v>
      </c>
      <c r="F192" s="91">
        <v>0</v>
      </c>
      <c r="G192" s="89">
        <v>0</v>
      </c>
      <c r="H192" s="46">
        <f t="shared" si="14"/>
        <v>21</v>
      </c>
      <c r="I192" s="81"/>
      <c r="J192" s="20">
        <v>60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288</v>
      </c>
      <c r="C193" s="71">
        <v>16</v>
      </c>
      <c r="D193" s="80">
        <v>0</v>
      </c>
      <c r="E193" s="46">
        <f t="shared" si="13"/>
        <v>16</v>
      </c>
      <c r="F193" s="91">
        <v>0</v>
      </c>
      <c r="G193" s="89">
        <v>0</v>
      </c>
      <c r="H193" s="46">
        <f t="shared" si="14"/>
        <v>16</v>
      </c>
      <c r="I193" s="81"/>
      <c r="J193" s="20">
        <v>250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289</v>
      </c>
      <c r="C194" s="71">
        <v>9</v>
      </c>
      <c r="D194" s="80">
        <v>0</v>
      </c>
      <c r="E194" s="46">
        <f t="shared" si="13"/>
        <v>9</v>
      </c>
      <c r="F194" s="91">
        <v>0</v>
      </c>
      <c r="G194" s="89">
        <v>0</v>
      </c>
      <c r="H194" s="46">
        <f t="shared" si="14"/>
        <v>9</v>
      </c>
      <c r="I194" s="81"/>
      <c r="J194" s="20">
        <v>100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290</v>
      </c>
      <c r="C195" s="71">
        <v>1</v>
      </c>
      <c r="D195" s="80">
        <v>0</v>
      </c>
      <c r="E195" s="46">
        <f t="shared" si="13"/>
        <v>1</v>
      </c>
      <c r="F195" s="91">
        <v>0</v>
      </c>
      <c r="G195" s="89">
        <v>0</v>
      </c>
      <c r="H195" s="46">
        <f t="shared" si="14"/>
        <v>1</v>
      </c>
      <c r="I195" s="81"/>
      <c r="J195" s="20">
        <v>350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291</v>
      </c>
      <c r="C196" s="71">
        <v>34</v>
      </c>
      <c r="D196" s="80">
        <v>0</v>
      </c>
      <c r="E196" s="46">
        <f t="shared" si="13"/>
        <v>34</v>
      </c>
      <c r="F196" s="91">
        <v>0</v>
      </c>
      <c r="G196" s="89">
        <v>0</v>
      </c>
      <c r="H196" s="46">
        <f t="shared" si="14"/>
        <v>34</v>
      </c>
      <c r="I196" s="81"/>
      <c r="J196" s="20">
        <v>60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292</v>
      </c>
      <c r="C197" s="71">
        <v>5</v>
      </c>
      <c r="D197" s="80">
        <v>0</v>
      </c>
      <c r="E197" s="46">
        <f t="shared" si="13"/>
        <v>5</v>
      </c>
      <c r="F197" s="91">
        <v>0</v>
      </c>
      <c r="G197" s="89">
        <v>0</v>
      </c>
      <c r="H197" s="46">
        <f t="shared" si="14"/>
        <v>5</v>
      </c>
      <c r="I197" s="81"/>
      <c r="J197" s="20">
        <v>50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293</v>
      </c>
      <c r="C198" s="71">
        <v>24</v>
      </c>
      <c r="D198" s="80">
        <v>0</v>
      </c>
      <c r="E198" s="46">
        <f t="shared" si="13"/>
        <v>24</v>
      </c>
      <c r="F198" s="91">
        <v>0</v>
      </c>
      <c r="G198" s="89">
        <v>0</v>
      </c>
      <c r="H198" s="46">
        <f t="shared" si="14"/>
        <v>24</v>
      </c>
      <c r="I198" s="81"/>
      <c r="J198" s="20">
        <v>100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294</v>
      </c>
      <c r="C199" s="71">
        <v>9</v>
      </c>
      <c r="D199" s="80">
        <v>0</v>
      </c>
      <c r="E199" s="46">
        <f t="shared" si="13"/>
        <v>9</v>
      </c>
      <c r="F199" s="91">
        <v>0</v>
      </c>
      <c r="G199" s="89">
        <v>0</v>
      </c>
      <c r="H199" s="46">
        <f t="shared" si="14"/>
        <v>9</v>
      </c>
      <c r="I199" s="81"/>
      <c r="J199" s="20">
        <v>120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295</v>
      </c>
      <c r="C200" s="71">
        <v>4</v>
      </c>
      <c r="D200" s="80">
        <v>0</v>
      </c>
      <c r="E200" s="46">
        <f t="shared" si="13"/>
        <v>4</v>
      </c>
      <c r="F200" s="91">
        <v>0</v>
      </c>
      <c r="G200" s="89">
        <v>0</v>
      </c>
      <c r="H200" s="46">
        <f t="shared" si="14"/>
        <v>4</v>
      </c>
      <c r="I200" s="81"/>
      <c r="J200" s="20">
        <v>60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296</v>
      </c>
      <c r="C201" s="71">
        <v>2</v>
      </c>
      <c r="D201" s="80">
        <v>0</v>
      </c>
      <c r="E201" s="46">
        <f t="shared" si="13"/>
        <v>2</v>
      </c>
      <c r="F201" s="91">
        <v>0</v>
      </c>
      <c r="G201" s="89">
        <v>0</v>
      </c>
      <c r="H201" s="46">
        <f t="shared" si="14"/>
        <v>2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297</v>
      </c>
      <c r="C202" s="71">
        <v>9</v>
      </c>
      <c r="D202" s="80">
        <v>0</v>
      </c>
      <c r="E202" s="46">
        <f t="shared" si="13"/>
        <v>9</v>
      </c>
      <c r="F202" s="91">
        <v>0</v>
      </c>
      <c r="G202" s="89">
        <v>0</v>
      </c>
      <c r="H202" s="46">
        <f t="shared" si="14"/>
        <v>9</v>
      </c>
      <c r="I202" s="81"/>
      <c r="J202" s="20">
        <v>150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298</v>
      </c>
      <c r="C203" s="71">
        <v>5</v>
      </c>
      <c r="D203" s="80">
        <v>0</v>
      </c>
      <c r="E203" s="46">
        <f t="shared" si="13"/>
        <v>5</v>
      </c>
      <c r="F203" s="91">
        <v>0</v>
      </c>
      <c r="G203" s="89">
        <v>0</v>
      </c>
      <c r="H203" s="46">
        <f t="shared" si="14"/>
        <v>5</v>
      </c>
      <c r="I203" s="81"/>
      <c r="J203" s="20">
        <v>200</v>
      </c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299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/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453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45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 t="s">
        <v>470</v>
      </c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>
        <v>65</v>
      </c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 t="s">
        <v>471</v>
      </c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>
        <v>50</v>
      </c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 t="s">
        <v>472</v>
      </c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>
        <v>50</v>
      </c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 t="s">
        <v>473</v>
      </c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>
        <v>35</v>
      </c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300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 codeName="Sheet4">
    <tabColor rgb="FFF789D2"/>
  </sheetPr>
  <dimension ref="A1:AC311"/>
  <sheetViews>
    <sheetView zoomScale="80" zoomScaleNormal="80" workbookViewId="0">
      <pane xSplit="8" ySplit="4" topLeftCell="I72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+ยกมา!H5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+ยกมา!H6</f>
        <v>31</v>
      </c>
      <c r="D6" s="80">
        <v>0</v>
      </c>
      <c r="E6" s="46">
        <f t="shared" ref="E6:E69" si="5">C6+D6</f>
        <v>31</v>
      </c>
      <c r="F6" s="91">
        <v>0</v>
      </c>
      <c r="G6" s="89">
        <v>0</v>
      </c>
      <c r="H6" s="46">
        <f t="shared" ref="H6:H69" si="6">+E6-F6-I6-G6</f>
        <v>5</v>
      </c>
      <c r="I6" s="81">
        <v>26</v>
      </c>
      <c r="J6" s="15">
        <v>100</v>
      </c>
      <c r="K6" s="72">
        <f t="shared" ref="K6:K74" si="7">+J6*I6</f>
        <v>2600</v>
      </c>
      <c r="L6" s="17" t="s">
        <v>395</v>
      </c>
      <c r="M6" s="18">
        <v>300</v>
      </c>
      <c r="N6" s="23">
        <f t="shared" ref="N6:N74" si="8">SUM(K6-M6)</f>
        <v>2300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+ยกมา!H11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0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+ยกมา!H15</f>
        <v>8</v>
      </c>
      <c r="D15" s="80">
        <v>0</v>
      </c>
      <c r="E15" s="46">
        <f t="shared" si="5"/>
        <v>8</v>
      </c>
      <c r="F15" s="91">
        <v>0</v>
      </c>
      <c r="G15" s="89">
        <v>0</v>
      </c>
      <c r="H15" s="46">
        <f t="shared" si="6"/>
        <v>8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+ยกมา!H18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+ยกมา!H21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+ยกมา!H22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3</v>
      </c>
      <c r="I22" s="81">
        <v>6</v>
      </c>
      <c r="J22" s="20">
        <v>100</v>
      </c>
      <c r="K22" s="72">
        <f t="shared" si="7"/>
        <v>600</v>
      </c>
      <c r="L22" s="17" t="s">
        <v>396</v>
      </c>
      <c r="M22" s="18">
        <v>100</v>
      </c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+ยกมา!H24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4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+ยกมา!H28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3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+ยกมา!H32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+ยกมา!H33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0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+ยกมา!H43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+ยกมา!H44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+ยกมา!H45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+ยกมา!H46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+ยกมา!H48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+ยกมา!H49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+ยกมา!H50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+ยกมา!H51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+ยกมา!H52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+ยกมา!H70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+ยกมา!H71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6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3</v>
      </c>
      <c r="D76" s="80">
        <v>0</v>
      </c>
      <c r="E76" s="46">
        <f t="shared" si="13"/>
        <v>3</v>
      </c>
      <c r="F76" s="91">
        <v>0</v>
      </c>
      <c r="G76" s="89">
        <v>0</v>
      </c>
      <c r="H76" s="46">
        <f t="shared" si="14"/>
        <v>3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2</v>
      </c>
      <c r="D80" s="80">
        <v>0</v>
      </c>
      <c r="E80" s="46">
        <f t="shared" si="13"/>
        <v>2</v>
      </c>
      <c r="F80" s="91">
        <v>0</v>
      </c>
      <c r="G80" s="89">
        <v>0</v>
      </c>
      <c r="H80" s="46">
        <f t="shared" si="14"/>
        <v>0</v>
      </c>
      <c r="I80" s="81">
        <v>2</v>
      </c>
      <c r="J80" s="20">
        <v>35</v>
      </c>
      <c r="K80" s="72">
        <f t="shared" si="15"/>
        <v>70</v>
      </c>
      <c r="L80" s="17" t="s">
        <v>397</v>
      </c>
      <c r="M80" s="18">
        <v>10</v>
      </c>
      <c r="N80" s="23">
        <f t="shared" si="16"/>
        <v>60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+ยกมา!H87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+ยกมา!H88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+ยกมา!H89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+ยกมา!H90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5</v>
      </c>
      <c r="D104" s="80">
        <v>0</v>
      </c>
      <c r="E104" s="46">
        <f t="shared" si="13"/>
        <v>5</v>
      </c>
      <c r="F104" s="91">
        <v>0</v>
      </c>
      <c r="G104" s="89">
        <v>0</v>
      </c>
      <c r="H104" s="46">
        <f t="shared" si="14"/>
        <v>4</v>
      </c>
      <c r="I104" s="81">
        <v>1</v>
      </c>
      <c r="J104" s="22">
        <v>39</v>
      </c>
      <c r="K104" s="72">
        <f t="shared" si="15"/>
        <v>39</v>
      </c>
      <c r="L104" s="17" t="s">
        <v>16</v>
      </c>
      <c r="M104" s="18"/>
      <c r="N104" s="23">
        <f t="shared" si="16"/>
        <v>39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+ยกมา!H107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+ยกมา!H108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2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+ยกมา!H107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+ยกมา!H134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+ยกมา!H153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+ยกมา!H154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0</v>
      </c>
      <c r="D169" s="80">
        <v>0</v>
      </c>
      <c r="E169" s="46">
        <f t="shared" si="18"/>
        <v>0</v>
      </c>
      <c r="F169" s="91">
        <v>0</v>
      </c>
      <c r="G169" s="89">
        <v>0</v>
      </c>
      <c r="H169" s="46">
        <f t="shared" si="19"/>
        <v>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+ยกมา!H172</f>
        <v>7</v>
      </c>
      <c r="D172" s="80">
        <v>0</v>
      </c>
      <c r="E172" s="46">
        <f t="shared" si="18"/>
        <v>7</v>
      </c>
      <c r="F172" s="91">
        <v>0</v>
      </c>
      <c r="G172" s="89">
        <v>0</v>
      </c>
      <c r="H172" s="46">
        <f t="shared" si="19"/>
        <v>5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+ยกมา!H108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+ยกมา!H179</f>
        <v>4</v>
      </c>
      <c r="D179" s="80">
        <v>0</v>
      </c>
      <c r="E179" s="46">
        <f t="shared" si="18"/>
        <v>4</v>
      </c>
      <c r="F179" s="91">
        <v>0</v>
      </c>
      <c r="G179" s="89">
        <v>0</v>
      </c>
      <c r="H179" s="46">
        <f t="shared" si="19"/>
        <v>4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+ยกมา!H180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+ยกมา!H181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+ยกมา!H183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+ยกมา!H184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+ยกมา!H187</f>
        <v>139</v>
      </c>
      <c r="D187" s="80">
        <v>0</v>
      </c>
      <c r="E187" s="46">
        <f t="shared" si="18"/>
        <v>139</v>
      </c>
      <c r="F187" s="91">
        <v>0</v>
      </c>
      <c r="G187" s="89">
        <v>0</v>
      </c>
      <c r="H187" s="46">
        <f t="shared" si="19"/>
        <v>139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+ยกมา!H191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+ยกมา!H192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+ยกมา!H201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+ยกมา!H202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+ยกมา!H203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+AA32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4659</v>
      </c>
    </row>
    <row r="228" spans="1:19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2675</v>
      </c>
      <c r="M229" s="2">
        <v>100</v>
      </c>
      <c r="N229" s="2">
        <v>200</v>
      </c>
      <c r="O229" s="2">
        <v>250</v>
      </c>
      <c r="P229" s="2">
        <v>400</v>
      </c>
      <c r="Q229" s="2">
        <v>600</v>
      </c>
      <c r="R229" s="2">
        <v>25</v>
      </c>
      <c r="S229" s="2">
        <v>1100</v>
      </c>
    </row>
    <row r="230" spans="1:19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9" ht="24.6" x14ac:dyDescent="0.65">
      <c r="A231" s="1"/>
      <c r="E231" s="31"/>
      <c r="H231" s="31"/>
      <c r="J231" s="139" t="s">
        <v>206</v>
      </c>
      <c r="K231" s="140"/>
      <c r="L231" s="36"/>
    </row>
    <row r="232" spans="1:19" ht="24.6" x14ac:dyDescent="0.65">
      <c r="A232" s="1"/>
      <c r="E232" s="31"/>
      <c r="H232" s="31"/>
      <c r="J232" s="139" t="s">
        <v>207</v>
      </c>
      <c r="K232" s="140"/>
      <c r="L232" s="37">
        <f>SUM(M5:M225)</f>
        <v>410</v>
      </c>
    </row>
    <row r="233" spans="1:19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1574</v>
      </c>
    </row>
    <row r="234" spans="1:19" ht="24.6" x14ac:dyDescent="0.65">
      <c r="A234" s="1"/>
      <c r="E234" s="31"/>
      <c r="H234" s="31"/>
      <c r="J234" s="139" t="s">
        <v>209</v>
      </c>
      <c r="K234" s="140"/>
      <c r="L234" s="37">
        <v>1574</v>
      </c>
    </row>
    <row r="235" spans="1:19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9" ht="24.6" x14ac:dyDescent="0.65">
      <c r="H236" s="2"/>
      <c r="J236" s="139" t="s">
        <v>211</v>
      </c>
      <c r="K236" s="140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300</v>
      </c>
      <c r="K238" s="2" t="s">
        <v>346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 codeName="Sheet5">
    <tabColor rgb="FFF789D2"/>
  </sheetPr>
  <dimension ref="A1:AC311"/>
  <sheetViews>
    <sheetView zoomScale="80" zoomScaleNormal="80" workbookViewId="0">
      <pane xSplit="8" ySplit="4" topLeftCell="I83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+'1'!H6</f>
        <v>5</v>
      </c>
      <c r="D6" s="80">
        <v>20</v>
      </c>
      <c r="E6" s="46">
        <f t="shared" ref="E6:E69" si="5">C6+D6</f>
        <v>25</v>
      </c>
      <c r="F6" s="91">
        <v>0</v>
      </c>
      <c r="G6" s="89">
        <v>0</v>
      </c>
      <c r="H6" s="46">
        <f t="shared" ref="H6:H69" si="6">+E6-F6-I6-G6</f>
        <v>20</v>
      </c>
      <c r="I6" s="81">
        <v>5</v>
      </c>
      <c r="J6" s="15">
        <v>100</v>
      </c>
      <c r="K6" s="72">
        <f t="shared" ref="K6:K74" si="7">+J6*I6</f>
        <v>500</v>
      </c>
      <c r="L6" s="17" t="s">
        <v>398</v>
      </c>
      <c r="M6" s="18">
        <v>20</v>
      </c>
      <c r="N6" s="23">
        <f t="shared" ref="N6:N74" si="8">SUM(K6-M6)</f>
        <v>480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+'1'!H15</f>
        <v>8</v>
      </c>
      <c r="D15" s="80">
        <v>0</v>
      </c>
      <c r="E15" s="46">
        <f t="shared" si="5"/>
        <v>8</v>
      </c>
      <c r="F15" s="91">
        <v>0</v>
      </c>
      <c r="G15" s="89">
        <v>0</v>
      </c>
      <c r="H15" s="46">
        <f t="shared" si="6"/>
        <v>8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+'1'!H22</f>
        <v>3</v>
      </c>
      <c r="D22" s="80">
        <v>0</v>
      </c>
      <c r="E22" s="46">
        <f t="shared" si="5"/>
        <v>3</v>
      </c>
      <c r="F22" s="91">
        <v>0</v>
      </c>
      <c r="G22" s="89">
        <v>0</v>
      </c>
      <c r="H22" s="46">
        <f t="shared" si="6"/>
        <v>1</v>
      </c>
      <c r="I22" s="81">
        <v>2</v>
      </c>
      <c r="J22" s="20">
        <v>100</v>
      </c>
      <c r="K22" s="72">
        <f t="shared" si="7"/>
        <v>200</v>
      </c>
      <c r="L22" s="17" t="s">
        <v>399</v>
      </c>
      <c r="M22" s="18">
        <v>20</v>
      </c>
      <c r="N22" s="23">
        <f t="shared" si="8"/>
        <v>180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399</v>
      </c>
      <c r="M24" s="18">
        <v>20</v>
      </c>
      <c r="N24" s="23">
        <f t="shared" si="8"/>
        <v>80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3</v>
      </c>
      <c r="D31" s="80">
        <v>0</v>
      </c>
      <c r="E31" s="46">
        <f t="shared" si="5"/>
        <v>3</v>
      </c>
      <c r="F31" s="91">
        <v>1</v>
      </c>
      <c r="G31" s="89">
        <v>0</v>
      </c>
      <c r="H31" s="46">
        <f t="shared" si="6"/>
        <v>0</v>
      </c>
      <c r="I31" s="81">
        <v>2</v>
      </c>
      <c r="J31" s="15">
        <v>100</v>
      </c>
      <c r="K31" s="72">
        <f t="shared" si="7"/>
        <v>200</v>
      </c>
      <c r="L31" s="17" t="s">
        <v>400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2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+'1'!H46</f>
        <v>10</v>
      </c>
      <c r="D46" s="80">
        <v>0</v>
      </c>
      <c r="E46" s="46">
        <f t="shared" si="5"/>
        <v>10</v>
      </c>
      <c r="F46" s="91">
        <v>1</v>
      </c>
      <c r="G46" s="89">
        <v>0</v>
      </c>
      <c r="H46" s="46">
        <f t="shared" si="6"/>
        <v>4</v>
      </c>
      <c r="I46" s="81">
        <v>5</v>
      </c>
      <c r="J46" s="15">
        <v>50</v>
      </c>
      <c r="K46" s="72">
        <f t="shared" si="7"/>
        <v>250</v>
      </c>
      <c r="L46" s="17" t="s">
        <v>401</v>
      </c>
      <c r="M46" s="18">
        <v>100</v>
      </c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+'1'!H50</f>
        <v>1</v>
      </c>
      <c r="D50" s="80">
        <v>0</v>
      </c>
      <c r="E50" s="46">
        <f t="shared" si="5"/>
        <v>1</v>
      </c>
      <c r="F50" s="91">
        <v>1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402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2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0</v>
      </c>
      <c r="I58" s="81">
        <v>1</v>
      </c>
      <c r="J58" s="15">
        <v>120</v>
      </c>
      <c r="K58" s="72">
        <f t="shared" si="7"/>
        <v>120</v>
      </c>
      <c r="L58" s="17" t="s">
        <v>403</v>
      </c>
      <c r="M58" s="18">
        <v>60</v>
      </c>
      <c r="N58" s="23">
        <f t="shared" si="8"/>
        <v>60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2</v>
      </c>
      <c r="I59" s="81">
        <v>3</v>
      </c>
      <c r="J59" s="15">
        <v>50</v>
      </c>
      <c r="K59" s="72">
        <f t="shared" si="7"/>
        <v>150</v>
      </c>
      <c r="L59" s="17" t="s">
        <v>403</v>
      </c>
      <c r="M59" s="18">
        <v>25</v>
      </c>
      <c r="N59" s="23">
        <f t="shared" si="8"/>
        <v>125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6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3</v>
      </c>
      <c r="D76" s="80">
        <v>0</v>
      </c>
      <c r="E76" s="46">
        <f t="shared" si="13"/>
        <v>3</v>
      </c>
      <c r="F76" s="91">
        <v>0</v>
      </c>
      <c r="G76" s="89">
        <v>0</v>
      </c>
      <c r="H76" s="46">
        <f t="shared" si="14"/>
        <v>2</v>
      </c>
      <c r="I76" s="81">
        <v>1</v>
      </c>
      <c r="J76" s="20">
        <v>45</v>
      </c>
      <c r="K76" s="72">
        <f t="shared" si="15"/>
        <v>45</v>
      </c>
      <c r="L76" s="17" t="s">
        <v>404</v>
      </c>
      <c r="M76" s="18">
        <v>10</v>
      </c>
      <c r="N76" s="23">
        <f t="shared" si="16"/>
        <v>35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+'1'!H81</f>
        <v>0</v>
      </c>
      <c r="D81" s="80">
        <v>50</v>
      </c>
      <c r="E81" s="46">
        <f t="shared" si="13"/>
        <v>50</v>
      </c>
      <c r="F81" s="91">
        <v>0</v>
      </c>
      <c r="G81" s="89">
        <v>0</v>
      </c>
      <c r="H81" s="46">
        <f t="shared" si="14"/>
        <v>10</v>
      </c>
      <c r="I81" s="81">
        <v>40</v>
      </c>
      <c r="J81" s="20">
        <v>35</v>
      </c>
      <c r="K81" s="72">
        <f t="shared" si="15"/>
        <v>1400</v>
      </c>
      <c r="L81" s="17" t="s">
        <v>408</v>
      </c>
      <c r="M81" s="18">
        <f>15*39+35</f>
        <v>620</v>
      </c>
      <c r="N81" s="23">
        <f t="shared" si="16"/>
        <v>780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3</v>
      </c>
      <c r="I104" s="81">
        <v>1</v>
      </c>
      <c r="J104" s="22">
        <v>39</v>
      </c>
      <c r="K104" s="72">
        <f t="shared" si="15"/>
        <v>39</v>
      </c>
      <c r="L104" s="17" t="s">
        <v>409</v>
      </c>
      <c r="M104" s="18">
        <v>4</v>
      </c>
      <c r="N104" s="23">
        <f t="shared" si="16"/>
        <v>35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+'1'!H108</f>
        <v>2</v>
      </c>
      <c r="D108" s="80">
        <v>0</v>
      </c>
      <c r="E108" s="46">
        <f t="shared" si="13"/>
        <v>2</v>
      </c>
      <c r="F108" s="91">
        <v>0</v>
      </c>
      <c r="G108" s="89">
        <v>0</v>
      </c>
      <c r="H108" s="46">
        <f t="shared" si="14"/>
        <v>2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1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405</v>
      </c>
      <c r="M154" s="18">
        <v>20</v>
      </c>
      <c r="N154" s="23">
        <f t="shared" si="21"/>
        <v>100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2</v>
      </c>
      <c r="I167" s="81">
        <v>1</v>
      </c>
      <c r="J167" s="20">
        <v>90</v>
      </c>
      <c r="K167" s="72">
        <f t="shared" si="20"/>
        <v>90</v>
      </c>
      <c r="L167" s="17" t="s">
        <v>406</v>
      </c>
      <c r="M167" s="18">
        <v>45</v>
      </c>
      <c r="N167" s="23">
        <f t="shared" si="21"/>
        <v>45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0</v>
      </c>
      <c r="D169" s="80">
        <v>0</v>
      </c>
      <c r="E169" s="46">
        <f t="shared" si="18"/>
        <v>0</v>
      </c>
      <c r="F169" s="91">
        <v>0</v>
      </c>
      <c r="G169" s="89">
        <v>0</v>
      </c>
      <c r="H169" s="46">
        <f t="shared" si="19"/>
        <v>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0</v>
      </c>
      <c r="I171" s="81">
        <v>2</v>
      </c>
      <c r="J171" s="20">
        <v>50</v>
      </c>
      <c r="K171" s="72">
        <f t="shared" si="20"/>
        <v>100</v>
      </c>
      <c r="L171" s="17" t="s">
        <v>407</v>
      </c>
      <c r="M171" s="18">
        <v>50</v>
      </c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+'1'!H179</f>
        <v>4</v>
      </c>
      <c r="D179" s="80">
        <v>0</v>
      </c>
      <c r="E179" s="46">
        <f t="shared" si="18"/>
        <v>4</v>
      </c>
      <c r="F179" s="91">
        <v>0</v>
      </c>
      <c r="G179" s="89">
        <v>0</v>
      </c>
      <c r="H179" s="46">
        <f t="shared" si="19"/>
        <v>1</v>
      </c>
      <c r="I179" s="81">
        <v>3</v>
      </c>
      <c r="J179" s="20">
        <v>10</v>
      </c>
      <c r="K179" s="72">
        <f t="shared" si="20"/>
        <v>30</v>
      </c>
      <c r="L179" s="17" t="s">
        <v>16</v>
      </c>
      <c r="M179" s="18"/>
      <c r="N179" s="23">
        <f t="shared" si="21"/>
        <v>30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+'1'!H187</f>
        <v>139</v>
      </c>
      <c r="D187" s="80">
        <v>0</v>
      </c>
      <c r="E187" s="46">
        <f t="shared" si="18"/>
        <v>139</v>
      </c>
      <c r="F187" s="91">
        <v>0</v>
      </c>
      <c r="G187" s="89">
        <v>0</v>
      </c>
      <c r="H187" s="46">
        <f t="shared" si="19"/>
        <v>139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3934</v>
      </c>
    </row>
    <row r="228" spans="1:19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1295</v>
      </c>
      <c r="M229" s="2">
        <v>100</v>
      </c>
      <c r="N229" s="2">
        <v>50</v>
      </c>
      <c r="O229" s="2">
        <v>100</v>
      </c>
      <c r="P229" s="2">
        <v>245</v>
      </c>
      <c r="Q229" s="2">
        <v>190</v>
      </c>
      <c r="R229" s="2">
        <v>290</v>
      </c>
      <c r="S229" s="2">
        <v>320</v>
      </c>
    </row>
    <row r="230" spans="1:19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9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9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994</v>
      </c>
    </row>
    <row r="233" spans="1:19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1645</v>
      </c>
    </row>
    <row r="234" spans="1:19" ht="24.6" x14ac:dyDescent="0.65">
      <c r="A234" s="1"/>
      <c r="C234" s="31"/>
      <c r="E234" s="31"/>
      <c r="H234" s="31"/>
      <c r="J234" s="139" t="s">
        <v>209</v>
      </c>
      <c r="K234" s="140"/>
      <c r="L234" s="37">
        <v>1655</v>
      </c>
    </row>
    <row r="235" spans="1:19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10</v>
      </c>
    </row>
    <row r="236" spans="1:19" ht="24.6" x14ac:dyDescent="0.65">
      <c r="H236" s="2"/>
      <c r="J236" s="139" t="s">
        <v>211</v>
      </c>
      <c r="K236" s="140"/>
      <c r="L236" s="33">
        <f>+L234-L233</f>
        <v>10</v>
      </c>
    </row>
    <row r="237" spans="1:19" x14ac:dyDescent="0.6">
      <c r="H237" s="2"/>
      <c r="J237" s="2"/>
    </row>
    <row r="238" spans="1:19" ht="24.6" x14ac:dyDescent="0.65">
      <c r="H238" s="2"/>
      <c r="J238" s="82" t="s">
        <v>300</v>
      </c>
      <c r="K238" s="2" t="s">
        <v>346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 codeName="Sheet6">
    <tabColor rgb="FFF789D2"/>
  </sheetPr>
  <dimension ref="A1:AC311"/>
  <sheetViews>
    <sheetView zoomScaleNormal="100" workbookViewId="0">
      <pane xSplit="8" ySplit="4" topLeftCell="I227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+'2'!H6</f>
        <v>20</v>
      </c>
      <c r="D6" s="80">
        <v>20</v>
      </c>
      <c r="E6" s="46">
        <f t="shared" ref="E6:E69" si="5">C6+D6</f>
        <v>40</v>
      </c>
      <c r="F6" s="91">
        <v>0</v>
      </c>
      <c r="G6" s="89">
        <v>0</v>
      </c>
      <c r="H6" s="46">
        <f t="shared" ref="H6:H69" si="6">+E6-F6-I6-G6</f>
        <v>23</v>
      </c>
      <c r="I6" s="81">
        <v>17</v>
      </c>
      <c r="J6" s="15">
        <v>100</v>
      </c>
      <c r="K6" s="72">
        <f t="shared" ref="K6:K74" si="7">+J6*I6</f>
        <v>1700</v>
      </c>
      <c r="L6" s="17" t="s">
        <v>411</v>
      </c>
      <c r="M6" s="18">
        <v>200</v>
      </c>
      <c r="N6" s="23">
        <f t="shared" ref="N6:N74" si="8">SUM(K6-M6)</f>
        <v>1500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+'2'!H15</f>
        <v>8</v>
      </c>
      <c r="D15" s="80">
        <v>0</v>
      </c>
      <c r="E15" s="46">
        <f t="shared" si="5"/>
        <v>8</v>
      </c>
      <c r="F15" s="91">
        <v>0</v>
      </c>
      <c r="G15" s="89">
        <v>0</v>
      </c>
      <c r="H15" s="46">
        <f t="shared" si="6"/>
        <v>5</v>
      </c>
      <c r="I15" s="81">
        <v>3</v>
      </c>
      <c r="J15" s="15">
        <v>50</v>
      </c>
      <c r="K15" s="72">
        <f t="shared" si="7"/>
        <v>150</v>
      </c>
      <c r="L15" s="17" t="s">
        <v>412</v>
      </c>
      <c r="M15" s="18">
        <v>50</v>
      </c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+'2'!H22</f>
        <v>1</v>
      </c>
      <c r="D22" s="80">
        <v>10</v>
      </c>
      <c r="E22" s="46">
        <f t="shared" si="5"/>
        <v>11</v>
      </c>
      <c r="F22" s="91">
        <v>0</v>
      </c>
      <c r="G22" s="89">
        <v>0</v>
      </c>
      <c r="H22" s="46">
        <f t="shared" si="6"/>
        <v>7</v>
      </c>
      <c r="I22" s="81">
        <v>4</v>
      </c>
      <c r="J22" s="20">
        <v>100</v>
      </c>
      <c r="K22" s="72">
        <f t="shared" si="7"/>
        <v>400</v>
      </c>
      <c r="L22" s="17" t="s">
        <v>411</v>
      </c>
      <c r="M22" s="18">
        <v>200</v>
      </c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+'2'!H28</f>
        <v>3</v>
      </c>
      <c r="D28" s="80">
        <v>0</v>
      </c>
      <c r="E28" s="46">
        <f t="shared" si="5"/>
        <v>3</v>
      </c>
      <c r="F28" s="91">
        <v>3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413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414</v>
      </c>
      <c r="M32" s="18">
        <v>65</v>
      </c>
      <c r="N32" s="23">
        <f t="shared" si="8"/>
        <v>65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0</v>
      </c>
      <c r="I39" s="81">
        <v>2</v>
      </c>
      <c r="J39" s="15">
        <v>50</v>
      </c>
      <c r="K39" s="72">
        <f t="shared" si="7"/>
        <v>100</v>
      </c>
      <c r="L39" s="17" t="s">
        <v>415</v>
      </c>
      <c r="M39" s="18">
        <v>50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+'2'!H43</f>
        <v>1</v>
      </c>
      <c r="D43" s="80">
        <v>5</v>
      </c>
      <c r="E43" s="46">
        <f t="shared" si="5"/>
        <v>6</v>
      </c>
      <c r="F43" s="91">
        <v>0</v>
      </c>
      <c r="G43" s="89">
        <v>0</v>
      </c>
      <c r="H43" s="46">
        <f t="shared" si="6"/>
        <v>4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+'2'!H44</f>
        <v>1</v>
      </c>
      <c r="D44" s="80">
        <v>5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+'2'!H45</f>
        <v>2</v>
      </c>
      <c r="D45" s="80">
        <v>5</v>
      </c>
      <c r="E45" s="46">
        <f t="shared" si="5"/>
        <v>7</v>
      </c>
      <c r="F45" s="91">
        <v>0</v>
      </c>
      <c r="G45" s="89">
        <v>0</v>
      </c>
      <c r="H45" s="46">
        <f t="shared" si="6"/>
        <v>4</v>
      </c>
      <c r="I45" s="81">
        <v>3</v>
      </c>
      <c r="J45" s="20">
        <v>50</v>
      </c>
      <c r="K45" s="72">
        <f>+J45*I45</f>
        <v>150</v>
      </c>
      <c r="L45" s="17" t="s">
        <v>16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416</v>
      </c>
      <c r="M46" s="18">
        <v>25</v>
      </c>
      <c r="N46" s="23">
        <f t="shared" si="8"/>
        <v>25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+'2'!H48</f>
        <v>1</v>
      </c>
      <c r="D48" s="80">
        <v>5</v>
      </c>
      <c r="E48" s="46">
        <f t="shared" si="5"/>
        <v>6</v>
      </c>
      <c r="F48" s="91">
        <v>0</v>
      </c>
      <c r="G48" s="89">
        <v>0</v>
      </c>
      <c r="H48" s="46">
        <f t="shared" si="6"/>
        <v>4</v>
      </c>
      <c r="I48" s="81">
        <v>2</v>
      </c>
      <c r="J48" s="20">
        <v>50</v>
      </c>
      <c r="K48" s="72">
        <f>+J48*I48</f>
        <v>100</v>
      </c>
      <c r="L48" s="17" t="s">
        <v>419</v>
      </c>
      <c r="M48" s="18">
        <v>50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+'2'!H49</f>
        <v>1</v>
      </c>
      <c r="D49" s="80">
        <v>5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+'2'!H54</f>
        <v>0</v>
      </c>
      <c r="D54" s="80">
        <v>2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2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2</v>
      </c>
      <c r="D57" s="80">
        <v>3</v>
      </c>
      <c r="E57" s="46">
        <f t="shared" si="5"/>
        <v>5</v>
      </c>
      <c r="F57" s="91">
        <v>0</v>
      </c>
      <c r="G57" s="89">
        <v>0</v>
      </c>
      <c r="H57" s="46">
        <f t="shared" si="6"/>
        <v>3</v>
      </c>
      <c r="I57" s="81">
        <v>2</v>
      </c>
      <c r="J57" s="15">
        <v>120</v>
      </c>
      <c r="K57" s="72">
        <f t="shared" si="7"/>
        <v>240</v>
      </c>
      <c r="L57" s="17" t="s">
        <v>417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1</v>
      </c>
      <c r="I60" s="81">
        <v>2</v>
      </c>
      <c r="J60" s="15">
        <v>50</v>
      </c>
      <c r="K60" s="72">
        <f t="shared" si="7"/>
        <v>100</v>
      </c>
      <c r="L60" s="17" t="s">
        <v>418</v>
      </c>
      <c r="M60" s="18">
        <v>50</v>
      </c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3</v>
      </c>
      <c r="I61" s="81">
        <v>2</v>
      </c>
      <c r="J61" s="15">
        <v>50</v>
      </c>
      <c r="K61" s="72">
        <f t="shared" si="7"/>
        <v>100</v>
      </c>
      <c r="L61" s="17" t="s">
        <v>418</v>
      </c>
      <c r="M61" s="18">
        <v>50</v>
      </c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8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+'2'!H70</f>
        <v>6</v>
      </c>
      <c r="D70" s="80">
        <v>2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7</v>
      </c>
      <c r="I70" s="81">
        <v>1</v>
      </c>
      <c r="J70" s="21">
        <v>50</v>
      </c>
      <c r="K70" s="72">
        <f t="shared" si="7"/>
        <v>50</v>
      </c>
      <c r="L70" s="17" t="s">
        <v>416</v>
      </c>
      <c r="M70" s="18">
        <v>25</v>
      </c>
      <c r="N70" s="23">
        <f t="shared" si="8"/>
        <v>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4</v>
      </c>
      <c r="I71" s="81">
        <v>2</v>
      </c>
      <c r="J71" s="21">
        <v>50</v>
      </c>
      <c r="K71" s="72">
        <f t="shared" si="7"/>
        <v>100</v>
      </c>
      <c r="L71" s="17" t="s">
        <v>418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2</v>
      </c>
      <c r="D76" s="80">
        <v>0</v>
      </c>
      <c r="E76" s="46">
        <f t="shared" si="13"/>
        <v>2</v>
      </c>
      <c r="F76" s="91">
        <v>0</v>
      </c>
      <c r="G76" s="89">
        <v>0</v>
      </c>
      <c r="H76" s="46">
        <f t="shared" si="14"/>
        <v>0</v>
      </c>
      <c r="I76" s="81">
        <v>2</v>
      </c>
      <c r="J76" s="20">
        <v>45</v>
      </c>
      <c r="K76" s="72">
        <f t="shared" si="15"/>
        <v>90</v>
      </c>
      <c r="L76" s="17" t="s">
        <v>420</v>
      </c>
      <c r="M76" s="18">
        <f>25+45</f>
        <v>70</v>
      </c>
      <c r="N76" s="23">
        <f t="shared" si="16"/>
        <v>20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3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+'2'!H81</f>
        <v>10</v>
      </c>
      <c r="D81" s="80">
        <v>8</v>
      </c>
      <c r="E81" s="46">
        <f t="shared" si="13"/>
        <v>18</v>
      </c>
      <c r="F81" s="91">
        <v>0</v>
      </c>
      <c r="G81" s="89">
        <v>0</v>
      </c>
      <c r="H81" s="46">
        <f t="shared" si="14"/>
        <v>0</v>
      </c>
      <c r="I81" s="81">
        <v>18</v>
      </c>
      <c r="J81" s="20">
        <v>35</v>
      </c>
      <c r="K81" s="72">
        <f t="shared" si="15"/>
        <v>630</v>
      </c>
      <c r="L81" s="17" t="s">
        <v>423</v>
      </c>
      <c r="M81" s="18">
        <f>15*14+140</f>
        <v>350</v>
      </c>
      <c r="N81" s="23">
        <f t="shared" si="16"/>
        <v>280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3</v>
      </c>
      <c r="D104" s="80">
        <v>0</v>
      </c>
      <c r="E104" s="46">
        <f t="shared" si="13"/>
        <v>3</v>
      </c>
      <c r="F104" s="91">
        <v>0</v>
      </c>
      <c r="G104" s="89">
        <v>0</v>
      </c>
      <c r="H104" s="46">
        <f t="shared" si="14"/>
        <v>0</v>
      </c>
      <c r="I104" s="81">
        <v>3</v>
      </c>
      <c r="J104" s="22">
        <v>39</v>
      </c>
      <c r="K104" s="72">
        <f t="shared" si="15"/>
        <v>117</v>
      </c>
      <c r="L104" s="17" t="s">
        <v>421</v>
      </c>
      <c r="M104" s="18">
        <f>39+19+19</f>
        <v>77</v>
      </c>
      <c r="N104" s="23">
        <f t="shared" si="16"/>
        <v>40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0</v>
      </c>
      <c r="I107" s="81">
        <v>3</v>
      </c>
      <c r="J107" s="22">
        <v>50</v>
      </c>
      <c r="K107" s="72">
        <f t="shared" si="15"/>
        <v>150</v>
      </c>
      <c r="L107" s="17" t="s">
        <v>422</v>
      </c>
      <c r="M107" s="18">
        <v>50</v>
      </c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+'2'!H108</f>
        <v>2</v>
      </c>
      <c r="D108" s="80">
        <v>0</v>
      </c>
      <c r="E108" s="46">
        <f t="shared" si="13"/>
        <v>2</v>
      </c>
      <c r="F108" s="91">
        <v>0</v>
      </c>
      <c r="G108" s="89">
        <v>0</v>
      </c>
      <c r="H108" s="46">
        <f t="shared" si="14"/>
        <v>2</v>
      </c>
      <c r="I108" s="81"/>
      <c r="J108" s="22">
        <v>60</v>
      </c>
      <c r="K108" s="72">
        <f t="shared" si="15"/>
        <v>0</v>
      </c>
      <c r="L108" s="17">
        <v>50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3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0</v>
      </c>
      <c r="D169" s="80">
        <v>0</v>
      </c>
      <c r="E169" s="46">
        <f t="shared" si="18"/>
        <v>0</v>
      </c>
      <c r="F169" s="91">
        <v>0</v>
      </c>
      <c r="G169" s="89">
        <v>0</v>
      </c>
      <c r="H169" s="46">
        <f t="shared" si="19"/>
        <v>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3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+'2'!H179</f>
        <v>1</v>
      </c>
      <c r="D179" s="80">
        <v>0</v>
      </c>
      <c r="E179" s="46">
        <f t="shared" si="18"/>
        <v>1</v>
      </c>
      <c r="F179" s="91">
        <v>0</v>
      </c>
      <c r="G179" s="89">
        <v>0</v>
      </c>
      <c r="H179" s="46">
        <f t="shared" si="19"/>
        <v>1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+'2'!H187</f>
        <v>139</v>
      </c>
      <c r="D187" s="80">
        <v>0</v>
      </c>
      <c r="E187" s="46">
        <f t="shared" si="18"/>
        <v>139</v>
      </c>
      <c r="F187" s="91">
        <v>0</v>
      </c>
      <c r="G187" s="89">
        <v>0</v>
      </c>
      <c r="H187" s="46">
        <f t="shared" si="19"/>
        <v>139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5177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795</v>
      </c>
      <c r="M229" s="2">
        <v>60</v>
      </c>
      <c r="N229" s="2">
        <v>75</v>
      </c>
      <c r="O229" s="2">
        <v>60</v>
      </c>
      <c r="P229" s="2">
        <v>140</v>
      </c>
      <c r="Q229" s="2">
        <v>460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235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1432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2715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2715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 codeName="Sheet7">
    <tabColor rgb="FFF789D2"/>
  </sheetPr>
  <dimension ref="A1:AC311"/>
  <sheetViews>
    <sheetView zoomScale="85" zoomScaleNormal="85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+'3'!H5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+'3'!H6</f>
        <v>23</v>
      </c>
      <c r="D6" s="80">
        <v>20</v>
      </c>
      <c r="E6" s="46">
        <f t="shared" ref="E6:E69" si="5">C6+D6</f>
        <v>43</v>
      </c>
      <c r="F6" s="91">
        <v>0</v>
      </c>
      <c r="G6" s="89">
        <v>0</v>
      </c>
      <c r="H6" s="46">
        <f t="shared" ref="H6:H69" si="6">+E6-F6-I6-G6</f>
        <v>43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+'3'!H11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+'3'!H15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1</v>
      </c>
      <c r="D20" s="80">
        <v>2</v>
      </c>
      <c r="E20" s="46">
        <f t="shared" si="5"/>
        <v>3</v>
      </c>
      <c r="F20" s="91">
        <v>1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402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+'3'!H21</f>
        <v>2</v>
      </c>
      <c r="D21" s="80">
        <v>2</v>
      </c>
      <c r="E21" s="46">
        <f t="shared" si="5"/>
        <v>4</v>
      </c>
      <c r="F21" s="91">
        <v>2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424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+'3'!H22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4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+'3'!H24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0</v>
      </c>
      <c r="D31" s="80">
        <v>10</v>
      </c>
      <c r="E31" s="46">
        <f t="shared" si="5"/>
        <v>10</v>
      </c>
      <c r="F31" s="91">
        <v>0</v>
      </c>
      <c r="G31" s="89">
        <v>0</v>
      </c>
      <c r="H31" s="46">
        <f t="shared" si="6"/>
        <v>10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+'3'!H32</f>
        <v>3</v>
      </c>
      <c r="D32" s="80">
        <v>5</v>
      </c>
      <c r="E32" s="46">
        <f t="shared" si="5"/>
        <v>8</v>
      </c>
      <c r="F32" s="91">
        <v>3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413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+'3'!H33</f>
        <v>0</v>
      </c>
      <c r="D33" s="80">
        <v>5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0</v>
      </c>
      <c r="D37" s="80">
        <v>2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0</v>
      </c>
      <c r="D38" s="80">
        <v>2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2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+'3'!H43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+'3'!H44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+'3'!H45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+'3'!H46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+'3'!H48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+'3'!H49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+'3'!H51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+'3'!H52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+'3'!H53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+'3'!H54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2</v>
      </c>
      <c r="D59" s="80">
        <v>3</v>
      </c>
      <c r="E59" s="46">
        <f t="shared" si="5"/>
        <v>5</v>
      </c>
      <c r="F59" s="91">
        <v>0</v>
      </c>
      <c r="G59" s="89">
        <v>0</v>
      </c>
      <c r="H59" s="46">
        <f t="shared" si="6"/>
        <v>5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1</v>
      </c>
      <c r="D60" s="80">
        <v>3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3</v>
      </c>
      <c r="D61" s="80">
        <v>3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+'3'!H70</f>
        <v>7</v>
      </c>
      <c r="D70" s="80">
        <v>6</v>
      </c>
      <c r="E70" s="46">
        <f t="shared" ref="E70:E133" si="13">C70+D70</f>
        <v>13</v>
      </c>
      <c r="F70" s="91">
        <v>0</v>
      </c>
      <c r="G70" s="89">
        <v>0</v>
      </c>
      <c r="H70" s="46">
        <f t="shared" ref="H70:H133" si="14">+E70-F70-I70-G70</f>
        <v>7</v>
      </c>
      <c r="I70" s="81">
        <v>6</v>
      </c>
      <c r="J70" s="21">
        <v>50</v>
      </c>
      <c r="K70" s="72">
        <f t="shared" si="7"/>
        <v>300</v>
      </c>
      <c r="L70" s="17" t="s">
        <v>16</v>
      </c>
      <c r="M70" s="18"/>
      <c r="N70" s="23">
        <f t="shared" si="8"/>
        <v>300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+'3'!H71</f>
        <v>4</v>
      </c>
      <c r="D71" s="80">
        <v>5</v>
      </c>
      <c r="E71" s="46">
        <f t="shared" si="13"/>
        <v>9</v>
      </c>
      <c r="F71" s="91">
        <v>0</v>
      </c>
      <c r="G71" s="89">
        <v>0</v>
      </c>
      <c r="H71" s="46">
        <f t="shared" si="14"/>
        <v>8</v>
      </c>
      <c r="I71" s="81">
        <v>1</v>
      </c>
      <c r="J71" s="21">
        <v>50</v>
      </c>
      <c r="K71" s="72">
        <f t="shared" si="7"/>
        <v>50</v>
      </c>
      <c r="L71" s="17" t="s">
        <v>425</v>
      </c>
      <c r="M71" s="18">
        <v>50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+'3'!H87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+'3'!H88</f>
        <v>4</v>
      </c>
      <c r="D88" s="80">
        <v>10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+'3'!H89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+'3'!H90</f>
        <v>4</v>
      </c>
      <c r="D90" s="80">
        <v>5</v>
      </c>
      <c r="E90" s="46">
        <f t="shared" si="13"/>
        <v>9</v>
      </c>
      <c r="F90" s="91">
        <v>2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424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5</v>
      </c>
      <c r="E91" s="46">
        <f t="shared" si="13"/>
        <v>5</v>
      </c>
      <c r="F91" s="91">
        <v>1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402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+'3'!H107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+'3'!H108</f>
        <v>2</v>
      </c>
      <c r="D108" s="80">
        <v>5</v>
      </c>
      <c r="E108" s="46">
        <f t="shared" si="13"/>
        <v>7</v>
      </c>
      <c r="F108" s="91">
        <v>0</v>
      </c>
      <c r="G108" s="89">
        <v>0</v>
      </c>
      <c r="H108" s="46">
        <f t="shared" si="14"/>
        <v>4</v>
      </c>
      <c r="I108" s="81">
        <v>3</v>
      </c>
      <c r="J108" s="22">
        <v>60</v>
      </c>
      <c r="K108" s="72">
        <f t="shared" si="15"/>
        <v>180</v>
      </c>
      <c r="L108" s="17" t="s">
        <v>16</v>
      </c>
      <c r="M108" s="18"/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+'3'!H109</f>
        <v>1</v>
      </c>
      <c r="D109" s="80">
        <v>10</v>
      </c>
      <c r="E109" s="46">
        <f t="shared" si="13"/>
        <v>11</v>
      </c>
      <c r="F109" s="91">
        <v>0</v>
      </c>
      <c r="G109" s="89">
        <v>0</v>
      </c>
      <c r="H109" s="46">
        <f t="shared" si="14"/>
        <v>1</v>
      </c>
      <c r="I109" s="81">
        <v>10</v>
      </c>
      <c r="J109" s="20">
        <v>50</v>
      </c>
      <c r="K109" s="72">
        <f t="shared" si="15"/>
        <v>500</v>
      </c>
      <c r="L109" s="17" t="s">
        <v>16</v>
      </c>
      <c r="M109" s="18"/>
      <c r="N109" s="23">
        <f t="shared" si="16"/>
        <v>500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+'3'!H134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+'3'!H153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+'3'!H154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0</v>
      </c>
      <c r="D169" s="80">
        <v>0</v>
      </c>
      <c r="E169" s="46">
        <f t="shared" si="18"/>
        <v>0</v>
      </c>
      <c r="F169" s="91">
        <v>0</v>
      </c>
      <c r="G169" s="89">
        <v>0</v>
      </c>
      <c r="H169" s="46">
        <f t="shared" si="19"/>
        <v>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+'3'!H172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+'3'!H177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+'3'!H179</f>
        <v>1</v>
      </c>
      <c r="D179" s="80">
        <v>300</v>
      </c>
      <c r="E179" s="46">
        <f t="shared" si="18"/>
        <v>301</v>
      </c>
      <c r="F179" s="91">
        <v>0</v>
      </c>
      <c r="G179" s="89">
        <v>0</v>
      </c>
      <c r="H179" s="46">
        <f t="shared" si="19"/>
        <v>301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+'3'!H180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+'3'!H181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+'3'!H183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+'3'!H184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+'3'!H187</f>
        <v>139</v>
      </c>
      <c r="D187" s="80">
        <v>200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+'3'!H191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+'3'!H192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+'3'!H201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+'3'!H202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+'3'!H203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1460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1110</v>
      </c>
      <c r="M229" s="2">
        <v>310</v>
      </c>
      <c r="N229" s="2">
        <v>800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300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300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 codeName="Sheet8"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+'4'!H5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2</v>
      </c>
      <c r="I5" s="81">
        <v>8</v>
      </c>
      <c r="J5" s="15">
        <v>50</v>
      </c>
      <c r="K5" s="72">
        <f>+J5*I5</f>
        <v>400</v>
      </c>
      <c r="L5" s="17" t="s">
        <v>16</v>
      </c>
      <c r="M5" s="18"/>
      <c r="N5" s="23">
        <f>SUM(K5-M5)</f>
        <v>400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+'4'!H6</f>
        <v>43</v>
      </c>
      <c r="D6" s="80">
        <v>0</v>
      </c>
      <c r="E6" s="46">
        <f t="shared" ref="E6:E69" si="5">C6+D6</f>
        <v>43</v>
      </c>
      <c r="F6" s="91">
        <v>0</v>
      </c>
      <c r="G6" s="89">
        <v>0</v>
      </c>
      <c r="H6" s="46">
        <f t="shared" ref="H6:H69" si="6">+E6-F6-I6-G6</f>
        <v>39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+'4'!H11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425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+'4'!H15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+'4'!H21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+'4'!H22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+'4'!H24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+'4'!H32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+'4'!H33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1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+'4'!H44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+'4'!H45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+'4'!H46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+'4'!H49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+'4'!H51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+'4'!H52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430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+'4'!H53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+'4'!H54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1</v>
      </c>
      <c r="I56" s="81">
        <v>1</v>
      </c>
      <c r="J56" s="15">
        <v>120</v>
      </c>
      <c r="K56" s="72">
        <f t="shared" si="7"/>
        <v>120</v>
      </c>
      <c r="L56" s="17" t="s">
        <v>430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5</v>
      </c>
      <c r="D59" s="80">
        <v>0</v>
      </c>
      <c r="E59" s="46">
        <f t="shared" si="5"/>
        <v>5</v>
      </c>
      <c r="F59" s="91">
        <v>0</v>
      </c>
      <c r="G59" s="89">
        <v>0</v>
      </c>
      <c r="H59" s="46">
        <f t="shared" si="6"/>
        <v>3</v>
      </c>
      <c r="I59" s="81">
        <v>2</v>
      </c>
      <c r="J59" s="15">
        <v>50</v>
      </c>
      <c r="K59" s="72">
        <f t="shared" si="7"/>
        <v>100</v>
      </c>
      <c r="L59" s="17" t="s">
        <v>431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4</v>
      </c>
      <c r="I61" s="81">
        <v>2</v>
      </c>
      <c r="J61" s="15">
        <v>50</v>
      </c>
      <c r="K61" s="72">
        <f t="shared" si="7"/>
        <v>100</v>
      </c>
      <c r="L61" s="17" t="s">
        <v>431</v>
      </c>
      <c r="M61" s="18">
        <v>50</v>
      </c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+'4'!H70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2</v>
      </c>
      <c r="I70" s="81">
        <v>5</v>
      </c>
      <c r="J70" s="21">
        <v>50</v>
      </c>
      <c r="K70" s="72">
        <f t="shared" si="7"/>
        <v>250</v>
      </c>
      <c r="L70" s="17" t="s">
        <v>432</v>
      </c>
      <c r="M70" s="18">
        <v>125</v>
      </c>
      <c r="N70" s="23">
        <f t="shared" si="8"/>
        <v>125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+'4'!H71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5</v>
      </c>
      <c r="I71" s="81">
        <v>3</v>
      </c>
      <c r="J71" s="21">
        <v>50</v>
      </c>
      <c r="K71" s="72">
        <f t="shared" si="7"/>
        <v>150</v>
      </c>
      <c r="L71" s="17" t="s">
        <v>426</v>
      </c>
      <c r="M71" s="18">
        <v>75</v>
      </c>
      <c r="N71" s="23">
        <f t="shared" si="8"/>
        <v>75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+'4'!H87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+'4'!H88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+'4'!H90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+'4'!H107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+'4'!H108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3</v>
      </c>
      <c r="I108" s="81">
        <v>1</v>
      </c>
      <c r="J108" s="22">
        <v>60</v>
      </c>
      <c r="K108" s="72">
        <f t="shared" si="15"/>
        <v>60</v>
      </c>
      <c r="L108" s="17" t="s">
        <v>427</v>
      </c>
      <c r="M108" s="18">
        <v>30</v>
      </c>
      <c r="N108" s="23">
        <f t="shared" si="16"/>
        <v>30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+'4'!H109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0</v>
      </c>
      <c r="I109" s="81">
        <v>1</v>
      </c>
      <c r="J109" s="20">
        <v>50</v>
      </c>
      <c r="K109" s="72">
        <f t="shared" si="15"/>
        <v>50</v>
      </c>
      <c r="L109" s="17" t="s">
        <v>427</v>
      </c>
      <c r="M109" s="18">
        <v>25</v>
      </c>
      <c r="N109" s="23">
        <f t="shared" si="16"/>
        <v>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+'4'!H134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5</v>
      </c>
      <c r="E145" s="46">
        <f t="shared" si="18"/>
        <v>5</v>
      </c>
      <c r="F145" s="91">
        <v>0</v>
      </c>
      <c r="G145" s="89">
        <v>0</v>
      </c>
      <c r="H145" s="46">
        <f t="shared" si="19"/>
        <v>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5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+'4'!H153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6</v>
      </c>
      <c r="I153" s="81">
        <v>1</v>
      </c>
      <c r="J153" s="20">
        <v>60</v>
      </c>
      <c r="K153" s="72">
        <f t="shared" si="20"/>
        <v>60</v>
      </c>
      <c r="L153" s="17" t="s">
        <v>428</v>
      </c>
      <c r="M153" s="18">
        <v>30</v>
      </c>
      <c r="N153" s="23">
        <f t="shared" si="21"/>
        <v>30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+'4'!H154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0</v>
      </c>
      <c r="D169" s="80">
        <v>30</v>
      </c>
      <c r="E169" s="46">
        <f t="shared" si="18"/>
        <v>30</v>
      </c>
      <c r="F169" s="91">
        <v>0</v>
      </c>
      <c r="G169" s="89">
        <v>0</v>
      </c>
      <c r="H169" s="46">
        <f t="shared" si="19"/>
        <v>30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+'4'!H172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+'4'!H177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+'4'!H179</f>
        <v>301</v>
      </c>
      <c r="D179" s="80">
        <v>0</v>
      </c>
      <c r="E179" s="46">
        <f t="shared" si="18"/>
        <v>301</v>
      </c>
      <c r="F179" s="91">
        <v>0</v>
      </c>
      <c r="G179" s="89">
        <v>0</v>
      </c>
      <c r="H179" s="46">
        <f t="shared" si="19"/>
        <v>298</v>
      </c>
      <c r="I179" s="81">
        <v>3</v>
      </c>
      <c r="J179" s="20">
        <v>10</v>
      </c>
      <c r="K179" s="72">
        <f t="shared" si="20"/>
        <v>30</v>
      </c>
      <c r="L179" s="17" t="s">
        <v>16</v>
      </c>
      <c r="M179" s="18"/>
      <c r="N179" s="23">
        <f t="shared" si="21"/>
        <v>30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+'4'!H180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+'4'!H181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+'4'!H183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+'4'!H184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+'4'!H187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+'4'!H191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+'4'!H192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+'4'!H201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+'4'!H202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+'4'!H203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v>280</v>
      </c>
      <c r="L204" s="17" t="s">
        <v>16</v>
      </c>
      <c r="M204" s="18"/>
      <c r="N204" s="23">
        <f t="shared" si="21"/>
        <v>280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2665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810</v>
      </c>
      <c r="M229" s="2">
        <v>280</v>
      </c>
      <c r="N229" s="2">
        <v>100</v>
      </c>
      <c r="O229" s="2">
        <v>150</v>
      </c>
      <c r="P229" s="2">
        <v>280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48</v>
      </c>
      <c r="M231" s="2" t="s">
        <v>429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505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1302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1302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 codeName="Sheet9">
    <tabColor rgb="FFF789D2"/>
  </sheetPr>
  <dimension ref="A1:AC311"/>
  <sheetViews>
    <sheetView zoomScale="80" zoomScaleNormal="80" workbookViewId="0">
      <pane xSplit="8" ySplit="4" topLeftCell="I161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+'5'!H5</f>
        <v>2</v>
      </c>
      <c r="D5" s="80">
        <v>0</v>
      </c>
      <c r="E5" s="46">
        <f t="shared" ref="E5" si="0">C5+D5</f>
        <v>2</v>
      </c>
      <c r="F5" s="91">
        <v>0</v>
      </c>
      <c r="G5" s="89">
        <v>0</v>
      </c>
      <c r="H5" s="46">
        <f t="shared" ref="H5" si="1">+E5-F5-I5-G5</f>
        <v>0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+'5'!H6</f>
        <v>39</v>
      </c>
      <c r="D6" s="80">
        <v>30</v>
      </c>
      <c r="E6" s="46">
        <f t="shared" ref="E6:E69" si="5">C6+D6</f>
        <v>69</v>
      </c>
      <c r="F6" s="91">
        <v>0</v>
      </c>
      <c r="G6" s="89">
        <v>0</v>
      </c>
      <c r="H6" s="46">
        <f t="shared" ref="H6:H69" si="6">+E6-F6-I6-G6</f>
        <v>42</v>
      </c>
      <c r="I6" s="81">
        <v>27</v>
      </c>
      <c r="J6" s="15">
        <v>100</v>
      </c>
      <c r="K6" s="72">
        <f t="shared" ref="K6:K74" si="7">+J6*I6</f>
        <v>2700</v>
      </c>
      <c r="L6" s="17" t="s">
        <v>433</v>
      </c>
      <c r="M6" s="18">
        <f>1000+300</f>
        <v>1300</v>
      </c>
      <c r="N6" s="23">
        <f t="shared" ref="N6:N74" si="8">SUM(K6-M6)</f>
        <v>1400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+'5'!H11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0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+'5'!H15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4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+'5'!H21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+'5'!H22</f>
        <v>4</v>
      </c>
      <c r="D22" s="80">
        <v>10</v>
      </c>
      <c r="E22" s="46">
        <f t="shared" si="5"/>
        <v>14</v>
      </c>
      <c r="F22" s="91">
        <v>0</v>
      </c>
      <c r="G22" s="89">
        <v>0</v>
      </c>
      <c r="H22" s="46">
        <f t="shared" si="6"/>
        <v>10</v>
      </c>
      <c r="I22" s="81">
        <v>4</v>
      </c>
      <c r="J22" s="20">
        <v>100</v>
      </c>
      <c r="K22" s="72">
        <f t="shared" si="7"/>
        <v>400</v>
      </c>
      <c r="L22" s="17" t="s">
        <v>434</v>
      </c>
      <c r="M22" s="18">
        <v>400</v>
      </c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+'5'!H24</f>
        <v>3</v>
      </c>
      <c r="D24" s="80">
        <v>5</v>
      </c>
      <c r="E24" s="46">
        <f t="shared" si="5"/>
        <v>8</v>
      </c>
      <c r="F24" s="91">
        <v>0</v>
      </c>
      <c r="G24" s="89">
        <v>0</v>
      </c>
      <c r="H24" s="46">
        <f t="shared" si="6"/>
        <v>6</v>
      </c>
      <c r="I24" s="81">
        <v>2</v>
      </c>
      <c r="J24" s="15">
        <v>100</v>
      </c>
      <c r="K24" s="72">
        <f t="shared" si="7"/>
        <v>200</v>
      </c>
      <c r="L24" s="17" t="s">
        <v>433</v>
      </c>
      <c r="M24" s="18">
        <v>100</v>
      </c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2</v>
      </c>
      <c r="I31" s="81">
        <v>7</v>
      </c>
      <c r="J31" s="15">
        <v>100</v>
      </c>
      <c r="K31" s="72">
        <f t="shared" si="7"/>
        <v>700</v>
      </c>
      <c r="L31" s="17" t="s">
        <v>435</v>
      </c>
      <c r="M31" s="18">
        <v>500</v>
      </c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+'5'!H32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+'5'!H33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+'5'!H43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+'5'!H44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+'5'!H45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+'5'!H46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+'5'!H48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+'5'!H49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+'5'!H51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3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+'5'!H52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+'5'!H53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+'5'!H54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3</v>
      </c>
      <c r="D59" s="80">
        <v>10</v>
      </c>
      <c r="E59" s="46">
        <f t="shared" si="5"/>
        <v>13</v>
      </c>
      <c r="F59" s="91">
        <v>0</v>
      </c>
      <c r="G59" s="89">
        <v>0</v>
      </c>
      <c r="H59" s="46">
        <f t="shared" si="6"/>
        <v>13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3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+'5'!H70</f>
        <v>2</v>
      </c>
      <c r="D70" s="80">
        <v>5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+'5'!H71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3</v>
      </c>
      <c r="D77" s="80">
        <v>5</v>
      </c>
      <c r="E77" s="46">
        <f t="shared" si="13"/>
        <v>8</v>
      </c>
      <c r="F77" s="91">
        <v>0</v>
      </c>
      <c r="G77" s="89">
        <v>0</v>
      </c>
      <c r="H77" s="46">
        <f t="shared" si="14"/>
        <v>3</v>
      </c>
      <c r="I77" s="81">
        <v>5</v>
      </c>
      <c r="J77" s="21">
        <v>35</v>
      </c>
      <c r="K77" s="72">
        <f t="shared" si="15"/>
        <v>175</v>
      </c>
      <c r="L77" s="17" t="s">
        <v>436</v>
      </c>
      <c r="M77" s="18">
        <v>80</v>
      </c>
      <c r="N77" s="23">
        <f t="shared" si="16"/>
        <v>95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+'5'!H87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+'5'!H88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+'5'!H89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+'5'!H90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+'5'!H107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+'5'!H108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+'5'!H109</f>
        <v>0</v>
      </c>
      <c r="D109" s="80">
        <v>10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10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+'5'!H134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5</v>
      </c>
      <c r="D145" s="80">
        <v>0</v>
      </c>
      <c r="E145" s="46">
        <f t="shared" si="18"/>
        <v>5</v>
      </c>
      <c r="F145" s="91">
        <v>5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437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+'5'!H153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3</v>
      </c>
      <c r="I153" s="81">
        <v>3</v>
      </c>
      <c r="J153" s="20">
        <v>60</v>
      </c>
      <c r="K153" s="72">
        <f t="shared" si="20"/>
        <v>180</v>
      </c>
      <c r="L153" s="17" t="s">
        <v>431</v>
      </c>
      <c r="M153" s="18">
        <v>60</v>
      </c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+'5'!H154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1</v>
      </c>
      <c r="I167" s="81">
        <v>1</v>
      </c>
      <c r="J167" s="20">
        <v>90</v>
      </c>
      <c r="K167" s="72">
        <f t="shared" si="20"/>
        <v>90</v>
      </c>
      <c r="L167" s="17" t="s">
        <v>438</v>
      </c>
      <c r="M167" s="18">
        <v>45</v>
      </c>
      <c r="N167" s="23">
        <f t="shared" si="21"/>
        <v>45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30</v>
      </c>
      <c r="D169" s="80">
        <v>0</v>
      </c>
      <c r="E169" s="46">
        <f t="shared" si="18"/>
        <v>30</v>
      </c>
      <c r="F169" s="91">
        <v>0</v>
      </c>
      <c r="G169" s="89">
        <v>0</v>
      </c>
      <c r="H169" s="46">
        <f t="shared" si="19"/>
        <v>28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>
        <v>5</v>
      </c>
      <c r="N169" s="23">
        <f t="shared" si="21"/>
        <v>105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+'5'!H172</f>
        <v>3</v>
      </c>
      <c r="D172" s="80">
        <v>5</v>
      </c>
      <c r="E172" s="46">
        <f t="shared" si="18"/>
        <v>8</v>
      </c>
      <c r="F172" s="91">
        <v>0</v>
      </c>
      <c r="G172" s="89">
        <v>0</v>
      </c>
      <c r="H172" s="46">
        <f t="shared" si="19"/>
        <v>8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+'5'!H177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+'5'!H179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+'5'!H180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+'5'!H181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+'5'!H183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+'5'!H184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+'5'!H187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+'5'!H191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+'5'!H192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+'5'!H201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+'5'!H202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+'5'!H203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5285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2490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2695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2695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 codeName="Sheet10">
    <tabColor rgb="FFF789D2"/>
  </sheetPr>
  <dimension ref="A1:AC311"/>
  <sheetViews>
    <sheetView zoomScale="80" zoomScaleNormal="80" workbookViewId="0">
      <pane xSplit="8" ySplit="4" topLeftCell="I164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+'6'!H5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+'6'!H6</f>
        <v>42</v>
      </c>
      <c r="D6" s="80">
        <v>0</v>
      </c>
      <c r="E6" s="46">
        <f t="shared" ref="E6:E69" si="5">C6+D6</f>
        <v>42</v>
      </c>
      <c r="F6" s="91">
        <v>0</v>
      </c>
      <c r="G6" s="89">
        <v>0</v>
      </c>
      <c r="H6" s="46">
        <f t="shared" ref="H6:H69" si="6">+E6-F6-I6-G6</f>
        <v>28</v>
      </c>
      <c r="I6" s="81">
        <v>14</v>
      </c>
      <c r="J6" s="15">
        <v>100</v>
      </c>
      <c r="K6" s="72">
        <f t="shared" ref="K6:K74" si="7">+J6*I6</f>
        <v>1400</v>
      </c>
      <c r="L6" s="17" t="s">
        <v>16</v>
      </c>
      <c r="M6" s="18"/>
      <c r="N6" s="23">
        <f t="shared" ref="N6:N74" si="8">SUM(K6-M6)</f>
        <v>1400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+'6'!H11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+'6'!H15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+'6'!H21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+'6'!H22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8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+'6'!H24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4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2</v>
      </c>
      <c r="D31" s="80">
        <v>0</v>
      </c>
      <c r="E31" s="46">
        <f t="shared" si="5"/>
        <v>2</v>
      </c>
      <c r="F31" s="91">
        <v>0</v>
      </c>
      <c r="G31" s="89">
        <v>0</v>
      </c>
      <c r="H31" s="46">
        <f t="shared" si="6"/>
        <v>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+'6'!H33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+'6'!H43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+'6'!H44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+'6'!H45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+'6'!H46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0</v>
      </c>
      <c r="I46" s="81">
        <v>3</v>
      </c>
      <c r="J46" s="15">
        <v>50</v>
      </c>
      <c r="K46" s="72">
        <f t="shared" si="7"/>
        <v>150</v>
      </c>
      <c r="L46" s="17" t="s">
        <v>439</v>
      </c>
      <c r="M46" s="18">
        <v>75</v>
      </c>
      <c r="N46" s="23">
        <f t="shared" si="8"/>
        <v>75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+'6'!H48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+'6'!H49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+'6'!H51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+'6'!H52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+'6'!H53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+'6'!H54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0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/>
      <c r="N56" s="23">
        <f t="shared" si="8"/>
        <v>120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13</v>
      </c>
      <c r="D59" s="80">
        <v>0</v>
      </c>
      <c r="E59" s="46">
        <f t="shared" si="5"/>
        <v>13</v>
      </c>
      <c r="F59" s="91">
        <v>0</v>
      </c>
      <c r="G59" s="89">
        <v>0</v>
      </c>
      <c r="H59" s="46">
        <f t="shared" si="6"/>
        <v>13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425</v>
      </c>
      <c r="M61" s="18">
        <v>50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7</v>
      </c>
      <c r="I67" s="81">
        <v>1</v>
      </c>
      <c r="J67" s="15">
        <v>50</v>
      </c>
      <c r="K67" s="72">
        <f t="shared" si="7"/>
        <v>50</v>
      </c>
      <c r="L67" s="17" t="s">
        <v>425</v>
      </c>
      <c r="M67" s="18">
        <v>50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+'6'!H70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+'6'!H71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+'6'!H87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+'6'!H88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+'6'!H89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+'6'!H107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+'6'!H108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+'6'!H109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10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+'6'!H134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+'6'!H153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+'6'!H154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2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28</v>
      </c>
      <c r="D169" s="80">
        <v>0</v>
      </c>
      <c r="E169" s="46">
        <f t="shared" si="18"/>
        <v>28</v>
      </c>
      <c r="F169" s="91">
        <v>0</v>
      </c>
      <c r="G169" s="89">
        <v>0</v>
      </c>
      <c r="H169" s="46">
        <f t="shared" si="19"/>
        <v>28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+'6'!H172</f>
        <v>8</v>
      </c>
      <c r="D172" s="80">
        <v>0</v>
      </c>
      <c r="E172" s="46">
        <f t="shared" si="18"/>
        <v>8</v>
      </c>
      <c r="F172" s="91">
        <v>0</v>
      </c>
      <c r="G172" s="89">
        <v>0</v>
      </c>
      <c r="H172" s="46">
        <f t="shared" si="19"/>
        <v>7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+'6'!H173</f>
        <v>0</v>
      </c>
      <c r="D173" s="80">
        <v>5</v>
      </c>
      <c r="E173" s="46">
        <f t="shared" si="18"/>
        <v>5</v>
      </c>
      <c r="F173" s="91">
        <v>0</v>
      </c>
      <c r="G173" s="89">
        <v>0</v>
      </c>
      <c r="H173" s="46">
        <f t="shared" si="19"/>
        <v>5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+'6'!H175</f>
        <v>0</v>
      </c>
      <c r="D175" s="80">
        <v>5</v>
      </c>
      <c r="E175" s="46">
        <f t="shared" si="18"/>
        <v>5</v>
      </c>
      <c r="F175" s="91">
        <v>0</v>
      </c>
      <c r="G175" s="89">
        <v>0</v>
      </c>
      <c r="H175" s="46">
        <f t="shared" si="19"/>
        <v>4</v>
      </c>
      <c r="I175" s="81">
        <v>1</v>
      </c>
      <c r="J175" s="20">
        <v>25</v>
      </c>
      <c r="K175" s="72">
        <f t="shared" si="20"/>
        <v>25</v>
      </c>
      <c r="L175" s="17" t="s">
        <v>16</v>
      </c>
      <c r="M175" s="18"/>
      <c r="N175" s="23">
        <f t="shared" si="21"/>
        <v>25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+'6'!H176</f>
        <v>0</v>
      </c>
      <c r="D176" s="80">
        <v>5</v>
      </c>
      <c r="E176" s="46">
        <f t="shared" si="18"/>
        <v>5</v>
      </c>
      <c r="F176" s="91">
        <v>0</v>
      </c>
      <c r="G176" s="89">
        <v>0</v>
      </c>
      <c r="H176" s="46">
        <f t="shared" si="19"/>
        <v>5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+'6'!H177</f>
        <v>3</v>
      </c>
      <c r="D177" s="80">
        <v>5</v>
      </c>
      <c r="E177" s="46">
        <f t="shared" si="18"/>
        <v>8</v>
      </c>
      <c r="F177" s="91">
        <v>0</v>
      </c>
      <c r="G177" s="89">
        <v>0</v>
      </c>
      <c r="H177" s="46">
        <f t="shared" si="19"/>
        <v>8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+'6'!H179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+'6'!H180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+'6'!H181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+'6'!H183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+'6'!H184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+'6'!H187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+'6'!H191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+'6'!H192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+'6'!H201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+'6'!H202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+'6'!H203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2815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900</v>
      </c>
      <c r="M229" s="2">
        <v>700</v>
      </c>
      <c r="N229" s="2">
        <v>200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175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1740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1740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 codeName="Sheet11">
    <tabColor rgb="FFF789D2"/>
  </sheetPr>
  <dimension ref="A1:AC311"/>
  <sheetViews>
    <sheetView zoomScale="80" zoomScaleNormal="80" workbookViewId="0">
      <pane xSplit="8" ySplit="4" topLeftCell="I161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+'7'!H5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+'7'!H6</f>
        <v>28</v>
      </c>
      <c r="D6" s="80">
        <v>10</v>
      </c>
      <c r="E6" s="46">
        <f t="shared" ref="E6:E69" si="5">C6+D6</f>
        <v>38</v>
      </c>
      <c r="F6" s="91">
        <v>0</v>
      </c>
      <c r="G6" s="89">
        <v>1</v>
      </c>
      <c r="H6" s="46">
        <f t="shared" ref="H6:H69" si="6">+E6-F6-I6-G6</f>
        <v>10</v>
      </c>
      <c r="I6" s="81">
        <v>27</v>
      </c>
      <c r="J6" s="15">
        <v>100</v>
      </c>
      <c r="K6" s="72">
        <f t="shared" ref="K6:K74" si="7">+J6*I6</f>
        <v>2700</v>
      </c>
      <c r="L6" s="17" t="s">
        <v>440</v>
      </c>
      <c r="M6" s="18">
        <f>10*25</f>
        <v>250</v>
      </c>
      <c r="N6" s="23">
        <f t="shared" ref="N6:N74" si="8">SUM(K6-M6)</f>
        <v>2450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8</v>
      </c>
      <c r="E9" s="46">
        <f t="shared" si="5"/>
        <v>8</v>
      </c>
      <c r="F9" s="91">
        <v>0</v>
      </c>
      <c r="G9" s="89">
        <v>0</v>
      </c>
      <c r="H9" s="46">
        <f t="shared" si="6"/>
        <v>0</v>
      </c>
      <c r="I9" s="81">
        <v>8</v>
      </c>
      <c r="J9" s="15">
        <v>10</v>
      </c>
      <c r="K9" s="72">
        <f t="shared" si="7"/>
        <v>80</v>
      </c>
      <c r="L9" s="17" t="s">
        <v>441</v>
      </c>
      <c r="M9" s="18">
        <v>40</v>
      </c>
      <c r="N9" s="23">
        <f t="shared" si="8"/>
        <v>40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+'7'!H11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+'7'!H15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+'7'!H21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+'7'!H22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6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+'7'!H24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+'7'!H32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+'7'!H33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+'7'!H43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+'7'!H44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5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+'7'!H45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+'7'!H48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+'7'!H49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+'7'!H51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+'7'!H52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0</v>
      </c>
      <c r="I52" s="81">
        <v>1</v>
      </c>
      <c r="J52" s="15">
        <v>120</v>
      </c>
      <c r="K52" s="72">
        <f t="shared" si="7"/>
        <v>120</v>
      </c>
      <c r="L52" s="17" t="s">
        <v>430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+'7'!H54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1</v>
      </c>
      <c r="I54" s="81">
        <v>1</v>
      </c>
      <c r="J54" s="15">
        <v>120</v>
      </c>
      <c r="K54" s="72">
        <f t="shared" si="7"/>
        <v>120</v>
      </c>
      <c r="L54" s="17" t="s">
        <v>430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2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13</v>
      </c>
      <c r="D59" s="80">
        <v>0</v>
      </c>
      <c r="E59" s="46">
        <f t="shared" si="5"/>
        <v>13</v>
      </c>
      <c r="F59" s="91">
        <v>0</v>
      </c>
      <c r="G59" s="89">
        <v>0</v>
      </c>
      <c r="H59" s="46">
        <f t="shared" si="6"/>
        <v>13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+'7'!H70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6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3</v>
      </c>
      <c r="I71" s="81">
        <v>2</v>
      </c>
      <c r="J71" s="21">
        <v>50</v>
      </c>
      <c r="K71" s="72">
        <f t="shared" si="7"/>
        <v>100</v>
      </c>
      <c r="L71" s="17" t="s">
        <v>425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+'7'!H87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+'7'!H88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+'7'!H89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+'7'!H90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+'7'!H107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+'7'!H108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+'7'!H109</f>
        <v>10</v>
      </c>
      <c r="D109" s="80">
        <v>0</v>
      </c>
      <c r="E109" s="46">
        <f t="shared" si="13"/>
        <v>10</v>
      </c>
      <c r="F109" s="91">
        <v>0</v>
      </c>
      <c r="G109" s="89">
        <v>0</v>
      </c>
      <c r="H109" s="46">
        <f t="shared" si="14"/>
        <v>9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+'7'!H134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+'7'!H153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+'7'!H154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28</v>
      </c>
      <c r="D169" s="80">
        <v>0</v>
      </c>
      <c r="E169" s="46">
        <f t="shared" si="18"/>
        <v>28</v>
      </c>
      <c r="F169" s="91">
        <v>0</v>
      </c>
      <c r="G169" s="89">
        <v>0</v>
      </c>
      <c r="H169" s="46">
        <f t="shared" si="19"/>
        <v>27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+'7'!H172</f>
        <v>7</v>
      </c>
      <c r="D172" s="80">
        <v>0</v>
      </c>
      <c r="E172" s="46">
        <f t="shared" si="18"/>
        <v>7</v>
      </c>
      <c r="F172" s="91">
        <v>0</v>
      </c>
      <c r="G172" s="89">
        <v>0</v>
      </c>
      <c r="H172" s="46">
        <f t="shared" si="19"/>
        <v>7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+'7'!H173</f>
        <v>5</v>
      </c>
      <c r="D173" s="80">
        <v>0</v>
      </c>
      <c r="E173" s="46">
        <f t="shared" si="18"/>
        <v>5</v>
      </c>
      <c r="F173" s="91">
        <v>0</v>
      </c>
      <c r="G173" s="89">
        <v>0</v>
      </c>
      <c r="H173" s="46">
        <f t="shared" si="19"/>
        <v>4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+'7'!H175</f>
        <v>4</v>
      </c>
      <c r="D175" s="80">
        <v>0</v>
      </c>
      <c r="E175" s="46">
        <f t="shared" si="18"/>
        <v>4</v>
      </c>
      <c r="F175" s="91">
        <v>0</v>
      </c>
      <c r="G175" s="89">
        <v>0</v>
      </c>
      <c r="H175" s="46">
        <f t="shared" si="19"/>
        <v>3</v>
      </c>
      <c r="I175" s="81">
        <v>1</v>
      </c>
      <c r="J175" s="20">
        <v>25</v>
      </c>
      <c r="K175" s="72">
        <f t="shared" si="20"/>
        <v>25</v>
      </c>
      <c r="L175" s="17" t="s">
        <v>16</v>
      </c>
      <c r="M175" s="18"/>
      <c r="N175" s="23">
        <f t="shared" si="21"/>
        <v>25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+'7'!H176</f>
        <v>5</v>
      </c>
      <c r="D176" s="80">
        <v>0</v>
      </c>
      <c r="E176" s="46">
        <f t="shared" si="18"/>
        <v>5</v>
      </c>
      <c r="F176" s="91">
        <v>0</v>
      </c>
      <c r="G176" s="89">
        <v>0</v>
      </c>
      <c r="H176" s="46">
        <f t="shared" si="19"/>
        <v>5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+'7'!H177</f>
        <v>8</v>
      </c>
      <c r="D177" s="80">
        <v>0</v>
      </c>
      <c r="E177" s="46">
        <f t="shared" si="18"/>
        <v>8</v>
      </c>
      <c r="F177" s="91">
        <v>0</v>
      </c>
      <c r="G177" s="89">
        <v>0</v>
      </c>
      <c r="H177" s="46">
        <f t="shared" si="19"/>
        <v>6</v>
      </c>
      <c r="I177" s="81">
        <v>2</v>
      </c>
      <c r="J177" s="20">
        <v>25</v>
      </c>
      <c r="K177" s="72">
        <f>+J177*I177</f>
        <v>50</v>
      </c>
      <c r="L177" s="17" t="s">
        <v>16</v>
      </c>
      <c r="M177" s="18"/>
      <c r="N177" s="23">
        <f>SUM(K177-M177)</f>
        <v>50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+'7'!H179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+'7'!H180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+'7'!H181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+'7'!H183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+'7'!H184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+'7'!H187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+'7'!H191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+'7'!H192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+'7'!H201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+'7'!H202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+'7'!H203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4385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3170</v>
      </c>
      <c r="M229" s="2">
        <v>350</v>
      </c>
      <c r="N229" s="2">
        <v>520</v>
      </c>
      <c r="O229" s="2">
        <v>50</v>
      </c>
      <c r="P229" s="2">
        <v>2250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410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805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805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  <c r="O235" s="23"/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789D2"/>
  </sheetPr>
  <dimension ref="A1:AC311"/>
  <sheetViews>
    <sheetView zoomScale="80" zoomScaleNormal="80" workbookViewId="0">
      <pane xSplit="8" ySplit="4" topLeftCell="I159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+'8'!H5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+'8'!H6</f>
        <v>10</v>
      </c>
      <c r="D6" s="80">
        <v>20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24</v>
      </c>
      <c r="I6" s="81">
        <v>6</v>
      </c>
      <c r="J6" s="15">
        <v>100</v>
      </c>
      <c r="K6" s="72">
        <f t="shared" ref="K6:K74" si="7">+J6*I6</f>
        <v>600</v>
      </c>
      <c r="L6" s="17" t="s">
        <v>442</v>
      </c>
      <c r="M6" s="18">
        <v>300</v>
      </c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+'8'!H15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+'8'!H21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+'8'!H22</f>
        <v>6</v>
      </c>
      <c r="D22" s="80">
        <v>10</v>
      </c>
      <c r="E22" s="46">
        <f t="shared" si="5"/>
        <v>16</v>
      </c>
      <c r="F22" s="91">
        <v>0</v>
      </c>
      <c r="G22" s="89">
        <v>0</v>
      </c>
      <c r="H22" s="46">
        <f t="shared" si="6"/>
        <v>14</v>
      </c>
      <c r="I22" s="81">
        <v>2</v>
      </c>
      <c r="J22" s="20">
        <v>100</v>
      </c>
      <c r="K22" s="72">
        <f t="shared" si="7"/>
        <v>200</v>
      </c>
      <c r="L22" s="17" t="s">
        <v>443</v>
      </c>
      <c r="M22" s="18">
        <v>40</v>
      </c>
      <c r="N22" s="23">
        <f t="shared" si="8"/>
        <v>160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+'8'!H24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+'8'!H32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0</v>
      </c>
      <c r="D37" s="80">
        <v>2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1</v>
      </c>
      <c r="D38" s="80">
        <v>2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444</v>
      </c>
      <c r="M38" s="18">
        <v>10</v>
      </c>
      <c r="N38" s="23">
        <f t="shared" si="8"/>
        <v>40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1</v>
      </c>
      <c r="D39" s="80">
        <v>2</v>
      </c>
      <c r="E39" s="46">
        <f t="shared" si="5"/>
        <v>3</v>
      </c>
      <c r="F39" s="91">
        <v>0</v>
      </c>
      <c r="G39" s="89">
        <v>0</v>
      </c>
      <c r="H39" s="46">
        <f t="shared" si="6"/>
        <v>2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+'8'!H43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+'8'!H44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+'8'!H45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+'8'!H48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+'8'!H49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+'8'!H51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+'8'!H54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13</v>
      </c>
      <c r="D59" s="80">
        <v>0</v>
      </c>
      <c r="E59" s="46">
        <f t="shared" si="5"/>
        <v>13</v>
      </c>
      <c r="F59" s="91">
        <v>0</v>
      </c>
      <c r="G59" s="89">
        <v>0</v>
      </c>
      <c r="H59" s="46">
        <f t="shared" si="6"/>
        <v>13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+'8'!H70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+'8'!H71</f>
        <v>3</v>
      </c>
      <c r="D71" s="80">
        <v>5</v>
      </c>
      <c r="E71" s="46">
        <f t="shared" si="13"/>
        <v>8</v>
      </c>
      <c r="F71" s="91">
        <v>0</v>
      </c>
      <c r="G71" s="89">
        <v>0</v>
      </c>
      <c r="H71" s="46">
        <f t="shared" si="14"/>
        <v>7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446</v>
      </c>
      <c r="M77" s="18">
        <v>15</v>
      </c>
      <c r="N77" s="23">
        <f t="shared" si="16"/>
        <v>20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5</v>
      </c>
      <c r="E80" s="46">
        <f t="shared" si="13"/>
        <v>5</v>
      </c>
      <c r="F80" s="91">
        <v>0</v>
      </c>
      <c r="G80" s="89">
        <v>0</v>
      </c>
      <c r="H80" s="46">
        <f t="shared" si="14"/>
        <v>4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/>
      <c r="N80" s="23">
        <f t="shared" si="16"/>
        <v>35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+'8'!H87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+'8'!H88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+'8'!H89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+'8'!H90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2</v>
      </c>
      <c r="E92" s="46">
        <f t="shared" si="13"/>
        <v>2</v>
      </c>
      <c r="F92" s="91">
        <v>0</v>
      </c>
      <c r="G92" s="89">
        <v>0</v>
      </c>
      <c r="H92" s="46">
        <f t="shared" si="14"/>
        <v>2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+'8'!H107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+'8'!H108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+'8'!H109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9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+'8'!H134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+'8'!H153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+'8'!H154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10</v>
      </c>
      <c r="E158" s="46">
        <f t="shared" si="18"/>
        <v>10</v>
      </c>
      <c r="F158" s="91">
        <v>0</v>
      </c>
      <c r="G158" s="89">
        <v>0</v>
      </c>
      <c r="H158" s="46">
        <f t="shared" si="19"/>
        <v>10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10</v>
      </c>
      <c r="E159" s="46">
        <f t="shared" si="18"/>
        <v>10</v>
      </c>
      <c r="F159" s="91">
        <v>0</v>
      </c>
      <c r="G159" s="89">
        <v>0</v>
      </c>
      <c r="H159" s="46">
        <f t="shared" si="19"/>
        <v>10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10</v>
      </c>
      <c r="E160" s="46">
        <f t="shared" si="18"/>
        <v>10</v>
      </c>
      <c r="F160" s="91">
        <v>0</v>
      </c>
      <c r="G160" s="89">
        <v>0</v>
      </c>
      <c r="H160" s="46">
        <f t="shared" si="19"/>
        <v>10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+'8'!H172</f>
        <v>7</v>
      </c>
      <c r="D172" s="80">
        <v>0</v>
      </c>
      <c r="E172" s="46">
        <f t="shared" si="18"/>
        <v>7</v>
      </c>
      <c r="F172" s="91">
        <v>0</v>
      </c>
      <c r="G172" s="89">
        <v>0</v>
      </c>
      <c r="H172" s="46">
        <f t="shared" si="19"/>
        <v>6</v>
      </c>
      <c r="I172" s="81">
        <v>1</v>
      </c>
      <c r="J172" s="20">
        <v>120</v>
      </c>
      <c r="K172" s="72">
        <f t="shared" si="20"/>
        <v>120</v>
      </c>
      <c r="L172" s="17" t="s">
        <v>445</v>
      </c>
      <c r="M172" s="18">
        <v>20</v>
      </c>
      <c r="N172" s="23">
        <f t="shared" si="21"/>
        <v>100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+'8'!H173</f>
        <v>4</v>
      </c>
      <c r="D173" s="80">
        <v>0</v>
      </c>
      <c r="E173" s="46">
        <f t="shared" si="18"/>
        <v>4</v>
      </c>
      <c r="F173" s="91">
        <v>0</v>
      </c>
      <c r="G173" s="89">
        <v>0</v>
      </c>
      <c r="H173" s="46">
        <f t="shared" si="19"/>
        <v>4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+'8'!H175</f>
        <v>3</v>
      </c>
      <c r="D175" s="80">
        <v>0</v>
      </c>
      <c r="E175" s="46">
        <f t="shared" si="18"/>
        <v>3</v>
      </c>
      <c r="F175" s="91">
        <v>0</v>
      </c>
      <c r="G175" s="89">
        <v>0</v>
      </c>
      <c r="H175" s="46">
        <f t="shared" si="19"/>
        <v>3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+'8'!H176</f>
        <v>5</v>
      </c>
      <c r="D176" s="80">
        <v>0</v>
      </c>
      <c r="E176" s="46">
        <f t="shared" si="18"/>
        <v>5</v>
      </c>
      <c r="F176" s="91">
        <v>0</v>
      </c>
      <c r="G176" s="89">
        <v>0</v>
      </c>
      <c r="H176" s="46">
        <f t="shared" si="19"/>
        <v>5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+'8'!H177</f>
        <v>6</v>
      </c>
      <c r="D177" s="80">
        <v>0</v>
      </c>
      <c r="E177" s="46">
        <f t="shared" si="18"/>
        <v>6</v>
      </c>
      <c r="F177" s="91">
        <v>0</v>
      </c>
      <c r="G177" s="89">
        <v>0</v>
      </c>
      <c r="H177" s="46">
        <f t="shared" si="19"/>
        <v>5</v>
      </c>
      <c r="I177" s="81">
        <v>1</v>
      </c>
      <c r="J177" s="20">
        <v>25</v>
      </c>
      <c r="K177" s="72">
        <f>+J177*I177</f>
        <v>25</v>
      </c>
      <c r="L177" s="17" t="s">
        <v>16</v>
      </c>
      <c r="M177" s="18"/>
      <c r="N177" s="23">
        <f>SUM(K177-M177)</f>
        <v>25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+'8'!H179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+'8'!H180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+'8'!H181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+'8'!H183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+'8'!H184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+'8'!H187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+'8'!H191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+'8'!H192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+'8'!H201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+'8'!H202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+'8'!H203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1165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460</v>
      </c>
      <c r="M229" s="2">
        <v>160</v>
      </c>
      <c r="N229" s="2">
        <v>300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320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385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 codeName="Sheet13">
    <tabColor rgb="FFF789D2"/>
  </sheetPr>
  <dimension ref="A1:AC311"/>
  <sheetViews>
    <sheetView zoomScale="80" zoomScaleNormal="80" workbookViewId="0">
      <pane xSplit="8" ySplit="4" topLeftCell="I164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+'9'!H5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7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+'9'!H6</f>
        <v>24</v>
      </c>
      <c r="D6" s="80">
        <v>0</v>
      </c>
      <c r="E6" s="46">
        <f t="shared" ref="E6:E69" si="5">C6+D6</f>
        <v>24</v>
      </c>
      <c r="F6" s="91">
        <v>0</v>
      </c>
      <c r="G6" s="89">
        <v>0</v>
      </c>
      <c r="H6" s="46">
        <f t="shared" ref="H6:H69" si="6">+E6-F6-I6-G6</f>
        <v>3</v>
      </c>
      <c r="I6" s="81">
        <v>21</v>
      </c>
      <c r="J6" s="15">
        <v>100</v>
      </c>
      <c r="K6" s="72">
        <f t="shared" ref="K6:K74" si="7">+J6*I6</f>
        <v>2100</v>
      </c>
      <c r="L6" s="17" t="s">
        <v>16</v>
      </c>
      <c r="M6" s="18">
        <f>2100-1450</f>
        <v>650</v>
      </c>
      <c r="N6" s="23">
        <f t="shared" ref="N6:N74" si="8">SUM(K6-M6)</f>
        <v>1450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+'9'!H11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+'9'!H15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2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0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+'9'!H22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10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+'9'!H24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+'9'!H32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+'9'!H43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+'9'!H44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+'9'!H45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+'9'!H48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+'9'!H49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+'9'!H51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+'9'!H54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13</v>
      </c>
      <c r="D59" s="80">
        <v>0</v>
      </c>
      <c r="E59" s="46">
        <f t="shared" si="5"/>
        <v>13</v>
      </c>
      <c r="F59" s="91">
        <v>0</v>
      </c>
      <c r="G59" s="89">
        <v>0</v>
      </c>
      <c r="H59" s="46">
        <f t="shared" si="6"/>
        <v>12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6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+'9'!H70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+'9'!H71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6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1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4</v>
      </c>
      <c r="D80" s="80">
        <v>0</v>
      </c>
      <c r="E80" s="46">
        <f t="shared" si="13"/>
        <v>4</v>
      </c>
      <c r="F80" s="91">
        <v>0</v>
      </c>
      <c r="G80" s="89">
        <v>0</v>
      </c>
      <c r="H80" s="46">
        <f t="shared" si="14"/>
        <v>4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+'9'!H87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+'9'!H88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+'9'!H89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+'9'!H90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2</v>
      </c>
      <c r="D92" s="80">
        <v>0</v>
      </c>
      <c r="E92" s="46">
        <f t="shared" si="13"/>
        <v>2</v>
      </c>
      <c r="F92" s="91">
        <v>0</v>
      </c>
      <c r="G92" s="89">
        <v>0</v>
      </c>
      <c r="H92" s="46">
        <f t="shared" si="14"/>
        <v>2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425</v>
      </c>
      <c r="M107" s="18">
        <v>50</v>
      </c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+'9'!H108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+'9'!H109</f>
        <v>9</v>
      </c>
      <c r="D109" s="80">
        <v>0</v>
      </c>
      <c r="E109" s="46">
        <f t="shared" si="13"/>
        <v>9</v>
      </c>
      <c r="F109" s="91">
        <v>0</v>
      </c>
      <c r="G109" s="89">
        <v>0</v>
      </c>
      <c r="H109" s="46">
        <f t="shared" si="14"/>
        <v>8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+'9'!H134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+'9'!H153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+'9'!H154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10</v>
      </c>
      <c r="D158" s="80">
        <v>0</v>
      </c>
      <c r="E158" s="46">
        <f t="shared" si="18"/>
        <v>10</v>
      </c>
      <c r="F158" s="91">
        <v>0</v>
      </c>
      <c r="G158" s="89">
        <v>7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447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10</v>
      </c>
      <c r="D159" s="80">
        <v>0</v>
      </c>
      <c r="E159" s="46">
        <f t="shared" si="18"/>
        <v>10</v>
      </c>
      <c r="F159" s="91">
        <v>0</v>
      </c>
      <c r="G159" s="89">
        <v>7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447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10</v>
      </c>
      <c r="D160" s="80">
        <v>0</v>
      </c>
      <c r="E160" s="46">
        <f t="shared" si="18"/>
        <v>10</v>
      </c>
      <c r="F160" s="91">
        <v>0</v>
      </c>
      <c r="G160" s="89">
        <v>7</v>
      </c>
      <c r="H160" s="46">
        <f t="shared" si="19"/>
        <v>3</v>
      </c>
      <c r="I160" s="81"/>
      <c r="J160" s="20">
        <v>150</v>
      </c>
      <c r="K160" s="72">
        <f t="shared" si="20"/>
        <v>0</v>
      </c>
      <c r="L160" s="17" t="s">
        <v>447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+'9'!H172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6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+'9'!H173</f>
        <v>4</v>
      </c>
      <c r="D173" s="80">
        <v>0</v>
      </c>
      <c r="E173" s="46">
        <f t="shared" si="18"/>
        <v>4</v>
      </c>
      <c r="F173" s="91">
        <v>0</v>
      </c>
      <c r="G173" s="89">
        <v>0</v>
      </c>
      <c r="H173" s="46">
        <f t="shared" si="19"/>
        <v>4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+'9'!H175</f>
        <v>3</v>
      </c>
      <c r="D175" s="80">
        <v>0</v>
      </c>
      <c r="E175" s="46">
        <f t="shared" si="18"/>
        <v>3</v>
      </c>
      <c r="F175" s="91">
        <v>0</v>
      </c>
      <c r="G175" s="89">
        <v>0</v>
      </c>
      <c r="H175" s="46">
        <f t="shared" si="19"/>
        <v>2</v>
      </c>
      <c r="I175" s="81">
        <v>1</v>
      </c>
      <c r="J175" s="20">
        <v>25</v>
      </c>
      <c r="K175" s="72">
        <f t="shared" si="20"/>
        <v>25</v>
      </c>
      <c r="L175" s="17" t="s">
        <v>16</v>
      </c>
      <c r="M175" s="18"/>
      <c r="N175" s="23">
        <f t="shared" si="21"/>
        <v>25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+'9'!H176</f>
        <v>5</v>
      </c>
      <c r="D176" s="80">
        <v>0</v>
      </c>
      <c r="E176" s="46">
        <f t="shared" si="18"/>
        <v>5</v>
      </c>
      <c r="F176" s="91">
        <v>0</v>
      </c>
      <c r="G176" s="89">
        <v>0</v>
      </c>
      <c r="H176" s="46">
        <f t="shared" si="19"/>
        <v>4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+'9'!H177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+'9'!H179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+'9'!H180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+'9'!H181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+'9'!H183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+'9'!H184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+'9'!H187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+'9'!H191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+'9'!H192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+'9'!H201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+'9'!H202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+'9'!H203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3555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1100</v>
      </c>
      <c r="M229" s="2">
        <v>25</v>
      </c>
      <c r="N229" s="2">
        <v>25</v>
      </c>
      <c r="O229" s="2">
        <v>1050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700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1740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1740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 codeName="Sheet14">
    <tabColor rgb="FFF789D2"/>
  </sheetPr>
  <dimension ref="A1:AC311"/>
  <sheetViews>
    <sheetView zoomScale="80" zoomScaleNormal="80" workbookViewId="0">
      <pane xSplit="8" ySplit="4" topLeftCell="J158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+'10'!H5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7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+'10'!H6</f>
        <v>3</v>
      </c>
      <c r="D6" s="80">
        <v>20</v>
      </c>
      <c r="E6" s="46">
        <f t="shared" ref="E6:E69" si="5">C6+D6</f>
        <v>23</v>
      </c>
      <c r="F6" s="91">
        <v>0</v>
      </c>
      <c r="G6" s="89">
        <v>0</v>
      </c>
      <c r="H6" s="46">
        <f t="shared" ref="H6:H69" si="6">+E6-F6-I6-G6</f>
        <v>20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+'10'!H15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0</v>
      </c>
      <c r="I15" s="81">
        <v>2</v>
      </c>
      <c r="J15" s="15">
        <v>50</v>
      </c>
      <c r="K15" s="72">
        <f t="shared" si="7"/>
        <v>100</v>
      </c>
      <c r="L15" s="17" t="s">
        <v>448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+'10'!H18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1</v>
      </c>
      <c r="D20" s="80">
        <v>2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449</v>
      </c>
      <c r="M20" s="18">
        <v>35</v>
      </c>
      <c r="N20" s="23">
        <f t="shared" si="8"/>
        <v>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+'10'!H21</f>
        <v>0</v>
      </c>
      <c r="D21" s="80">
        <v>2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+'10'!H22</f>
        <v>10</v>
      </c>
      <c r="D22" s="80">
        <v>10</v>
      </c>
      <c r="E22" s="46">
        <f t="shared" si="5"/>
        <v>20</v>
      </c>
      <c r="F22" s="91">
        <v>0</v>
      </c>
      <c r="G22" s="89">
        <v>0</v>
      </c>
      <c r="H22" s="46">
        <f t="shared" si="6"/>
        <v>20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+'10'!H24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+'10'!H26</f>
        <v>0</v>
      </c>
      <c r="D26" s="80">
        <v>2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+'10'!H28</f>
        <v>0</v>
      </c>
      <c r="D28" s="80">
        <v>2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0</v>
      </c>
      <c r="D31" s="80">
        <v>10</v>
      </c>
      <c r="E31" s="46">
        <f t="shared" si="5"/>
        <v>10</v>
      </c>
      <c r="F31" s="91">
        <v>0</v>
      </c>
      <c r="G31" s="89">
        <v>0</v>
      </c>
      <c r="H31" s="46">
        <f t="shared" si="6"/>
        <v>10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+'10'!H32</f>
        <v>2</v>
      </c>
      <c r="D32" s="80">
        <v>5</v>
      </c>
      <c r="E32" s="46">
        <f t="shared" si="5"/>
        <v>7</v>
      </c>
      <c r="F32" s="91">
        <v>2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424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+'10'!H33</f>
        <v>2</v>
      </c>
      <c r="D33" s="80">
        <v>0</v>
      </c>
      <c r="E33" s="46">
        <f t="shared" si="5"/>
        <v>2</v>
      </c>
      <c r="F33" s="91">
        <v>2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424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+'10'!H35</f>
        <v>0</v>
      </c>
      <c r="D35" s="80">
        <v>20</v>
      </c>
      <c r="E35" s="46">
        <f t="shared" si="5"/>
        <v>20</v>
      </c>
      <c r="F35" s="91">
        <v>0</v>
      </c>
      <c r="G35" s="89">
        <v>0</v>
      </c>
      <c r="H35" s="46">
        <f t="shared" si="6"/>
        <v>0</v>
      </c>
      <c r="I35" s="81">
        <v>20</v>
      </c>
      <c r="J35" s="15">
        <v>35</v>
      </c>
      <c r="K35" s="72">
        <f t="shared" si="7"/>
        <v>700</v>
      </c>
      <c r="L35" s="17" t="s">
        <v>452</v>
      </c>
      <c r="M35" s="18">
        <v>300</v>
      </c>
      <c r="N35" s="23">
        <f t="shared" si="8"/>
        <v>400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1</v>
      </c>
      <c r="I39" s="81">
        <v>1</v>
      </c>
      <c r="J39" s="15">
        <v>50</v>
      </c>
      <c r="K39" s="72">
        <f t="shared" si="7"/>
        <v>50</v>
      </c>
      <c r="L39" s="17" t="s">
        <v>449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+'10'!H43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+'10'!H44</f>
        <v>4</v>
      </c>
      <c r="D44" s="80">
        <v>5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+'10'!H45</f>
        <v>4</v>
      </c>
      <c r="D45" s="80">
        <v>5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+'10'!H46</f>
        <v>0</v>
      </c>
      <c r="D46" s="80">
        <v>5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+'10'!H48</f>
        <v>2</v>
      </c>
      <c r="D48" s="80">
        <v>5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+'10'!H49</f>
        <v>6</v>
      </c>
      <c r="D49" s="80">
        <v>5</v>
      </c>
      <c r="E49" s="46">
        <f t="shared" si="5"/>
        <v>11</v>
      </c>
      <c r="F49" s="91">
        <v>0</v>
      </c>
      <c r="G49" s="89">
        <v>0</v>
      </c>
      <c r="H49" s="46">
        <f t="shared" si="6"/>
        <v>10</v>
      </c>
      <c r="I49" s="81">
        <v>1</v>
      </c>
      <c r="J49" s="20">
        <v>50</v>
      </c>
      <c r="K49" s="72">
        <f>+J49*I49</f>
        <v>50</v>
      </c>
      <c r="L49" s="17" t="s">
        <v>449</v>
      </c>
      <c r="M49" s="18">
        <v>25</v>
      </c>
      <c r="N49" s="23">
        <f>SUM(K49-M49)</f>
        <v>25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+'10'!H51</f>
        <v>3</v>
      </c>
      <c r="D51" s="80">
        <v>5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+'10'!H53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+'10'!H54</f>
        <v>1</v>
      </c>
      <c r="D54" s="80">
        <v>5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12</v>
      </c>
      <c r="D59" s="80">
        <v>0</v>
      </c>
      <c r="E59" s="46">
        <f t="shared" si="5"/>
        <v>12</v>
      </c>
      <c r="F59" s="91">
        <v>0</v>
      </c>
      <c r="G59" s="89">
        <v>0</v>
      </c>
      <c r="H59" s="46">
        <f t="shared" si="6"/>
        <v>10</v>
      </c>
      <c r="I59" s="81">
        <v>2</v>
      </c>
      <c r="J59" s="15">
        <v>50</v>
      </c>
      <c r="K59" s="72">
        <f t="shared" si="7"/>
        <v>100</v>
      </c>
      <c r="L59" s="17" t="s">
        <v>448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0</v>
      </c>
      <c r="I60" s="81">
        <v>3</v>
      </c>
      <c r="J60" s="15">
        <v>50</v>
      </c>
      <c r="K60" s="72">
        <f t="shared" si="7"/>
        <v>150</v>
      </c>
      <c r="L60" s="17" t="s">
        <v>439</v>
      </c>
      <c r="M60" s="18">
        <v>75</v>
      </c>
      <c r="N60" s="23">
        <f t="shared" si="8"/>
        <v>75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1</v>
      </c>
      <c r="I61" s="81">
        <v>1</v>
      </c>
      <c r="J61" s="15">
        <v>50</v>
      </c>
      <c r="K61" s="72">
        <f t="shared" si="7"/>
        <v>50</v>
      </c>
      <c r="L61" s="17" t="s">
        <v>449</v>
      </c>
      <c r="M61" s="18">
        <v>25</v>
      </c>
      <c r="N61" s="23">
        <f t="shared" si="8"/>
        <v>25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+'10'!H70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5</v>
      </c>
      <c r="I70" s="81">
        <v>1</v>
      </c>
      <c r="J70" s="21">
        <v>50</v>
      </c>
      <c r="K70" s="72">
        <f t="shared" si="7"/>
        <v>50</v>
      </c>
      <c r="L70" s="17" t="s">
        <v>449</v>
      </c>
      <c r="M70" s="18">
        <v>25</v>
      </c>
      <c r="N70" s="23">
        <f t="shared" si="8"/>
        <v>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+'10'!H71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449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4</v>
      </c>
      <c r="D80" s="80">
        <v>0</v>
      </c>
      <c r="E80" s="46">
        <f t="shared" si="13"/>
        <v>4</v>
      </c>
      <c r="F80" s="91">
        <v>0</v>
      </c>
      <c r="G80" s="89">
        <v>0</v>
      </c>
      <c r="H80" s="46">
        <f t="shared" si="14"/>
        <v>4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+'10'!H87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+'10'!H88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+'10'!H89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+'10'!H90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2</v>
      </c>
      <c r="D92" s="80">
        <v>0</v>
      </c>
      <c r="E92" s="46">
        <f t="shared" si="13"/>
        <v>2</v>
      </c>
      <c r="F92" s="91">
        <v>0</v>
      </c>
      <c r="G92" s="89">
        <v>0</v>
      </c>
      <c r="H92" s="46">
        <f t="shared" si="14"/>
        <v>2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+'10'!H107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449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+'10'!H108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1</v>
      </c>
      <c r="I108" s="81">
        <v>2</v>
      </c>
      <c r="J108" s="22">
        <v>60</v>
      </c>
      <c r="K108" s="72">
        <f t="shared" si="15"/>
        <v>120</v>
      </c>
      <c r="L108" s="17" t="s">
        <v>449</v>
      </c>
      <c r="M108" s="18">
        <v>60</v>
      </c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+'10'!H109</f>
        <v>8</v>
      </c>
      <c r="D109" s="80">
        <v>10</v>
      </c>
      <c r="E109" s="46">
        <f t="shared" si="13"/>
        <v>18</v>
      </c>
      <c r="F109" s="91">
        <v>0</v>
      </c>
      <c r="G109" s="89">
        <v>0</v>
      </c>
      <c r="H109" s="46">
        <f t="shared" si="14"/>
        <v>7</v>
      </c>
      <c r="I109" s="81">
        <v>11</v>
      </c>
      <c r="J109" s="20">
        <v>50</v>
      </c>
      <c r="K109" s="72">
        <f t="shared" si="15"/>
        <v>550</v>
      </c>
      <c r="L109" s="17" t="s">
        <v>16</v>
      </c>
      <c r="M109" s="18"/>
      <c r="N109" s="23">
        <f t="shared" si="16"/>
        <v>550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+'10'!H134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+'10'!H153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+'10'!H154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3</v>
      </c>
      <c r="D160" s="80">
        <v>0</v>
      </c>
      <c r="E160" s="46">
        <f t="shared" si="18"/>
        <v>3</v>
      </c>
      <c r="F160" s="91">
        <v>0</v>
      </c>
      <c r="G160" s="89">
        <v>0</v>
      </c>
      <c r="H160" s="46">
        <f t="shared" si="19"/>
        <v>3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+'10'!H172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5</v>
      </c>
      <c r="I172" s="81">
        <v>1</v>
      </c>
      <c r="J172" s="20">
        <v>120</v>
      </c>
      <c r="K172" s="72">
        <f t="shared" si="20"/>
        <v>120</v>
      </c>
      <c r="L172" s="17" t="s">
        <v>449</v>
      </c>
      <c r="M172" s="18">
        <v>60</v>
      </c>
      <c r="N172" s="23">
        <f t="shared" si="21"/>
        <v>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+'10'!H173</f>
        <v>4</v>
      </c>
      <c r="D173" s="80">
        <v>0</v>
      </c>
      <c r="E173" s="46">
        <f t="shared" si="18"/>
        <v>4</v>
      </c>
      <c r="F173" s="91">
        <v>0</v>
      </c>
      <c r="G173" s="89">
        <v>0</v>
      </c>
      <c r="H173" s="46">
        <f t="shared" si="19"/>
        <v>0</v>
      </c>
      <c r="I173" s="81">
        <v>4</v>
      </c>
      <c r="J173" s="20">
        <v>25</v>
      </c>
      <c r="K173" s="72">
        <f t="shared" si="20"/>
        <v>100</v>
      </c>
      <c r="L173" s="17" t="s">
        <v>450</v>
      </c>
      <c r="M173" s="18">
        <v>30</v>
      </c>
      <c r="N173" s="23">
        <f t="shared" si="21"/>
        <v>70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+'10'!H175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0</v>
      </c>
      <c r="I175" s="81">
        <v>2</v>
      </c>
      <c r="J175" s="20">
        <v>25</v>
      </c>
      <c r="K175" s="72">
        <f t="shared" si="20"/>
        <v>50</v>
      </c>
      <c r="L175" s="17" t="s">
        <v>450</v>
      </c>
      <c r="M175" s="18">
        <v>15</v>
      </c>
      <c r="N175" s="23">
        <f t="shared" si="21"/>
        <v>35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+'10'!H176</f>
        <v>4</v>
      </c>
      <c r="D176" s="80">
        <v>0</v>
      </c>
      <c r="E176" s="46">
        <f t="shared" si="18"/>
        <v>4</v>
      </c>
      <c r="F176" s="91">
        <v>0</v>
      </c>
      <c r="G176" s="89">
        <v>0</v>
      </c>
      <c r="H176" s="46">
        <f t="shared" si="19"/>
        <v>1</v>
      </c>
      <c r="I176" s="81">
        <v>3</v>
      </c>
      <c r="J176" s="20">
        <v>25</v>
      </c>
      <c r="K176" s="72">
        <f t="shared" si="20"/>
        <v>75</v>
      </c>
      <c r="L176" s="17" t="s">
        <v>451</v>
      </c>
      <c r="M176" s="18">
        <v>50</v>
      </c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+'10'!H177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+'10'!H179</f>
        <v>298</v>
      </c>
      <c r="D179" s="80">
        <v>0</v>
      </c>
      <c r="E179" s="46">
        <f t="shared" si="18"/>
        <v>298</v>
      </c>
      <c r="F179" s="91">
        <v>0</v>
      </c>
      <c r="G179" s="89">
        <v>0</v>
      </c>
      <c r="H179" s="46">
        <f t="shared" si="19"/>
        <v>298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+'10'!H180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+'10'!H181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+'10'!H183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+'10'!H184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+'10'!H187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339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+'10'!H191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+'10'!H192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+'10'!H201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+'10'!H202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+'10'!H203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+'10'!H205</f>
        <v>0</v>
      </c>
      <c r="D205" s="80">
        <v>35</v>
      </c>
      <c r="E205" s="46">
        <f t="shared" si="23"/>
        <v>35</v>
      </c>
      <c r="F205" s="91">
        <v>0</v>
      </c>
      <c r="G205" s="89">
        <v>0</v>
      </c>
      <c r="H205" s="46">
        <f t="shared" si="24"/>
        <v>0</v>
      </c>
      <c r="I205" s="81">
        <v>35</v>
      </c>
      <c r="J205" s="20">
        <v>45</v>
      </c>
      <c r="K205" s="72">
        <f t="shared" si="20"/>
        <v>1575</v>
      </c>
      <c r="L205" s="17" t="s">
        <v>454</v>
      </c>
      <c r="M205" s="18">
        <f>35*25</f>
        <v>875</v>
      </c>
      <c r="N205" s="23">
        <f t="shared" si="21"/>
        <v>700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4455</v>
      </c>
    </row>
    <row r="228" spans="1:20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1405</v>
      </c>
      <c r="M229" s="2">
        <v>80</v>
      </c>
      <c r="N229" s="2">
        <v>145</v>
      </c>
      <c r="O229" s="2">
        <v>500</v>
      </c>
      <c r="P229" s="2">
        <v>100</v>
      </c>
      <c r="Q229" s="2">
        <v>50</v>
      </c>
      <c r="R229" s="2">
        <v>130</v>
      </c>
      <c r="S229" s="2">
        <v>360</v>
      </c>
      <c r="T229" s="2">
        <v>40</v>
      </c>
    </row>
    <row r="230" spans="1:20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0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0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1750</v>
      </c>
    </row>
    <row r="233" spans="1:20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1300</v>
      </c>
    </row>
    <row r="234" spans="1:20" ht="24.6" x14ac:dyDescent="0.65">
      <c r="A234" s="1"/>
      <c r="C234" s="31"/>
      <c r="E234" s="31"/>
      <c r="H234" s="31"/>
      <c r="J234" s="139" t="s">
        <v>209</v>
      </c>
      <c r="K234" s="140"/>
      <c r="L234" s="37">
        <v>1300</v>
      </c>
    </row>
    <row r="235" spans="1:20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0" ht="24.6" x14ac:dyDescent="0.65">
      <c r="H236" s="2"/>
      <c r="J236" s="139" t="s">
        <v>211</v>
      </c>
      <c r="K236" s="140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300</v>
      </c>
      <c r="K238" s="2" t="s">
        <v>346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 codeName="Sheet15">
    <tabColor rgb="FFF789D2"/>
  </sheetPr>
  <dimension ref="A1:AC311"/>
  <sheetViews>
    <sheetView zoomScale="80" zoomScaleNormal="80" workbookViewId="0">
      <pane xSplit="8" ySplit="4" topLeftCell="I158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+'11'!H5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5</v>
      </c>
      <c r="I5" s="81">
        <v>2</v>
      </c>
      <c r="J5" s="15">
        <v>50</v>
      </c>
      <c r="K5" s="72">
        <f>+J5*I5</f>
        <v>100</v>
      </c>
      <c r="L5" s="17" t="s">
        <v>425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+'11'!H6</f>
        <v>20</v>
      </c>
      <c r="D6" s="80">
        <v>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9</v>
      </c>
      <c r="I6" s="81">
        <v>11</v>
      </c>
      <c r="J6" s="15">
        <v>100</v>
      </c>
      <c r="K6" s="72">
        <f t="shared" ref="K6:K74" si="7">+J6*I6</f>
        <v>1100</v>
      </c>
      <c r="L6" s="17" t="s">
        <v>455</v>
      </c>
      <c r="M6" s="18">
        <v>60</v>
      </c>
      <c r="N6" s="23">
        <f t="shared" ref="N6:N74" si="8">SUM(K6-M6)</f>
        <v>1040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+'11'!H18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+'11'!H22</f>
        <v>20</v>
      </c>
      <c r="D22" s="80">
        <v>0</v>
      </c>
      <c r="E22" s="46">
        <f t="shared" si="5"/>
        <v>20</v>
      </c>
      <c r="F22" s="91">
        <v>0</v>
      </c>
      <c r="G22" s="89">
        <v>1</v>
      </c>
      <c r="H22" s="46">
        <f t="shared" si="6"/>
        <v>16</v>
      </c>
      <c r="I22" s="81">
        <v>3</v>
      </c>
      <c r="J22" s="20">
        <v>100</v>
      </c>
      <c r="K22" s="72">
        <f t="shared" si="7"/>
        <v>300</v>
      </c>
      <c r="L22" s="17" t="s">
        <v>456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+'11'!H24</f>
        <v>2</v>
      </c>
      <c r="D24" s="80">
        <v>0</v>
      </c>
      <c r="E24" s="46">
        <f t="shared" si="5"/>
        <v>2</v>
      </c>
      <c r="F24" s="91">
        <v>0</v>
      </c>
      <c r="G24" s="89">
        <v>0</v>
      </c>
      <c r="H24" s="46">
        <f t="shared" si="6"/>
        <v>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+'11'!H26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+'11'!H28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5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+'11'!H32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+'11'!H35</f>
        <v>0</v>
      </c>
      <c r="D35" s="80">
        <v>15</v>
      </c>
      <c r="E35" s="46">
        <f t="shared" si="5"/>
        <v>15</v>
      </c>
      <c r="F35" s="91">
        <v>0</v>
      </c>
      <c r="G35" s="89">
        <v>0</v>
      </c>
      <c r="H35" s="46">
        <f t="shared" si="6"/>
        <v>0</v>
      </c>
      <c r="I35" s="81">
        <v>15</v>
      </c>
      <c r="J35" s="15">
        <v>35</v>
      </c>
      <c r="K35" s="72">
        <f t="shared" si="7"/>
        <v>525</v>
      </c>
      <c r="L35" s="17" t="s">
        <v>463</v>
      </c>
      <c r="M35" s="18">
        <f>15*15</f>
        <v>225</v>
      </c>
      <c r="N35" s="23">
        <f t="shared" si="8"/>
        <v>300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+'11'!H43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+'11'!H44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+'11'!H45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+'11'!H48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+'11'!H49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+'11'!H51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+'11'!H53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+'11'!H54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10</v>
      </c>
      <c r="D59" s="80">
        <v>0</v>
      </c>
      <c r="E59" s="46">
        <f t="shared" si="5"/>
        <v>10</v>
      </c>
      <c r="F59" s="91">
        <v>0</v>
      </c>
      <c r="G59" s="89">
        <v>0</v>
      </c>
      <c r="H59" s="46">
        <f t="shared" si="6"/>
        <v>0</v>
      </c>
      <c r="I59" s="81">
        <v>10</v>
      </c>
      <c r="J59" s="15">
        <v>50</v>
      </c>
      <c r="K59" s="72">
        <f t="shared" si="7"/>
        <v>500</v>
      </c>
      <c r="L59" s="17" t="s">
        <v>442</v>
      </c>
      <c r="M59" s="18">
        <v>250</v>
      </c>
      <c r="N59" s="23">
        <f t="shared" si="8"/>
        <v>250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+'11'!H70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0</v>
      </c>
      <c r="I70" s="81">
        <v>5</v>
      </c>
      <c r="J70" s="21">
        <v>50</v>
      </c>
      <c r="K70" s="72">
        <f t="shared" si="7"/>
        <v>250</v>
      </c>
      <c r="L70" s="17" t="s">
        <v>457</v>
      </c>
      <c r="M70" s="18">
        <v>125</v>
      </c>
      <c r="N70" s="23">
        <f t="shared" si="8"/>
        <v>125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+'11'!H71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425</v>
      </c>
      <c r="M77" s="18">
        <v>35</v>
      </c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4</v>
      </c>
      <c r="D80" s="80">
        <v>0</v>
      </c>
      <c r="E80" s="46">
        <f t="shared" si="13"/>
        <v>4</v>
      </c>
      <c r="F80" s="91">
        <v>0</v>
      </c>
      <c r="G80" s="89">
        <v>0</v>
      </c>
      <c r="H80" s="46">
        <f t="shared" si="14"/>
        <v>1</v>
      </c>
      <c r="I80" s="81">
        <v>3</v>
      </c>
      <c r="J80" s="20">
        <v>35</v>
      </c>
      <c r="K80" s="72">
        <f t="shared" si="15"/>
        <v>105</v>
      </c>
      <c r="L80" s="17" t="s">
        <v>459</v>
      </c>
      <c r="M80" s="18">
        <v>5</v>
      </c>
      <c r="N80" s="23">
        <f t="shared" si="16"/>
        <v>100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+'11'!H87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+'11'!H88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+'11'!H89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+'11'!H90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2</v>
      </c>
      <c r="D92" s="80">
        <v>0</v>
      </c>
      <c r="E92" s="46">
        <f t="shared" si="13"/>
        <v>2</v>
      </c>
      <c r="F92" s="91">
        <v>0</v>
      </c>
      <c r="G92" s="89">
        <v>0</v>
      </c>
      <c r="H92" s="46">
        <f t="shared" si="14"/>
        <v>2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+'11'!H108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+'11'!H109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0</v>
      </c>
      <c r="I109" s="81">
        <v>7</v>
      </c>
      <c r="J109" s="20">
        <v>50</v>
      </c>
      <c r="K109" s="72">
        <f t="shared" si="15"/>
        <v>350</v>
      </c>
      <c r="L109" s="17" t="s">
        <v>458</v>
      </c>
      <c r="M109" s="18">
        <v>175</v>
      </c>
      <c r="N109" s="23">
        <f t="shared" si="16"/>
        <v>175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+'11'!H134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+'11'!H153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+'11'!H154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3</v>
      </c>
      <c r="D160" s="80">
        <v>0</v>
      </c>
      <c r="E160" s="46">
        <f t="shared" si="18"/>
        <v>3</v>
      </c>
      <c r="F160" s="91">
        <v>0</v>
      </c>
      <c r="G160" s="89">
        <v>0</v>
      </c>
      <c r="H160" s="46">
        <f t="shared" si="19"/>
        <v>3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+'11'!H172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+'11'!H176</f>
        <v>1</v>
      </c>
      <c r="D176" s="80">
        <v>0</v>
      </c>
      <c r="E176" s="46">
        <f t="shared" si="18"/>
        <v>1</v>
      </c>
      <c r="F176" s="91">
        <v>0</v>
      </c>
      <c r="G176" s="89">
        <v>0</v>
      </c>
      <c r="H176" s="46">
        <f t="shared" si="19"/>
        <v>0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+'11'!H177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3</v>
      </c>
      <c r="I177" s="81">
        <v>2</v>
      </c>
      <c r="J177" s="20">
        <v>25</v>
      </c>
      <c r="K177" s="72">
        <f>+J177*I177</f>
        <v>50</v>
      </c>
      <c r="L177" s="17" t="s">
        <v>460</v>
      </c>
      <c r="M177" s="18">
        <v>15</v>
      </c>
      <c r="N177" s="23">
        <f>SUM(K177-M177)</f>
        <v>35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+'11'!H179</f>
        <v>298</v>
      </c>
      <c r="D179" s="80">
        <v>0</v>
      </c>
      <c r="E179" s="46">
        <f t="shared" si="18"/>
        <v>298</v>
      </c>
      <c r="F179" s="91">
        <v>0</v>
      </c>
      <c r="G179" s="89">
        <v>5</v>
      </c>
      <c r="H179" s="46">
        <f t="shared" si="19"/>
        <v>293</v>
      </c>
      <c r="I179" s="81"/>
      <c r="J179" s="20">
        <v>10</v>
      </c>
      <c r="K179" s="72">
        <f t="shared" si="20"/>
        <v>0</v>
      </c>
      <c r="L179" s="17" t="s">
        <v>461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+'11'!H180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+'11'!H181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+'11'!H183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+'11'!H184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+'11'!H187</f>
        <v>339</v>
      </c>
      <c r="D187" s="80">
        <v>0</v>
      </c>
      <c r="E187" s="46">
        <f t="shared" si="18"/>
        <v>339</v>
      </c>
      <c r="F187" s="91">
        <v>0</v>
      </c>
      <c r="G187" s="89">
        <v>0</v>
      </c>
      <c r="H187" s="46">
        <f t="shared" si="19"/>
        <v>334</v>
      </c>
      <c r="I187" s="81">
        <v>5</v>
      </c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+'11'!H189</f>
        <v>0</v>
      </c>
      <c r="D189" s="80">
        <v>5</v>
      </c>
      <c r="E189" s="46">
        <f t="shared" si="18"/>
        <v>5</v>
      </c>
      <c r="F189" s="91">
        <v>0</v>
      </c>
      <c r="G189" s="89">
        <v>0</v>
      </c>
      <c r="H189" s="46">
        <f t="shared" si="19"/>
        <v>0</v>
      </c>
      <c r="I189" s="81">
        <v>5</v>
      </c>
      <c r="J189" s="20">
        <v>35</v>
      </c>
      <c r="K189" s="72">
        <f t="shared" si="20"/>
        <v>175</v>
      </c>
      <c r="L189" s="17" t="s">
        <v>462</v>
      </c>
      <c r="M189" s="18">
        <v>50</v>
      </c>
      <c r="N189" s="23">
        <f t="shared" si="21"/>
        <v>125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+'11'!H191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+'11'!H192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+'11'!H201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+'11'!H202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+'11'!H203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+'11'!H205</f>
        <v>0</v>
      </c>
      <c r="D205" s="80">
        <v>15</v>
      </c>
      <c r="E205" s="46">
        <f t="shared" si="23"/>
        <v>15</v>
      </c>
      <c r="F205" s="91">
        <v>0</v>
      </c>
      <c r="G205" s="89">
        <v>0</v>
      </c>
      <c r="H205" s="46">
        <f t="shared" si="24"/>
        <v>0</v>
      </c>
      <c r="I205" s="81">
        <v>15</v>
      </c>
      <c r="J205" s="20">
        <v>45</v>
      </c>
      <c r="K205" s="72">
        <f t="shared" si="20"/>
        <v>675</v>
      </c>
      <c r="L205" s="17" t="s">
        <v>464</v>
      </c>
      <c r="M205" s="18">
        <f>14*25+45</f>
        <v>395</v>
      </c>
      <c r="N205" s="23">
        <f t="shared" si="21"/>
        <v>280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4690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790</v>
      </c>
      <c r="M229" s="2">
        <v>230</v>
      </c>
      <c r="N229" s="2">
        <v>525</v>
      </c>
      <c r="O229" s="2">
        <v>35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1385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2515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2515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 codeName="Sheet16">
    <tabColor rgb="FFF789D2"/>
  </sheetPr>
  <dimension ref="A1:AC311"/>
  <sheetViews>
    <sheetView zoomScale="80" zoomScaleNormal="80" workbookViewId="0">
      <pane xSplit="8" ySplit="4" topLeftCell="I158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+'12'!H5</f>
        <v>5</v>
      </c>
      <c r="D5" s="80">
        <v>20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24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+'12'!H6</f>
        <v>9</v>
      </c>
      <c r="D6" s="80">
        <v>30</v>
      </c>
      <c r="E6" s="46">
        <f t="shared" ref="E6:E69" si="5">C6+D6</f>
        <v>39</v>
      </c>
      <c r="F6" s="91">
        <v>0</v>
      </c>
      <c r="G6" s="89">
        <v>0</v>
      </c>
      <c r="H6" s="46">
        <f t="shared" ref="H6:H69" si="6">+E6-F6-I6-G6</f>
        <v>38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+'12'!H18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+'12'!H22</f>
        <v>16</v>
      </c>
      <c r="D22" s="80">
        <v>10</v>
      </c>
      <c r="E22" s="46">
        <f t="shared" si="5"/>
        <v>26</v>
      </c>
      <c r="F22" s="91">
        <v>0</v>
      </c>
      <c r="G22" s="89">
        <v>0</v>
      </c>
      <c r="H22" s="46">
        <f t="shared" si="6"/>
        <v>25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+'12'!H24</f>
        <v>2</v>
      </c>
      <c r="D24" s="80">
        <v>5</v>
      </c>
      <c r="E24" s="46">
        <f t="shared" si="5"/>
        <v>7</v>
      </c>
      <c r="F24" s="91">
        <v>0</v>
      </c>
      <c r="G24" s="89">
        <v>0</v>
      </c>
      <c r="H24" s="46">
        <f t="shared" si="6"/>
        <v>7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+'12'!H26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+'12'!H28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5</v>
      </c>
      <c r="D31" s="80">
        <v>0</v>
      </c>
      <c r="E31" s="46">
        <f t="shared" si="5"/>
        <v>5</v>
      </c>
      <c r="F31" s="91">
        <v>0</v>
      </c>
      <c r="G31" s="89">
        <v>0</v>
      </c>
      <c r="H31" s="46">
        <f t="shared" si="6"/>
        <v>3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+'12'!H32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2</v>
      </c>
      <c r="D37" s="80">
        <v>4</v>
      </c>
      <c r="E37" s="46">
        <f t="shared" si="5"/>
        <v>6</v>
      </c>
      <c r="F37" s="91">
        <v>0</v>
      </c>
      <c r="G37" s="89">
        <v>0</v>
      </c>
      <c r="H37" s="46">
        <f t="shared" si="6"/>
        <v>4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1</v>
      </c>
      <c r="D38" s="80">
        <v>2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1</v>
      </c>
      <c r="D39" s="80">
        <v>2</v>
      </c>
      <c r="E39" s="46">
        <f t="shared" si="5"/>
        <v>3</v>
      </c>
      <c r="F39" s="91">
        <v>0</v>
      </c>
      <c r="G39" s="89">
        <v>0</v>
      </c>
      <c r="H39" s="46">
        <f t="shared" si="6"/>
        <v>2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+'12'!H43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+'12'!H44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+'12'!H45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+'12'!H46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+'12'!H48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+'12'!H49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+'12'!H51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+'12'!H53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+'12'!H54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2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1</v>
      </c>
      <c r="D57" s="80">
        <v>5</v>
      </c>
      <c r="E57" s="46">
        <f t="shared" si="5"/>
        <v>6</v>
      </c>
      <c r="F57" s="91">
        <v>0</v>
      </c>
      <c r="G57" s="89">
        <v>0</v>
      </c>
      <c r="H57" s="46">
        <f t="shared" si="6"/>
        <v>6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2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1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6</v>
      </c>
      <c r="D67" s="80">
        <v>10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+'12'!H70</f>
        <v>0</v>
      </c>
      <c r="D70" s="80">
        <v>5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+'12'!H71</f>
        <v>5</v>
      </c>
      <c r="D71" s="80">
        <v>5</v>
      </c>
      <c r="E71" s="46">
        <f t="shared" si="13"/>
        <v>10</v>
      </c>
      <c r="F71" s="91">
        <v>0</v>
      </c>
      <c r="G71" s="89">
        <v>1</v>
      </c>
      <c r="H71" s="46">
        <f t="shared" si="14"/>
        <v>7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0</v>
      </c>
      <c r="D74" s="80">
        <v>2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1</v>
      </c>
      <c r="I77" s="81">
        <v>4</v>
      </c>
      <c r="J77" s="21">
        <v>35</v>
      </c>
      <c r="K77" s="72">
        <f t="shared" si="15"/>
        <v>140</v>
      </c>
      <c r="L77" s="17" t="s">
        <v>465</v>
      </c>
      <c r="M77" s="18">
        <v>70</v>
      </c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1</v>
      </c>
      <c r="D80" s="80">
        <v>5</v>
      </c>
      <c r="E80" s="46">
        <f t="shared" si="13"/>
        <v>6</v>
      </c>
      <c r="F80" s="91">
        <v>0</v>
      </c>
      <c r="G80" s="89">
        <v>0</v>
      </c>
      <c r="H80" s="46">
        <f t="shared" si="14"/>
        <v>5</v>
      </c>
      <c r="I80" s="81">
        <v>1</v>
      </c>
      <c r="J80" s="20">
        <v>35</v>
      </c>
      <c r="K80" s="72">
        <f t="shared" si="15"/>
        <v>35</v>
      </c>
      <c r="L80" s="17" t="s">
        <v>425</v>
      </c>
      <c r="M80" s="18">
        <v>35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+'12'!H87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+'12'!H88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+'12'!H89</f>
        <v>5</v>
      </c>
      <c r="D89" s="80">
        <v>10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+'12'!H90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2</v>
      </c>
      <c r="D92" s="80">
        <v>0</v>
      </c>
      <c r="E92" s="46">
        <f t="shared" si="13"/>
        <v>2</v>
      </c>
      <c r="F92" s="91">
        <v>0</v>
      </c>
      <c r="G92" s="89">
        <v>0</v>
      </c>
      <c r="H92" s="46">
        <f t="shared" si="14"/>
        <v>1</v>
      </c>
      <c r="I92" s="81">
        <v>1</v>
      </c>
      <c r="J92" s="22">
        <v>50</v>
      </c>
      <c r="K92" s="72">
        <f t="shared" si="15"/>
        <v>50</v>
      </c>
      <c r="L92" s="17" t="s">
        <v>16</v>
      </c>
      <c r="M92" s="18"/>
      <c r="N92" s="23">
        <f t="shared" si="16"/>
        <v>50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5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+'12'!H107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+'12'!H108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+'12'!H134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+'12'!H153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+'12'!H154</f>
        <v>1</v>
      </c>
      <c r="D154" s="80">
        <v>5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438</v>
      </c>
      <c r="M154" s="18">
        <v>60</v>
      </c>
      <c r="N154" s="23">
        <f t="shared" si="21"/>
        <v>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2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/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3</v>
      </c>
      <c r="D160" s="80">
        <v>0</v>
      </c>
      <c r="E160" s="46">
        <f t="shared" si="18"/>
        <v>3</v>
      </c>
      <c r="F160" s="91">
        <v>0</v>
      </c>
      <c r="G160" s="89">
        <v>0</v>
      </c>
      <c r="H160" s="46">
        <f t="shared" si="19"/>
        <v>3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1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+'12'!H172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+'12'!H177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+'12'!H179</f>
        <v>293</v>
      </c>
      <c r="D179" s="80">
        <v>0</v>
      </c>
      <c r="E179" s="46">
        <f t="shared" si="18"/>
        <v>293</v>
      </c>
      <c r="F179" s="91">
        <v>0</v>
      </c>
      <c r="G179" s="89">
        <v>0</v>
      </c>
      <c r="H179" s="46">
        <f t="shared" si="19"/>
        <v>293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+'12'!H180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52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+'12'!H181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+'12'!H183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+'12'!H184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+'12'!H187</f>
        <v>334</v>
      </c>
      <c r="D187" s="80">
        <v>0</v>
      </c>
      <c r="E187" s="46">
        <f t="shared" si="18"/>
        <v>334</v>
      </c>
      <c r="F187" s="91">
        <v>0</v>
      </c>
      <c r="G187" s="89">
        <v>0</v>
      </c>
      <c r="H187" s="46">
        <f t="shared" si="19"/>
        <v>334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+'12'!H191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+'12'!H192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+'12'!H201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+'12'!H202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+'12'!H203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1510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385</v>
      </c>
      <c r="M229" s="2">
        <v>385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165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960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960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 codeName="Sheet17">
    <tabColor rgb="FFF789D2"/>
  </sheetPr>
  <dimension ref="A1:AC311"/>
  <sheetViews>
    <sheetView zoomScale="80" zoomScaleNormal="80" workbookViewId="0">
      <pane xSplit="8" ySplit="4" topLeftCell="K167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+'13'!H5</f>
        <v>24</v>
      </c>
      <c r="D5" s="80">
        <v>0</v>
      </c>
      <c r="E5" s="46">
        <f t="shared" ref="E5:E154" si="0">C5+D5</f>
        <v>24</v>
      </c>
      <c r="F5" s="91">
        <v>0</v>
      </c>
      <c r="G5" s="89">
        <v>1</v>
      </c>
      <c r="H5" s="46">
        <f t="shared" ref="H5:H73" si="1">+E5-F5-I5-G5</f>
        <v>21</v>
      </c>
      <c r="I5" s="81">
        <v>2</v>
      </c>
      <c r="J5" s="15">
        <v>50</v>
      </c>
      <c r="K5" s="72">
        <f>+J5*I5</f>
        <v>100</v>
      </c>
      <c r="L5" s="17" t="s">
        <v>456</v>
      </c>
      <c r="M5" s="18">
        <v>0</v>
      </c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+'13'!H6</f>
        <v>38</v>
      </c>
      <c r="D6" s="80">
        <v>0</v>
      </c>
      <c r="E6" s="46">
        <f t="shared" ref="E6" si="5">C6+D6</f>
        <v>38</v>
      </c>
      <c r="F6" s="91">
        <v>0</v>
      </c>
      <c r="G6" s="89">
        <v>10</v>
      </c>
      <c r="H6" s="46">
        <f t="shared" ref="H6" si="6">+E6-F6-I6-G6</f>
        <v>13</v>
      </c>
      <c r="I6" s="81">
        <v>15</v>
      </c>
      <c r="J6" s="15">
        <v>100</v>
      </c>
      <c r="K6" s="72">
        <f t="shared" ref="K6:K74" si="7">+J6*I6</f>
        <v>1500</v>
      </c>
      <c r="L6" s="17" t="s">
        <v>466</v>
      </c>
      <c r="M6" s="18">
        <v>450</v>
      </c>
      <c r="N6" s="23">
        <f t="shared" ref="N6:N74" si="8">SUM(K6-M6)</f>
        <v>1050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+'13'!H11</f>
        <v>0</v>
      </c>
      <c r="D11" s="80">
        <v>0</v>
      </c>
      <c r="E11" s="46">
        <f t="shared" si="0"/>
        <v>0</v>
      </c>
      <c r="F11" s="91">
        <v>0</v>
      </c>
      <c r="G11" s="89">
        <v>0</v>
      </c>
      <c r="H11" s="46">
        <f t="shared" si="1"/>
        <v>0</v>
      </c>
      <c r="I11" s="81"/>
      <c r="J11" s="15">
        <v>50</v>
      </c>
      <c r="K11" s="72">
        <f t="shared" si="7"/>
        <v>0</v>
      </c>
      <c r="L11" s="17" t="s">
        <v>16</v>
      </c>
      <c r="M11" s="18">
        <v>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+'13'!H15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+'13'!H18</f>
        <v>4</v>
      </c>
      <c r="D18" s="80">
        <v>0</v>
      </c>
      <c r="E18" s="46">
        <f t="shared" si="0"/>
        <v>4</v>
      </c>
      <c r="F18" s="91">
        <v>0</v>
      </c>
      <c r="G18" s="89">
        <v>0</v>
      </c>
      <c r="H18" s="46">
        <f t="shared" si="1"/>
        <v>3</v>
      </c>
      <c r="I18" s="81">
        <v>1</v>
      </c>
      <c r="J18" s="15">
        <v>50</v>
      </c>
      <c r="K18" s="72">
        <f t="shared" si="7"/>
        <v>50</v>
      </c>
      <c r="L18" s="17" t="s">
        <v>425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1</v>
      </c>
      <c r="D20" s="80">
        <v>0</v>
      </c>
      <c r="E20" s="46">
        <f t="shared" si="0"/>
        <v>1</v>
      </c>
      <c r="F20" s="91">
        <v>0</v>
      </c>
      <c r="G20" s="89">
        <v>0</v>
      </c>
      <c r="H20" s="46">
        <f t="shared" si="1"/>
        <v>1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+'13'!H21</f>
        <v>2</v>
      </c>
      <c r="D21" s="80">
        <v>0</v>
      </c>
      <c r="E21" s="46">
        <f t="shared" si="0"/>
        <v>2</v>
      </c>
      <c r="F21" s="91">
        <v>0</v>
      </c>
      <c r="G21" s="89">
        <v>0</v>
      </c>
      <c r="H21" s="46">
        <f t="shared" si="1"/>
        <v>1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>
        <v>0</v>
      </c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+'13'!H22</f>
        <v>25</v>
      </c>
      <c r="D22" s="80">
        <v>0</v>
      </c>
      <c r="E22" s="46">
        <f t="shared" si="0"/>
        <v>25</v>
      </c>
      <c r="F22" s="91">
        <v>0</v>
      </c>
      <c r="G22" s="89">
        <v>1</v>
      </c>
      <c r="H22" s="46">
        <f t="shared" si="1"/>
        <v>14</v>
      </c>
      <c r="I22" s="81">
        <v>10</v>
      </c>
      <c r="J22" s="20">
        <v>100</v>
      </c>
      <c r="K22" s="72">
        <f t="shared" si="7"/>
        <v>1000</v>
      </c>
      <c r="L22" s="17" t="s">
        <v>467</v>
      </c>
      <c r="M22" s="18">
        <v>200</v>
      </c>
      <c r="N22" s="23">
        <f t="shared" si="8"/>
        <v>800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+'13'!H24</f>
        <v>7</v>
      </c>
      <c r="D24" s="80">
        <v>0</v>
      </c>
      <c r="E24" s="46">
        <f t="shared" si="0"/>
        <v>7</v>
      </c>
      <c r="F24" s="91">
        <v>0</v>
      </c>
      <c r="G24" s="89">
        <v>0</v>
      </c>
      <c r="H24" s="46">
        <f t="shared" si="1"/>
        <v>7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+'13'!H26</f>
        <v>2</v>
      </c>
      <c r="D26" s="80">
        <v>0</v>
      </c>
      <c r="E26" s="46">
        <f t="shared" si="0"/>
        <v>2</v>
      </c>
      <c r="F26" s="91">
        <v>0</v>
      </c>
      <c r="G26" s="89">
        <v>0</v>
      </c>
      <c r="H26" s="46">
        <f t="shared" si="1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+'13'!H28</f>
        <v>1</v>
      </c>
      <c r="D28" s="80">
        <v>0</v>
      </c>
      <c r="E28" s="46">
        <f t="shared" si="0"/>
        <v>1</v>
      </c>
      <c r="F28" s="91">
        <v>0</v>
      </c>
      <c r="G28" s="89">
        <v>0</v>
      </c>
      <c r="H28" s="46">
        <f t="shared" si="1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3</v>
      </c>
      <c r="D31" s="80">
        <v>0</v>
      </c>
      <c r="E31" s="46">
        <f t="shared" si="0"/>
        <v>3</v>
      </c>
      <c r="F31" s="91">
        <v>0</v>
      </c>
      <c r="G31" s="89">
        <v>0</v>
      </c>
      <c r="H31" s="46">
        <f t="shared" si="1"/>
        <v>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>
        <v>0</v>
      </c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+'13'!H32</f>
        <v>5</v>
      </c>
      <c r="D32" s="80">
        <v>0</v>
      </c>
      <c r="E32" s="46">
        <f t="shared" si="0"/>
        <v>5</v>
      </c>
      <c r="F32" s="91">
        <v>0</v>
      </c>
      <c r="G32" s="89">
        <v>0</v>
      </c>
      <c r="H32" s="46">
        <f t="shared" si="1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>
        <v>0</v>
      </c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+'13'!H33</f>
        <v>0</v>
      </c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+'13'!H34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4</v>
      </c>
      <c r="D37" s="80">
        <v>0</v>
      </c>
      <c r="E37" s="46">
        <f t="shared" si="0"/>
        <v>4</v>
      </c>
      <c r="F37" s="91">
        <v>0</v>
      </c>
      <c r="G37" s="89">
        <v>0</v>
      </c>
      <c r="H37" s="46">
        <f t="shared" si="1"/>
        <v>4</v>
      </c>
      <c r="I37" s="81"/>
      <c r="J37" s="15">
        <v>50</v>
      </c>
      <c r="K37" s="72">
        <f t="shared" si="7"/>
        <v>0</v>
      </c>
      <c r="L37" s="17" t="s">
        <v>16</v>
      </c>
      <c r="M37" s="18">
        <v>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2</v>
      </c>
      <c r="D38" s="80">
        <v>0</v>
      </c>
      <c r="E38" s="46">
        <f t="shared" si="0"/>
        <v>2</v>
      </c>
      <c r="F38" s="91">
        <v>0</v>
      </c>
      <c r="G38" s="89">
        <v>0</v>
      </c>
      <c r="H38" s="46">
        <f t="shared" si="1"/>
        <v>2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2</v>
      </c>
      <c r="D39" s="80">
        <v>0</v>
      </c>
      <c r="E39" s="46">
        <f t="shared" si="0"/>
        <v>2</v>
      </c>
      <c r="F39" s="91">
        <v>0</v>
      </c>
      <c r="G39" s="89">
        <v>0</v>
      </c>
      <c r="H39" s="46">
        <f t="shared" si="1"/>
        <v>1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+'13'!H43</f>
        <v>4</v>
      </c>
      <c r="D43" s="80">
        <v>0</v>
      </c>
      <c r="E43" s="46">
        <f t="shared" si="0"/>
        <v>4</v>
      </c>
      <c r="F43" s="91">
        <v>0</v>
      </c>
      <c r="G43" s="89">
        <v>0</v>
      </c>
      <c r="H43" s="46">
        <f t="shared" si="1"/>
        <v>3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>
        <v>0</v>
      </c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+'13'!H44</f>
        <v>9</v>
      </c>
      <c r="D44" s="80">
        <v>0</v>
      </c>
      <c r="E44" s="46">
        <f t="shared" si="0"/>
        <v>9</v>
      </c>
      <c r="F44" s="91">
        <v>0</v>
      </c>
      <c r="G44" s="89">
        <v>0</v>
      </c>
      <c r="H44" s="46">
        <f t="shared" si="1"/>
        <v>8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0</v>
      </c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+'13'!H45</f>
        <v>9</v>
      </c>
      <c r="D45" s="80">
        <v>0</v>
      </c>
      <c r="E45" s="46">
        <f>C45+D45</f>
        <v>9</v>
      </c>
      <c r="F45" s="91">
        <v>0</v>
      </c>
      <c r="G45" s="89">
        <v>0</v>
      </c>
      <c r="H45" s="46">
        <f>+E45-F45-I45-G45</f>
        <v>9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+'13'!H46</f>
        <v>4</v>
      </c>
      <c r="D46" s="80">
        <v>0</v>
      </c>
      <c r="E46" s="46">
        <f t="shared" si="0"/>
        <v>4</v>
      </c>
      <c r="F46" s="91">
        <v>0</v>
      </c>
      <c r="G46" s="89">
        <v>0</v>
      </c>
      <c r="H46" s="46">
        <f t="shared" si="1"/>
        <v>4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+'13'!H48</f>
        <v>7</v>
      </c>
      <c r="D48" s="80">
        <v>0</v>
      </c>
      <c r="E48" s="46">
        <f>C48+D48</f>
        <v>7</v>
      </c>
      <c r="F48" s="91">
        <v>0</v>
      </c>
      <c r="G48" s="89">
        <v>0</v>
      </c>
      <c r="H48" s="46">
        <f>+E48-F48-I48-G48</f>
        <v>7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+'13'!H49</f>
        <v>10</v>
      </c>
      <c r="D49" s="80">
        <v>0</v>
      </c>
      <c r="E49" s="46">
        <f>C49+D49</f>
        <v>10</v>
      </c>
      <c r="F49" s="91">
        <v>0</v>
      </c>
      <c r="G49" s="89">
        <v>0</v>
      </c>
      <c r="H49" s="46">
        <f>+E49-F49-I49-G49</f>
        <v>10</v>
      </c>
      <c r="I49" s="81"/>
      <c r="J49" s="20">
        <v>50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+'13'!H51</f>
        <v>8</v>
      </c>
      <c r="D51" s="80">
        <v>0</v>
      </c>
      <c r="E51" s="46">
        <f t="shared" si="0"/>
        <v>8</v>
      </c>
      <c r="F51" s="91">
        <v>0</v>
      </c>
      <c r="G51" s="89">
        <v>0</v>
      </c>
      <c r="H51" s="46">
        <f t="shared" si="1"/>
        <v>8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+'13'!H53</f>
        <v>2</v>
      </c>
      <c r="D53" s="80">
        <v>0</v>
      </c>
      <c r="E53" s="46">
        <f t="shared" si="0"/>
        <v>2</v>
      </c>
      <c r="F53" s="91">
        <v>0</v>
      </c>
      <c r="G53" s="89">
        <v>0</v>
      </c>
      <c r="H53" s="46">
        <f t="shared" si="1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+'13'!H54</f>
        <v>6</v>
      </c>
      <c r="D54" s="80">
        <v>0</v>
      </c>
      <c r="E54" s="46">
        <f t="shared" si="0"/>
        <v>6</v>
      </c>
      <c r="F54" s="91">
        <v>0</v>
      </c>
      <c r="G54" s="89">
        <v>0</v>
      </c>
      <c r="H54" s="46">
        <f t="shared" si="1"/>
        <v>4</v>
      </c>
      <c r="I54" s="81">
        <v>2</v>
      </c>
      <c r="J54" s="15">
        <v>120</v>
      </c>
      <c r="K54" s="72">
        <f t="shared" si="7"/>
        <v>240</v>
      </c>
      <c r="L54" s="17" t="s">
        <v>430</v>
      </c>
      <c r="M54" s="18">
        <v>70</v>
      </c>
      <c r="N54" s="23">
        <f t="shared" si="8"/>
        <v>170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2</v>
      </c>
      <c r="D56" s="80">
        <v>0</v>
      </c>
      <c r="E56" s="46">
        <f t="shared" si="0"/>
        <v>2</v>
      </c>
      <c r="F56" s="91">
        <v>0</v>
      </c>
      <c r="G56" s="89">
        <v>0</v>
      </c>
      <c r="H56" s="46">
        <f t="shared" si="1"/>
        <v>1</v>
      </c>
      <c r="I56" s="81">
        <v>1</v>
      </c>
      <c r="J56" s="15">
        <v>120</v>
      </c>
      <c r="K56" s="72">
        <f t="shared" si="7"/>
        <v>120</v>
      </c>
      <c r="L56" s="17" t="s">
        <v>430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6</v>
      </c>
      <c r="D57" s="80">
        <v>0</v>
      </c>
      <c r="E57" s="46">
        <f t="shared" si="0"/>
        <v>6</v>
      </c>
      <c r="F57" s="91">
        <v>0</v>
      </c>
      <c r="G57" s="89">
        <v>0</v>
      </c>
      <c r="H57" s="46">
        <f t="shared" si="1"/>
        <v>4</v>
      </c>
      <c r="I57" s="81">
        <v>2</v>
      </c>
      <c r="J57" s="15">
        <v>120</v>
      </c>
      <c r="K57" s="72">
        <f t="shared" si="7"/>
        <v>240</v>
      </c>
      <c r="L57" s="17" t="s">
        <v>430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2</v>
      </c>
      <c r="D58" s="80">
        <v>0</v>
      </c>
      <c r="E58" s="46">
        <f t="shared" si="0"/>
        <v>2</v>
      </c>
      <c r="F58" s="91">
        <v>0</v>
      </c>
      <c r="G58" s="89">
        <v>0</v>
      </c>
      <c r="H58" s="46">
        <f t="shared" si="1"/>
        <v>1</v>
      </c>
      <c r="I58" s="81">
        <v>1</v>
      </c>
      <c r="J58" s="15">
        <v>120</v>
      </c>
      <c r="K58" s="72">
        <f t="shared" si="7"/>
        <v>120</v>
      </c>
      <c r="L58" s="17" t="s">
        <v>430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3</v>
      </c>
      <c r="D59" s="80">
        <v>0</v>
      </c>
      <c r="E59" s="46">
        <f t="shared" si="0"/>
        <v>3</v>
      </c>
      <c r="F59" s="91">
        <v>0</v>
      </c>
      <c r="G59" s="89">
        <v>0</v>
      </c>
      <c r="H59" s="46">
        <f t="shared" si="1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1</v>
      </c>
      <c r="D60" s="80">
        <v>0</v>
      </c>
      <c r="E60" s="46">
        <f t="shared" si="0"/>
        <v>1</v>
      </c>
      <c r="F60" s="91">
        <v>0</v>
      </c>
      <c r="G60" s="89">
        <v>0</v>
      </c>
      <c r="H60" s="46">
        <f t="shared" si="1"/>
        <v>0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0</v>
      </c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1</v>
      </c>
      <c r="D61" s="80">
        <v>0</v>
      </c>
      <c r="E61" s="46">
        <f t="shared" si="0"/>
        <v>1</v>
      </c>
      <c r="F61" s="91">
        <v>0</v>
      </c>
      <c r="G61" s="89">
        <v>0</v>
      </c>
      <c r="H61" s="46">
        <f t="shared" si="1"/>
        <v>1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16</v>
      </c>
      <c r="D67" s="80">
        <v>0</v>
      </c>
      <c r="E67" s="46">
        <f t="shared" si="0"/>
        <v>16</v>
      </c>
      <c r="F67" s="91">
        <v>0</v>
      </c>
      <c r="G67" s="89">
        <v>0</v>
      </c>
      <c r="H67" s="46">
        <f t="shared" si="1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+'13'!H70</f>
        <v>5</v>
      </c>
      <c r="D70" s="80">
        <v>0</v>
      </c>
      <c r="E70" s="46">
        <f t="shared" si="0"/>
        <v>5</v>
      </c>
      <c r="F70" s="91">
        <v>0</v>
      </c>
      <c r="G70" s="89">
        <v>0</v>
      </c>
      <c r="H70" s="46">
        <f t="shared" si="1"/>
        <v>5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+'13'!H71</f>
        <v>7</v>
      </c>
      <c r="D71" s="80">
        <v>0</v>
      </c>
      <c r="E71" s="46">
        <f t="shared" si="0"/>
        <v>7</v>
      </c>
      <c r="F71" s="91">
        <v>0</v>
      </c>
      <c r="G71" s="89">
        <v>0</v>
      </c>
      <c r="H71" s="46">
        <f t="shared" si="1"/>
        <v>5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0</v>
      </c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2</v>
      </c>
      <c r="D74" s="80">
        <v>0</v>
      </c>
      <c r="E74" s="46">
        <f t="shared" si="0"/>
        <v>2</v>
      </c>
      <c r="F74" s="91">
        <v>0</v>
      </c>
      <c r="G74" s="89">
        <v>0</v>
      </c>
      <c r="H74" s="46">
        <f t="shared" ref="H74:H143" si="17">+E74-F74-I74-G74</f>
        <v>2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1</v>
      </c>
      <c r="D77" s="80">
        <v>0</v>
      </c>
      <c r="E77" s="46">
        <f t="shared" si="0"/>
        <v>1</v>
      </c>
      <c r="F77" s="91">
        <v>0</v>
      </c>
      <c r="G77" s="89">
        <v>0</v>
      </c>
      <c r="H77" s="46">
        <f t="shared" si="17"/>
        <v>-1</v>
      </c>
      <c r="I77" s="81">
        <v>2</v>
      </c>
      <c r="J77" s="21">
        <v>35</v>
      </c>
      <c r="K77" s="72">
        <f t="shared" si="18"/>
        <v>70</v>
      </c>
      <c r="L77" s="17" t="s">
        <v>16</v>
      </c>
      <c r="M77" s="18">
        <v>0</v>
      </c>
      <c r="N77" s="23">
        <f t="shared" si="19"/>
        <v>70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410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255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5</v>
      </c>
      <c r="D80" s="80">
        <v>0</v>
      </c>
      <c r="E80" s="46">
        <f t="shared" si="0"/>
        <v>5</v>
      </c>
      <c r="F80" s="91">
        <v>0</v>
      </c>
      <c r="G80" s="89">
        <v>0</v>
      </c>
      <c r="H80" s="46">
        <f t="shared" si="17"/>
        <v>2</v>
      </c>
      <c r="I80" s="81">
        <v>3</v>
      </c>
      <c r="J80" s="20">
        <v>35</v>
      </c>
      <c r="K80" s="72">
        <f t="shared" si="18"/>
        <v>105</v>
      </c>
      <c r="L80" s="17" t="s">
        <v>425</v>
      </c>
      <c r="M80" s="18">
        <v>35</v>
      </c>
      <c r="N80" s="23">
        <f t="shared" si="19"/>
        <v>70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383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312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256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384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257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258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259</v>
      </c>
      <c r="C87" s="71">
        <f>+'13'!H87</f>
        <v>4</v>
      </c>
      <c r="D87" s="80">
        <v>0</v>
      </c>
      <c r="E87" s="46">
        <f>C87+D87</f>
        <v>4</v>
      </c>
      <c r="F87" s="91">
        <v>0</v>
      </c>
      <c r="G87" s="89">
        <v>0</v>
      </c>
      <c r="H87" s="46">
        <f>+E87-F87-I87-G87</f>
        <v>3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>
        <v>0</v>
      </c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+'13'!H88</f>
        <v>14</v>
      </c>
      <c r="D88" s="80">
        <v>0</v>
      </c>
      <c r="E88" s="46">
        <f t="shared" si="0"/>
        <v>14</v>
      </c>
      <c r="F88" s="91">
        <v>0</v>
      </c>
      <c r="G88" s="89">
        <v>0</v>
      </c>
      <c r="H88" s="46">
        <f t="shared" si="17"/>
        <v>11</v>
      </c>
      <c r="I88" s="81">
        <v>3</v>
      </c>
      <c r="J88" s="20">
        <v>55</v>
      </c>
      <c r="K88" s="72">
        <f t="shared" si="18"/>
        <v>165</v>
      </c>
      <c r="L88" s="17" t="s">
        <v>468</v>
      </c>
      <c r="M88" s="18">
        <v>5</v>
      </c>
      <c r="N88" s="23">
        <f t="shared" si="19"/>
        <v>160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261</v>
      </c>
      <c r="C89" s="71">
        <f>+'13'!H89</f>
        <v>15</v>
      </c>
      <c r="D89" s="80">
        <v>0</v>
      </c>
      <c r="E89" s="46">
        <f t="shared" si="0"/>
        <v>15</v>
      </c>
      <c r="F89" s="91">
        <v>0</v>
      </c>
      <c r="G89" s="89">
        <v>0</v>
      </c>
      <c r="H89" s="46">
        <f t="shared" si="17"/>
        <v>15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262</v>
      </c>
      <c r="C90" s="71">
        <f>+'13'!H90</f>
        <v>7</v>
      </c>
      <c r="D90" s="80">
        <v>0</v>
      </c>
      <c r="E90" s="46">
        <f t="shared" si="0"/>
        <v>7</v>
      </c>
      <c r="F90" s="91">
        <v>0</v>
      </c>
      <c r="G90" s="89">
        <v>0</v>
      </c>
      <c r="H90" s="46">
        <f t="shared" si="17"/>
        <v>7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4</v>
      </c>
      <c r="D91" s="80">
        <v>0</v>
      </c>
      <c r="E91" s="46">
        <f t="shared" si="0"/>
        <v>4</v>
      </c>
      <c r="F91" s="91">
        <v>0</v>
      </c>
      <c r="G91" s="89">
        <v>0</v>
      </c>
      <c r="H91" s="46">
        <f t="shared" si="17"/>
        <v>4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1</v>
      </c>
      <c r="D92" s="80">
        <v>0</v>
      </c>
      <c r="E92" s="46">
        <f t="shared" si="0"/>
        <v>1</v>
      </c>
      <c r="F92" s="91">
        <v>0</v>
      </c>
      <c r="G92" s="89">
        <v>0</v>
      </c>
      <c r="H92" s="46">
        <f t="shared" si="17"/>
        <v>1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263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264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5</v>
      </c>
      <c r="D104" s="80">
        <v>0</v>
      </c>
      <c r="E104" s="46">
        <f t="shared" si="0"/>
        <v>5</v>
      </c>
      <c r="F104" s="91">
        <v>0</v>
      </c>
      <c r="G104" s="89">
        <v>0</v>
      </c>
      <c r="H104" s="46">
        <f t="shared" si="17"/>
        <v>4</v>
      </c>
      <c r="I104" s="81">
        <v>1</v>
      </c>
      <c r="J104" s="22">
        <v>39</v>
      </c>
      <c r="K104" s="72">
        <f t="shared" si="18"/>
        <v>39</v>
      </c>
      <c r="L104" s="17" t="s">
        <v>425</v>
      </c>
      <c r="M104" s="18">
        <v>39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266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385</v>
      </c>
      <c r="C107" s="71">
        <f>+'13'!H107</f>
        <v>3</v>
      </c>
      <c r="D107" s="80">
        <v>0</v>
      </c>
      <c r="E107" s="46">
        <f t="shared" si="0"/>
        <v>3</v>
      </c>
      <c r="F107" s="91">
        <v>0</v>
      </c>
      <c r="G107" s="89">
        <v>0</v>
      </c>
      <c r="H107" s="46">
        <f t="shared" si="17"/>
        <v>3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268</v>
      </c>
      <c r="C108" s="71">
        <f>+'13'!H108</f>
        <v>1</v>
      </c>
      <c r="D108" s="80">
        <v>0</v>
      </c>
      <c r="E108" s="46">
        <f t="shared" si="0"/>
        <v>1</v>
      </c>
      <c r="F108" s="91">
        <v>0</v>
      </c>
      <c r="G108" s="89">
        <v>0</v>
      </c>
      <c r="H108" s="46">
        <f t="shared" si="17"/>
        <v>1</v>
      </c>
      <c r="I108" s="81"/>
      <c r="J108" s="22">
        <v>60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267</v>
      </c>
      <c r="C109" s="71">
        <f>+'13'!H109</f>
        <v>0</v>
      </c>
      <c r="D109" s="80">
        <v>0</v>
      </c>
      <c r="E109" s="46">
        <f t="shared" si="0"/>
        <v>0</v>
      </c>
      <c r="F109" s="91">
        <v>0</v>
      </c>
      <c r="G109" s="89">
        <v>0</v>
      </c>
      <c r="H109" s="46">
        <f t="shared" si="17"/>
        <v>0</v>
      </c>
      <c r="I109" s="81"/>
      <c r="J109" s="20">
        <v>50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308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313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386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269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270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272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273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316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317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318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319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320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387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388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389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390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0</v>
      </c>
      <c r="D145" s="80">
        <v>0</v>
      </c>
      <c r="E145" s="46">
        <f t="shared" si="0"/>
        <v>0</v>
      </c>
      <c r="F145" s="91">
        <v>0</v>
      </c>
      <c r="G145" s="89">
        <v>0</v>
      </c>
      <c r="H145" s="46">
        <f t="shared" si="22"/>
        <v>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4</v>
      </c>
      <c r="D150" s="80">
        <v>0</v>
      </c>
      <c r="E150" s="46">
        <f t="shared" si="0"/>
        <v>4</v>
      </c>
      <c r="F150" s="91">
        <v>0</v>
      </c>
      <c r="G150" s="89">
        <v>0</v>
      </c>
      <c r="H150" s="46">
        <f t="shared" si="22"/>
        <v>4</v>
      </c>
      <c r="I150" s="81"/>
      <c r="J150" s="20">
        <v>80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314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+'13'!H153</f>
        <v>3</v>
      </c>
      <c r="D153" s="80">
        <v>0</v>
      </c>
      <c r="E153" s="46">
        <f t="shared" si="0"/>
        <v>3</v>
      </c>
      <c r="F153" s="91">
        <v>0</v>
      </c>
      <c r="G153" s="89">
        <v>0</v>
      </c>
      <c r="H153" s="46">
        <f t="shared" si="22"/>
        <v>2</v>
      </c>
      <c r="I153" s="81">
        <v>1</v>
      </c>
      <c r="J153" s="20">
        <v>60</v>
      </c>
      <c r="K153" s="72">
        <f t="shared" si="23"/>
        <v>60</v>
      </c>
      <c r="L153" s="17" t="s">
        <v>425</v>
      </c>
      <c r="M153" s="18">
        <v>60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+'13'!H154</f>
        <v>5</v>
      </c>
      <c r="D154" s="80">
        <v>0</v>
      </c>
      <c r="E154" s="46">
        <f t="shared" si="0"/>
        <v>5</v>
      </c>
      <c r="F154" s="91">
        <v>0</v>
      </c>
      <c r="G154" s="89">
        <v>0</v>
      </c>
      <c r="H154" s="46">
        <f t="shared" si="22"/>
        <v>5</v>
      </c>
      <c r="I154" s="81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23">
        <f t="shared" si="24"/>
        <v>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3</v>
      </c>
      <c r="D158" s="80">
        <v>0</v>
      </c>
      <c r="E158" s="46">
        <f t="shared" si="26"/>
        <v>3</v>
      </c>
      <c r="F158" s="91">
        <v>0</v>
      </c>
      <c r="G158" s="89">
        <v>0</v>
      </c>
      <c r="H158" s="46">
        <f t="shared" si="22"/>
        <v>2</v>
      </c>
      <c r="I158" s="81">
        <v>1</v>
      </c>
      <c r="J158" s="20">
        <v>150</v>
      </c>
      <c r="K158" s="72">
        <f t="shared" si="23"/>
        <v>150</v>
      </c>
      <c r="L158" s="17" t="s">
        <v>16</v>
      </c>
      <c r="M158" s="18">
        <v>0</v>
      </c>
      <c r="N158" s="23">
        <f t="shared" si="24"/>
        <v>150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2</v>
      </c>
      <c r="D159" s="80">
        <v>0</v>
      </c>
      <c r="E159" s="46">
        <f t="shared" si="26"/>
        <v>2</v>
      </c>
      <c r="F159" s="91">
        <v>0</v>
      </c>
      <c r="G159" s="89">
        <v>0</v>
      </c>
      <c r="H159" s="46">
        <f t="shared" si="22"/>
        <v>2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3</v>
      </c>
      <c r="D160" s="80">
        <v>0</v>
      </c>
      <c r="E160" s="46">
        <f t="shared" si="26"/>
        <v>3</v>
      </c>
      <c r="F160" s="91">
        <v>0</v>
      </c>
      <c r="G160" s="89">
        <v>0</v>
      </c>
      <c r="H160" s="46">
        <f t="shared" si="22"/>
        <v>2</v>
      </c>
      <c r="I160" s="81">
        <v>1</v>
      </c>
      <c r="J160" s="20">
        <v>150</v>
      </c>
      <c r="K160" s="72">
        <f t="shared" si="23"/>
        <v>150</v>
      </c>
      <c r="L160" s="17" t="s">
        <v>16</v>
      </c>
      <c r="M160" s="18">
        <v>0</v>
      </c>
      <c r="N160" s="23">
        <f t="shared" si="24"/>
        <v>150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2</v>
      </c>
      <c r="D165" s="80">
        <v>0</v>
      </c>
      <c r="E165" s="46">
        <f t="shared" si="26"/>
        <v>2</v>
      </c>
      <c r="F165" s="91">
        <v>0</v>
      </c>
      <c r="G165" s="89">
        <v>0</v>
      </c>
      <c r="H165" s="46">
        <f t="shared" si="22"/>
        <v>2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1</v>
      </c>
      <c r="D167" s="80">
        <v>0</v>
      </c>
      <c r="E167" s="46">
        <f t="shared" si="26"/>
        <v>1</v>
      </c>
      <c r="F167" s="91">
        <v>0</v>
      </c>
      <c r="G167" s="89">
        <v>0</v>
      </c>
      <c r="H167" s="46">
        <f t="shared" si="22"/>
        <v>1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27</v>
      </c>
      <c r="D169" s="80">
        <v>0</v>
      </c>
      <c r="E169" s="46">
        <f t="shared" si="26"/>
        <v>27</v>
      </c>
      <c r="F169" s="91">
        <v>0</v>
      </c>
      <c r="G169" s="89">
        <v>0</v>
      </c>
      <c r="H169" s="46">
        <f t="shared" si="22"/>
        <v>26</v>
      </c>
      <c r="I169" s="81">
        <v>1</v>
      </c>
      <c r="J169" s="20">
        <v>55</v>
      </c>
      <c r="K169" s="72">
        <f t="shared" si="23"/>
        <v>55</v>
      </c>
      <c r="L169" s="17" t="s">
        <v>16</v>
      </c>
      <c r="M169" s="18">
        <v>0</v>
      </c>
      <c r="N169" s="23">
        <f t="shared" si="24"/>
        <v>55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277</v>
      </c>
      <c r="C172" s="71">
        <f>+'13'!H172</f>
        <v>5</v>
      </c>
      <c r="D172" s="80">
        <v>0</v>
      </c>
      <c r="E172" s="46">
        <f t="shared" si="26"/>
        <v>5</v>
      </c>
      <c r="F172" s="91">
        <v>0</v>
      </c>
      <c r="G172" s="89">
        <v>0</v>
      </c>
      <c r="H172" s="46">
        <f t="shared" si="22"/>
        <v>5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278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279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391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280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281</v>
      </c>
      <c r="C177" s="71">
        <f>+'13'!H177</f>
        <v>3</v>
      </c>
      <c r="D177" s="80">
        <v>0</v>
      </c>
      <c r="E177" s="46">
        <f>C177+D177</f>
        <v>3</v>
      </c>
      <c r="F177" s="91">
        <v>0</v>
      </c>
      <c r="G177" s="89">
        <v>0</v>
      </c>
      <c r="H177" s="46">
        <f>+E177-F177-I177-G177</f>
        <v>3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+'13'!H179</f>
        <v>293</v>
      </c>
      <c r="D179" s="80">
        <v>0</v>
      </c>
      <c r="E179" s="46">
        <f t="shared" si="26"/>
        <v>293</v>
      </c>
      <c r="F179" s="91">
        <v>0</v>
      </c>
      <c r="G179" s="89">
        <v>150</v>
      </c>
      <c r="H179" s="46">
        <f t="shared" si="22"/>
        <v>143</v>
      </c>
      <c r="I179" s="81"/>
      <c r="J179" s="20">
        <v>10</v>
      </c>
      <c r="K179" s="72">
        <f t="shared" si="23"/>
        <v>0</v>
      </c>
      <c r="L179" s="17" t="s">
        <v>469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283</v>
      </c>
      <c r="C180" s="71">
        <f>+'13'!H180</f>
        <v>52</v>
      </c>
      <c r="D180" s="80">
        <v>0</v>
      </c>
      <c r="E180" s="46">
        <f t="shared" si="26"/>
        <v>52</v>
      </c>
      <c r="F180" s="91">
        <v>0</v>
      </c>
      <c r="G180" s="89">
        <v>0</v>
      </c>
      <c r="H180" s="46">
        <f t="shared" si="22"/>
        <v>52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392</v>
      </c>
      <c r="C181" s="71">
        <f>+'13'!H181</f>
        <v>4</v>
      </c>
      <c r="D181" s="80">
        <v>0</v>
      </c>
      <c r="E181" s="46">
        <f t="shared" si="26"/>
        <v>4</v>
      </c>
      <c r="F181" s="91">
        <v>0</v>
      </c>
      <c r="G181" s="89">
        <v>0</v>
      </c>
      <c r="H181" s="46">
        <f t="shared" si="22"/>
        <v>4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321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322</v>
      </c>
      <c r="C183" s="71">
        <f>+'13'!H183</f>
        <v>1</v>
      </c>
      <c r="D183" s="80">
        <v>0</v>
      </c>
      <c r="E183" s="46">
        <f t="shared" si="26"/>
        <v>1</v>
      </c>
      <c r="F183" s="91">
        <v>0</v>
      </c>
      <c r="G183" s="89">
        <v>0</v>
      </c>
      <c r="H183" s="46">
        <f t="shared" si="22"/>
        <v>1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285</v>
      </c>
      <c r="C184" s="71">
        <f>+'13'!H184</f>
        <v>1</v>
      </c>
      <c r="D184" s="80">
        <v>0</v>
      </c>
      <c r="E184" s="46">
        <f t="shared" si="26"/>
        <v>1</v>
      </c>
      <c r="F184" s="91">
        <v>0</v>
      </c>
      <c r="G184" s="89">
        <v>0</v>
      </c>
      <c r="H184" s="46">
        <f t="shared" si="22"/>
        <v>1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323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286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284</v>
      </c>
      <c r="C187" s="71">
        <f>+'13'!H187</f>
        <v>334</v>
      </c>
      <c r="D187" s="80">
        <v>0</v>
      </c>
      <c r="E187" s="46">
        <f t="shared" si="26"/>
        <v>334</v>
      </c>
      <c r="F187" s="91">
        <v>0</v>
      </c>
      <c r="G187" s="89">
        <v>150</v>
      </c>
      <c r="H187" s="46">
        <f t="shared" si="22"/>
        <v>184</v>
      </c>
      <c r="I187" s="81"/>
      <c r="J187" s="20">
        <v>0</v>
      </c>
      <c r="K187" s="72">
        <f t="shared" si="23"/>
        <v>0</v>
      </c>
      <c r="L187" s="17" t="s">
        <v>469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305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306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307</v>
      </c>
      <c r="C190" s="71">
        <f>+'13'!H190</f>
        <v>0</v>
      </c>
      <c r="D190" s="80">
        <v>150</v>
      </c>
      <c r="E190" s="46">
        <f t="shared" si="26"/>
        <v>150</v>
      </c>
      <c r="F190" s="91">
        <v>0</v>
      </c>
      <c r="G190" s="89">
        <v>0</v>
      </c>
      <c r="H190" s="46">
        <f t="shared" si="22"/>
        <v>0</v>
      </c>
      <c r="I190" s="81">
        <v>150</v>
      </c>
      <c r="J190" s="20">
        <v>25</v>
      </c>
      <c r="K190" s="72">
        <f t="shared" si="23"/>
        <v>3750</v>
      </c>
      <c r="L190" s="17" t="s">
        <v>16</v>
      </c>
      <c r="M190" s="18">
        <v>0</v>
      </c>
      <c r="N190" s="23">
        <f t="shared" si="24"/>
        <v>3750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394</v>
      </c>
      <c r="C191" s="71">
        <f>+'13'!H191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>
        <v>0</v>
      </c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+'13'!H192</f>
        <v>21</v>
      </c>
      <c r="D192" s="80">
        <v>0</v>
      </c>
      <c r="E192" s="46">
        <f t="shared" si="26"/>
        <v>21</v>
      </c>
      <c r="F192" s="91">
        <v>0</v>
      </c>
      <c r="G192" s="89">
        <v>0</v>
      </c>
      <c r="H192" s="46">
        <f t="shared" si="22"/>
        <v>21</v>
      </c>
      <c r="I192" s="81"/>
      <c r="J192" s="20">
        <v>60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250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100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350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60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50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100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120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60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296</v>
      </c>
      <c r="C201" s="71">
        <f>+'13'!H201</f>
        <v>2</v>
      </c>
      <c r="D201" s="80">
        <v>0</v>
      </c>
      <c r="E201" s="46">
        <f t="shared" si="26"/>
        <v>2</v>
      </c>
      <c r="F201" s="91">
        <v>0</v>
      </c>
      <c r="G201" s="89">
        <v>0</v>
      </c>
      <c r="H201" s="46">
        <f t="shared" si="22"/>
        <v>2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297</v>
      </c>
      <c r="C202" s="71">
        <f>+'13'!H202</f>
        <v>9</v>
      </c>
      <c r="D202" s="80">
        <v>0</v>
      </c>
      <c r="E202" s="46">
        <f t="shared" si="26"/>
        <v>9</v>
      </c>
      <c r="F202" s="91">
        <v>0</v>
      </c>
      <c r="G202" s="89">
        <v>0</v>
      </c>
      <c r="H202" s="46">
        <f t="shared" si="22"/>
        <v>9</v>
      </c>
      <c r="I202" s="81"/>
      <c r="J202" s="20">
        <v>150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298</v>
      </c>
      <c r="C203" s="71">
        <f>+'13'!H203</f>
        <v>5</v>
      </c>
      <c r="D203" s="80">
        <v>0</v>
      </c>
      <c r="E203" s="46">
        <f t="shared" si="26"/>
        <v>5</v>
      </c>
      <c r="F203" s="91">
        <v>0</v>
      </c>
      <c r="G203" s="89">
        <v>0</v>
      </c>
      <c r="H203" s="46">
        <f t="shared" si="22"/>
        <v>5</v>
      </c>
      <c r="I203" s="81"/>
      <c r="J203" s="20">
        <v>200</v>
      </c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299</v>
      </c>
      <c r="C204" s="71">
        <f>+'13'!H204</f>
        <v>0</v>
      </c>
      <c r="D204" s="80">
        <v>0</v>
      </c>
      <c r="E204" s="46">
        <f t="shared" si="26"/>
        <v>0</v>
      </c>
      <c r="F204" s="91">
        <v>0</v>
      </c>
      <c r="G204" s="89">
        <v>0</v>
      </c>
      <c r="H204" s="46">
        <f t="shared" si="22"/>
        <v>0</v>
      </c>
      <c r="I204" s="81"/>
      <c r="J204" s="20"/>
      <c r="K204" s="72">
        <f t="shared" si="23"/>
        <v>0</v>
      </c>
      <c r="L204" s="17" t="s">
        <v>16</v>
      </c>
      <c r="M204" s="18">
        <v>0</v>
      </c>
      <c r="N204" s="23">
        <f t="shared" si="24"/>
        <v>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453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45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 t="s">
        <v>470</v>
      </c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>
        <v>65</v>
      </c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 t="s">
        <v>471</v>
      </c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>
        <v>50</v>
      </c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 t="s">
        <v>472</v>
      </c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>
        <v>50</v>
      </c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 t="s">
        <v>473</v>
      </c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>
        <v>35</v>
      </c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8679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6630</v>
      </c>
      <c r="M229" s="2">
        <v>1000</v>
      </c>
      <c r="N229" s="2">
        <v>1050</v>
      </c>
      <c r="O229" s="2">
        <v>320</v>
      </c>
      <c r="P229" s="2">
        <v>3750</v>
      </c>
      <c r="Q229" s="2">
        <v>510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1049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1000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1000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 codeName="Sheet18">
    <tabColor rgb="FFF789D2"/>
  </sheetPr>
  <dimension ref="A1:AC311"/>
  <sheetViews>
    <sheetView zoomScale="80" zoomScaleNormal="80" workbookViewId="0">
      <pane xSplit="8" ySplit="4" topLeftCell="I164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+'14'!H5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19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+'14'!H6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13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+'14'!H11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+'14'!H18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+'14'!H21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+'14'!H22</f>
        <v>14</v>
      </c>
      <c r="D22" s="80">
        <v>0</v>
      </c>
      <c r="E22" s="46">
        <f t="shared" si="5"/>
        <v>14</v>
      </c>
      <c r="F22" s="91">
        <v>0</v>
      </c>
      <c r="G22" s="89">
        <v>10</v>
      </c>
      <c r="H22" s="46">
        <f t="shared" si="6"/>
        <v>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+'14'!H24</f>
        <v>7</v>
      </c>
      <c r="D24" s="80">
        <v>0</v>
      </c>
      <c r="E24" s="46">
        <f t="shared" si="5"/>
        <v>7</v>
      </c>
      <c r="F24" s="91">
        <v>0</v>
      </c>
      <c r="G24" s="89">
        <v>0</v>
      </c>
      <c r="H24" s="46">
        <f t="shared" si="6"/>
        <v>7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+'14'!H26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+'14'!H28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2</v>
      </c>
      <c r="D31" s="80">
        <v>0</v>
      </c>
      <c r="E31" s="46">
        <f t="shared" si="5"/>
        <v>2</v>
      </c>
      <c r="F31" s="91">
        <v>0</v>
      </c>
      <c r="G31" s="89">
        <v>0</v>
      </c>
      <c r="H31" s="46">
        <f t="shared" si="6"/>
        <v>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+'14'!H32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+'14'!H43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+'14'!H44</f>
        <v>8</v>
      </c>
      <c r="D44" s="80">
        <v>0</v>
      </c>
      <c r="E44" s="46">
        <f t="shared" si="5"/>
        <v>8</v>
      </c>
      <c r="F44" s="91">
        <v>0</v>
      </c>
      <c r="G44" s="89">
        <v>0</v>
      </c>
      <c r="H44" s="46">
        <f t="shared" si="6"/>
        <v>7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25</v>
      </c>
      <c r="N44" s="23">
        <f t="shared" si="8"/>
        <v>25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+'14'!H45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+'14'!H46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+'14'!H48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+'14'!H49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+'14'!H51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7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+'14'!H53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+'14'!H54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2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0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+'14'!H70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+'14'!H71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50</v>
      </c>
      <c r="E73" s="46">
        <f t="shared" si="13"/>
        <v>50</v>
      </c>
      <c r="F73" s="91">
        <v>0</v>
      </c>
      <c r="G73" s="89">
        <v>0</v>
      </c>
      <c r="H73" s="46">
        <f t="shared" si="14"/>
        <v>11</v>
      </c>
      <c r="I73" s="81">
        <v>39</v>
      </c>
      <c r="J73" s="21">
        <v>35</v>
      </c>
      <c r="K73" s="72">
        <f t="shared" si="7"/>
        <v>1365</v>
      </c>
      <c r="L73" s="17" t="s">
        <v>16</v>
      </c>
      <c r="M73" s="18">
        <f>1365-780</f>
        <v>585</v>
      </c>
      <c r="N73" s="23">
        <f t="shared" si="8"/>
        <v>780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/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-1</v>
      </c>
      <c r="D77" s="80">
        <v>0</v>
      </c>
      <c r="E77" s="46">
        <f t="shared" si="13"/>
        <v>-1</v>
      </c>
      <c r="F77" s="91">
        <v>0</v>
      </c>
      <c r="G77" s="89">
        <v>0</v>
      </c>
      <c r="H77" s="46">
        <f t="shared" si="14"/>
        <v>-1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2</v>
      </c>
      <c r="D80" s="80">
        <v>0</v>
      </c>
      <c r="E80" s="46">
        <f t="shared" si="13"/>
        <v>2</v>
      </c>
      <c r="F80" s="91">
        <v>0</v>
      </c>
      <c r="G80" s="89">
        <v>0</v>
      </c>
      <c r="H80" s="46">
        <f t="shared" si="14"/>
        <v>2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+'14'!H87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+'14'!H89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+'14'!H90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1</v>
      </c>
      <c r="D92" s="80">
        <v>0</v>
      </c>
      <c r="E92" s="46">
        <f t="shared" si="13"/>
        <v>1</v>
      </c>
      <c r="F92" s="91">
        <v>0</v>
      </c>
      <c r="G92" s="89">
        <v>0</v>
      </c>
      <c r="H92" s="46">
        <f t="shared" si="14"/>
        <v>1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4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+'14'!H107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+'14'!H108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+'14'!H109</f>
        <v>0</v>
      </c>
      <c r="D109" s="80">
        <v>7</v>
      </c>
      <c r="E109" s="46">
        <f t="shared" si="13"/>
        <v>7</v>
      </c>
      <c r="F109" s="91">
        <v>0</v>
      </c>
      <c r="G109" s="89">
        <v>0</v>
      </c>
      <c r="H109" s="46">
        <f t="shared" si="14"/>
        <v>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+'14'!H134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+'14'!H153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+'14'!H154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2</v>
      </c>
      <c r="D158" s="80">
        <v>0</v>
      </c>
      <c r="E158" s="46">
        <f t="shared" si="18"/>
        <v>2</v>
      </c>
      <c r="F158" s="91">
        <v>0</v>
      </c>
      <c r="G158" s="89">
        <v>0</v>
      </c>
      <c r="H158" s="46">
        <f t="shared" si="19"/>
        <v>1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1</v>
      </c>
      <c r="I160" s="81">
        <v>1</v>
      </c>
      <c r="J160" s="20">
        <v>150</v>
      </c>
      <c r="K160" s="72">
        <f t="shared" si="20"/>
        <v>150</v>
      </c>
      <c r="L160" s="17" t="s">
        <v>16</v>
      </c>
      <c r="M160" s="18"/>
      <c r="N160" s="23">
        <f t="shared" si="21"/>
        <v>150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1</v>
      </c>
      <c r="I165" s="81">
        <v>1</v>
      </c>
      <c r="J165" s="20">
        <v>90</v>
      </c>
      <c r="K165" s="72">
        <f t="shared" si="20"/>
        <v>90</v>
      </c>
      <c r="L165" s="17" t="s">
        <v>16</v>
      </c>
      <c r="M165" s="18">
        <v>45</v>
      </c>
      <c r="N165" s="23">
        <f t="shared" si="21"/>
        <v>45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1</v>
      </c>
      <c r="D167" s="80">
        <v>0</v>
      </c>
      <c r="E167" s="46">
        <f t="shared" si="18"/>
        <v>1</v>
      </c>
      <c r="F167" s="91">
        <v>0</v>
      </c>
      <c r="G167" s="89">
        <v>0</v>
      </c>
      <c r="H167" s="46">
        <f t="shared" si="19"/>
        <v>0</v>
      </c>
      <c r="I167" s="81">
        <v>1</v>
      </c>
      <c r="J167" s="20">
        <v>90</v>
      </c>
      <c r="K167" s="72">
        <f t="shared" si="20"/>
        <v>90</v>
      </c>
      <c r="L167" s="17" t="s">
        <v>16</v>
      </c>
      <c r="M167" s="18">
        <v>45</v>
      </c>
      <c r="N167" s="23">
        <f t="shared" si="21"/>
        <v>45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+'14'!H172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+'14'!H177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+'14'!H179</f>
        <v>143</v>
      </c>
      <c r="D179" s="80">
        <v>100</v>
      </c>
      <c r="E179" s="46">
        <f t="shared" si="18"/>
        <v>243</v>
      </c>
      <c r="F179" s="91">
        <v>0</v>
      </c>
      <c r="G179" s="89">
        <v>0</v>
      </c>
      <c r="H179" s="46">
        <f t="shared" si="19"/>
        <v>240</v>
      </c>
      <c r="I179" s="81">
        <v>3</v>
      </c>
      <c r="J179" s="20">
        <v>10</v>
      </c>
      <c r="K179" s="72">
        <f t="shared" si="20"/>
        <v>30</v>
      </c>
      <c r="L179" s="17" t="s">
        <v>16</v>
      </c>
      <c r="M179" s="18"/>
      <c r="N179" s="23">
        <f t="shared" si="21"/>
        <v>30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+'14'!H180</f>
        <v>52</v>
      </c>
      <c r="D180" s="80">
        <v>0</v>
      </c>
      <c r="E180" s="46">
        <f t="shared" si="18"/>
        <v>52</v>
      </c>
      <c r="F180" s="91">
        <v>0</v>
      </c>
      <c r="G180" s="89">
        <v>0</v>
      </c>
      <c r="H180" s="46">
        <f t="shared" si="19"/>
        <v>51</v>
      </c>
      <c r="I180" s="81">
        <v>1</v>
      </c>
      <c r="J180" s="20">
        <v>10</v>
      </c>
      <c r="K180" s="72">
        <f t="shared" si="20"/>
        <v>10</v>
      </c>
      <c r="L180" s="17" t="s">
        <v>16</v>
      </c>
      <c r="M180" s="18"/>
      <c r="N180" s="23">
        <f t="shared" si="21"/>
        <v>10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+'14'!H181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+'14'!H183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+'14'!H184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+'14'!H187</f>
        <v>184</v>
      </c>
      <c r="D187" s="80">
        <v>0</v>
      </c>
      <c r="E187" s="46">
        <f t="shared" si="18"/>
        <v>184</v>
      </c>
      <c r="F187" s="91">
        <v>0</v>
      </c>
      <c r="G187" s="89">
        <v>0</v>
      </c>
      <c r="H187" s="46">
        <f t="shared" si="19"/>
        <v>184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+'14'!H191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+'14'!H192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+'14'!H201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+'14'!H202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+'14'!H203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2475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365</v>
      </c>
      <c r="M229" s="2">
        <v>65</v>
      </c>
      <c r="N229" s="2">
        <v>200</v>
      </c>
      <c r="O229" s="2">
        <v>100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770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1340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1340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 codeName="Sheet19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+'15'!H5</f>
        <v>19</v>
      </c>
      <c r="D5" s="80">
        <v>10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+'15'!H6</f>
        <v>13</v>
      </c>
      <c r="D6" s="80">
        <v>50</v>
      </c>
      <c r="E6" s="46">
        <f t="shared" ref="E6:E69" si="5">C6+D6</f>
        <v>63</v>
      </c>
      <c r="F6" s="91">
        <v>0</v>
      </c>
      <c r="G6" s="89">
        <v>0</v>
      </c>
      <c r="H6" s="46">
        <f t="shared" ref="H6:H69" si="6">+E6-F6-I6-G6</f>
        <v>62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+'15'!H11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+'15'!H18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+'15'!H21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+'15'!H22</f>
        <v>4</v>
      </c>
      <c r="D22" s="80">
        <v>10</v>
      </c>
      <c r="E22" s="46">
        <f t="shared" si="5"/>
        <v>14</v>
      </c>
      <c r="F22" s="91">
        <v>0</v>
      </c>
      <c r="G22" s="89">
        <v>2</v>
      </c>
      <c r="H22" s="46">
        <f t="shared" si="6"/>
        <v>10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>
        <v>200</v>
      </c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+'15'!H24</f>
        <v>7</v>
      </c>
      <c r="D24" s="80">
        <v>0</v>
      </c>
      <c r="E24" s="46">
        <f t="shared" si="5"/>
        <v>7</v>
      </c>
      <c r="F24" s="91">
        <v>0</v>
      </c>
      <c r="G24" s="89">
        <v>4</v>
      </c>
      <c r="H24" s="46">
        <f t="shared" si="6"/>
        <v>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+'15'!H26</f>
        <v>2</v>
      </c>
      <c r="D26" s="80">
        <v>0</v>
      </c>
      <c r="E26" s="46">
        <f t="shared" si="5"/>
        <v>2</v>
      </c>
      <c r="F26" s="91">
        <v>0</v>
      </c>
      <c r="G26" s="89">
        <v>1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+'15'!H28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2</v>
      </c>
      <c r="D31" s="80">
        <v>0</v>
      </c>
      <c r="E31" s="46">
        <f t="shared" si="5"/>
        <v>2</v>
      </c>
      <c r="F31" s="91">
        <v>0</v>
      </c>
      <c r="G31" s="89">
        <v>1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+'15'!H32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1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0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+'15'!H43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+'15'!H44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+'15'!H45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+'15'!H46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+'15'!H48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+'15'!H49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+'15'!H51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+'15'!H53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+'15'!H54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+'15'!H70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+'15'!H71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11</v>
      </c>
      <c r="D73" s="80">
        <v>0</v>
      </c>
      <c r="E73" s="46">
        <f t="shared" si="13"/>
        <v>11</v>
      </c>
      <c r="F73" s="91">
        <v>0</v>
      </c>
      <c r="G73" s="89">
        <v>0</v>
      </c>
      <c r="H73" s="46">
        <f t="shared" si="14"/>
        <v>0</v>
      </c>
      <c r="I73" s="81">
        <v>11</v>
      </c>
      <c r="J73" s="21">
        <v>35</v>
      </c>
      <c r="K73" s="72">
        <f t="shared" si="7"/>
        <v>385</v>
      </c>
      <c r="L73" s="17" t="s">
        <v>16</v>
      </c>
      <c r="M73" s="18">
        <f>385-220</f>
        <v>165</v>
      </c>
      <c r="N73" s="23">
        <f t="shared" si="8"/>
        <v>220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2</v>
      </c>
      <c r="D74" s="80">
        <v>3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3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-1</v>
      </c>
      <c r="D77" s="80">
        <v>0</v>
      </c>
      <c r="E77" s="46">
        <f t="shared" si="13"/>
        <v>-1</v>
      </c>
      <c r="F77" s="91">
        <v>0</v>
      </c>
      <c r="G77" s="89">
        <v>0</v>
      </c>
      <c r="H77" s="46">
        <f t="shared" si="14"/>
        <v>-1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2</v>
      </c>
      <c r="D80" s="80">
        <v>0</v>
      </c>
      <c r="E80" s="46">
        <f t="shared" si="13"/>
        <v>2</v>
      </c>
      <c r="F80" s="91">
        <v>0</v>
      </c>
      <c r="G80" s="89">
        <v>0</v>
      </c>
      <c r="H80" s="46">
        <f t="shared" si="14"/>
        <v>2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+'15'!H87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+'15'!H88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+'15'!H89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+'15'!H90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1</v>
      </c>
      <c r="D92" s="80">
        <v>0</v>
      </c>
      <c r="E92" s="46">
        <f t="shared" si="13"/>
        <v>1</v>
      </c>
      <c r="F92" s="91">
        <v>0</v>
      </c>
      <c r="G92" s="89">
        <v>0</v>
      </c>
      <c r="H92" s="46">
        <f t="shared" si="14"/>
        <v>0</v>
      </c>
      <c r="I92" s="81">
        <v>1</v>
      </c>
      <c r="J92" s="22">
        <v>50</v>
      </c>
      <c r="K92" s="72">
        <f t="shared" si="15"/>
        <v>50</v>
      </c>
      <c r="L92" s="17" t="s">
        <v>16</v>
      </c>
      <c r="M92" s="18">
        <v>25</v>
      </c>
      <c r="N92" s="23">
        <f t="shared" si="16"/>
        <v>25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2</v>
      </c>
      <c r="I104" s="81">
        <v>2</v>
      </c>
      <c r="J104" s="22">
        <v>39</v>
      </c>
      <c r="K104" s="72">
        <f t="shared" si="15"/>
        <v>78</v>
      </c>
      <c r="L104" s="17" t="s">
        <v>16</v>
      </c>
      <c r="M104" s="18">
        <v>78</v>
      </c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+'15'!H107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+'15'!H108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0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+'15'!H109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+'15'!H134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+'15'!H153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+'15'!H154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+'15'!H172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+'15'!H177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+'15'!H179</f>
        <v>240</v>
      </c>
      <c r="D179" s="80">
        <v>0</v>
      </c>
      <c r="E179" s="46">
        <f t="shared" si="18"/>
        <v>240</v>
      </c>
      <c r="F179" s="91">
        <v>0</v>
      </c>
      <c r="G179" s="89">
        <v>50</v>
      </c>
      <c r="H179" s="46">
        <f t="shared" si="19"/>
        <v>190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+'15'!H180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+'15'!H181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+'15'!H183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+'15'!H184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+'15'!H187</f>
        <v>184</v>
      </c>
      <c r="D187" s="80">
        <v>0</v>
      </c>
      <c r="E187" s="46">
        <f t="shared" si="18"/>
        <v>184</v>
      </c>
      <c r="F187" s="91">
        <v>0</v>
      </c>
      <c r="G187" s="89">
        <v>50</v>
      </c>
      <c r="H187" s="46">
        <f t="shared" si="19"/>
        <v>134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+'15'!H190</f>
        <v>0</v>
      </c>
      <c r="D190" s="80">
        <v>50</v>
      </c>
      <c r="E190" s="46">
        <f t="shared" si="18"/>
        <v>50</v>
      </c>
      <c r="F190" s="91">
        <v>0</v>
      </c>
      <c r="G190" s="89">
        <v>0</v>
      </c>
      <c r="H190" s="46">
        <f t="shared" si="19"/>
        <v>0</v>
      </c>
      <c r="I190" s="81">
        <v>50</v>
      </c>
      <c r="J190" s="20">
        <v>25</v>
      </c>
      <c r="K190" s="72">
        <f t="shared" si="20"/>
        <v>1250</v>
      </c>
      <c r="L190" s="17" t="s">
        <v>16</v>
      </c>
      <c r="M190" s="18"/>
      <c r="N190" s="23">
        <f t="shared" si="21"/>
        <v>1250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+'15'!H191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+'15'!H192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+'15'!H201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+'15'!H202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+'15'!H203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2523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1250</v>
      </c>
      <c r="M229" s="2">
        <v>1250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518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755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755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codeName="Sheet20" filterMode="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+'16'!H5</f>
        <v>29</v>
      </c>
      <c r="D5" s="80">
        <v>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21</v>
      </c>
      <c r="I5" s="81">
        <v>8</v>
      </c>
      <c r="J5" s="15">
        <v>50</v>
      </c>
      <c r="K5" s="72">
        <f>+J5*I5</f>
        <v>400</v>
      </c>
      <c r="L5" s="17" t="s">
        <v>16</v>
      </c>
      <c r="M5" s="18"/>
      <c r="N5" s="23">
        <f>SUM(K5-M5)</f>
        <v>400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+'16'!H6</f>
        <v>62</v>
      </c>
      <c r="D6" s="80">
        <v>0</v>
      </c>
      <c r="E6" s="46">
        <f t="shared" ref="E6:E69" si="5">C6+D6</f>
        <v>62</v>
      </c>
      <c r="F6" s="91">
        <v>0</v>
      </c>
      <c r="G6" s="89">
        <v>0</v>
      </c>
      <c r="H6" s="46">
        <f t="shared" ref="H6:H69" si="6">+E6-F6-I6-G6</f>
        <v>53</v>
      </c>
      <c r="I6" s="81">
        <v>9</v>
      </c>
      <c r="J6" s="15">
        <v>100</v>
      </c>
      <c r="K6" s="72">
        <f t="shared" ref="K6:K74" si="7">+J6*I6</f>
        <v>900</v>
      </c>
      <c r="L6" s="17" t="s">
        <v>16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+'16'!H11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10</v>
      </c>
      <c r="N11" s="23">
        <f t="shared" si="8"/>
        <v>40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+'16'!H18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+'16'!H21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+'16'!H22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10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+'16'!H24</f>
        <v>2</v>
      </c>
      <c r="D24" s="80">
        <v>0</v>
      </c>
      <c r="E24" s="46">
        <f t="shared" si="5"/>
        <v>2</v>
      </c>
      <c r="F24" s="91">
        <v>0</v>
      </c>
      <c r="G24" s="89">
        <v>0</v>
      </c>
      <c r="H24" s="46">
        <f t="shared" si="6"/>
        <v>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+'16'!H26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+'16'!H28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+'16'!H32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+'16'!H43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+'16'!H44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+'16'!H45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+'16'!H46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+'16'!H48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+'16'!H49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+'16'!H51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+'16'!H53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+'16'!H54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+'16'!H70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+'16'!H71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50</v>
      </c>
      <c r="E76" s="46">
        <f t="shared" si="13"/>
        <v>50</v>
      </c>
      <c r="F76" s="91">
        <v>0</v>
      </c>
      <c r="G76" s="89">
        <v>0</v>
      </c>
      <c r="H76" s="46">
        <f t="shared" si="14"/>
        <v>32</v>
      </c>
      <c r="I76" s="81">
        <v>18</v>
      </c>
      <c r="J76" s="20">
        <v>45</v>
      </c>
      <c r="K76" s="72">
        <f t="shared" si="15"/>
        <v>810</v>
      </c>
      <c r="L76" s="17" t="s">
        <v>16</v>
      </c>
      <c r="M76" s="18">
        <f>810-360</f>
        <v>450</v>
      </c>
      <c r="N76" s="23">
        <f t="shared" si="16"/>
        <v>360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-1</v>
      </c>
      <c r="D77" s="80">
        <v>0</v>
      </c>
      <c r="E77" s="46">
        <f t="shared" si="13"/>
        <v>-1</v>
      </c>
      <c r="F77" s="91">
        <v>0</v>
      </c>
      <c r="G77" s="89">
        <v>0</v>
      </c>
      <c r="H77" s="46">
        <f t="shared" si="14"/>
        <v>-4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>
        <v>70</v>
      </c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2</v>
      </c>
      <c r="D80" s="80">
        <v>0</v>
      </c>
      <c r="E80" s="46">
        <f t="shared" si="13"/>
        <v>2</v>
      </c>
      <c r="F80" s="91">
        <v>0</v>
      </c>
      <c r="G80" s="89">
        <v>0</v>
      </c>
      <c r="H80" s="46">
        <f t="shared" si="14"/>
        <v>0</v>
      </c>
      <c r="I80" s="81">
        <v>2</v>
      </c>
      <c r="J80" s="20">
        <v>35</v>
      </c>
      <c r="K80" s="72">
        <f t="shared" si="15"/>
        <v>70</v>
      </c>
      <c r="L80" s="17" t="s">
        <v>16</v>
      </c>
      <c r="M80" s="18">
        <v>70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+'16'!H87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+'16'!H88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+'16'!H89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2</v>
      </c>
      <c r="D104" s="80">
        <v>0</v>
      </c>
      <c r="E104" s="46">
        <f t="shared" si="13"/>
        <v>2</v>
      </c>
      <c r="F104" s="91">
        <v>0</v>
      </c>
      <c r="G104" s="89">
        <v>0</v>
      </c>
      <c r="H104" s="46">
        <f t="shared" si="14"/>
        <v>1</v>
      </c>
      <c r="I104" s="81">
        <v>1</v>
      </c>
      <c r="J104" s="22">
        <v>39</v>
      </c>
      <c r="K104" s="72">
        <f t="shared" si="15"/>
        <v>39</v>
      </c>
      <c r="L104" s="17" t="s">
        <v>16</v>
      </c>
      <c r="M104" s="18">
        <v>39</v>
      </c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+'16'!H107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+'16'!H109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+'16'!H134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+'16'!H153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+'16'!H172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+'16'!H177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+'16'!H179</f>
        <v>190</v>
      </c>
      <c r="D179" s="80">
        <v>0</v>
      </c>
      <c r="E179" s="46">
        <f t="shared" si="18"/>
        <v>190</v>
      </c>
      <c r="F179" s="91">
        <v>0</v>
      </c>
      <c r="G179" s="89">
        <v>0</v>
      </c>
      <c r="H179" s="46">
        <f t="shared" si="19"/>
        <v>190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+'16'!H180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+'16'!H181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+'16'!H183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+'16'!H184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+'16'!H187</f>
        <v>134</v>
      </c>
      <c r="D187" s="80">
        <v>0</v>
      </c>
      <c r="E187" s="46">
        <f t="shared" si="18"/>
        <v>134</v>
      </c>
      <c r="F187" s="91">
        <v>0</v>
      </c>
      <c r="G187" s="89">
        <v>0</v>
      </c>
      <c r="H187" s="46">
        <f t="shared" si="19"/>
        <v>134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+'16'!H191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+'16'!H192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+'16'!H201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+'16'!H202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+'16'!H203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2424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1330</v>
      </c>
      <c r="M229" s="2">
        <v>60</v>
      </c>
      <c r="N229" s="2">
        <v>200</v>
      </c>
      <c r="O229" s="2">
        <v>70</v>
      </c>
      <c r="P229" s="2">
        <v>100</v>
      </c>
      <c r="Q229" s="2">
        <v>900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639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455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455</v>
      </c>
      <c r="N234" s="23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  <c r="M236" s="23"/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 codeName="Sheet2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+'17'!H5</f>
        <v>21</v>
      </c>
      <c r="D5" s="80">
        <v>0</v>
      </c>
      <c r="E5" s="46">
        <f t="shared" ref="E5" si="0">C5+D5</f>
        <v>21</v>
      </c>
      <c r="F5" s="91">
        <v>0</v>
      </c>
      <c r="G5" s="89">
        <v>1</v>
      </c>
      <c r="H5" s="46">
        <f t="shared" ref="H5" si="1">+E5-F5-I5-G5</f>
        <v>20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+'17'!H6</f>
        <v>53</v>
      </c>
      <c r="D6" s="80">
        <v>20</v>
      </c>
      <c r="E6" s="46">
        <f t="shared" ref="E6:E69" si="5">C6+D6</f>
        <v>73</v>
      </c>
      <c r="F6" s="91">
        <v>0</v>
      </c>
      <c r="G6" s="89">
        <v>0</v>
      </c>
      <c r="H6" s="46">
        <f t="shared" ref="H6:H69" si="6">+E6-F6-I6-G6</f>
        <v>71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>
        <v>40</v>
      </c>
      <c r="N6" s="23">
        <f t="shared" ref="N6:N74" si="8">SUM(K6-M6)</f>
        <v>160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+'17'!H11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+'17'!H18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+'17'!H21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1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+'17'!H22</f>
        <v>10</v>
      </c>
      <c r="D22" s="80">
        <v>0</v>
      </c>
      <c r="E22" s="46">
        <f t="shared" si="5"/>
        <v>10</v>
      </c>
      <c r="F22" s="91">
        <v>0</v>
      </c>
      <c r="G22" s="89">
        <v>1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+'17'!H24</f>
        <v>2</v>
      </c>
      <c r="D24" s="80">
        <v>5</v>
      </c>
      <c r="E24" s="46">
        <f t="shared" si="5"/>
        <v>7</v>
      </c>
      <c r="F24" s="91">
        <v>0</v>
      </c>
      <c r="G24" s="89">
        <v>0</v>
      </c>
      <c r="H24" s="46">
        <f t="shared" si="6"/>
        <v>1</v>
      </c>
      <c r="I24" s="81">
        <v>6</v>
      </c>
      <c r="J24" s="15">
        <v>100</v>
      </c>
      <c r="K24" s="72">
        <f t="shared" si="7"/>
        <v>600</v>
      </c>
      <c r="L24" s="17" t="s">
        <v>16</v>
      </c>
      <c r="M24" s="18"/>
      <c r="N24" s="23">
        <f t="shared" si="8"/>
        <v>600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+'17'!H26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+'17'!H28</f>
        <v>1</v>
      </c>
      <c r="D28" s="80">
        <v>2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1</v>
      </c>
      <c r="D31" s="80">
        <v>10</v>
      </c>
      <c r="E31" s="46">
        <f t="shared" si="5"/>
        <v>11</v>
      </c>
      <c r="F31" s="91">
        <v>0</v>
      </c>
      <c r="G31" s="89">
        <v>0</v>
      </c>
      <c r="H31" s="46">
        <f t="shared" si="6"/>
        <v>11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+'17'!H32</f>
        <v>4</v>
      </c>
      <c r="D32" s="80">
        <v>5</v>
      </c>
      <c r="E32" s="46">
        <f t="shared" si="5"/>
        <v>9</v>
      </c>
      <c r="F32" s="91">
        <v>1</v>
      </c>
      <c r="G32" s="89">
        <v>0</v>
      </c>
      <c r="H32" s="46">
        <f t="shared" si="6"/>
        <v>5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>
        <v>65</v>
      </c>
      <c r="N32" s="23">
        <f t="shared" si="8"/>
        <v>325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2</v>
      </c>
      <c r="D37" s="80">
        <v>4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1</v>
      </c>
      <c r="D38" s="80">
        <v>2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+'17'!H43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+'17'!H44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+'17'!H45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+'17'!H46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+'17'!H48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+'17'!H49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+'17'!H51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+'17'!H54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3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1</v>
      </c>
      <c r="D61" s="80">
        <v>3</v>
      </c>
      <c r="E61" s="46">
        <f t="shared" si="5"/>
        <v>4</v>
      </c>
      <c r="F61" s="91">
        <v>0</v>
      </c>
      <c r="G61" s="89">
        <v>0</v>
      </c>
      <c r="H61" s="46">
        <f t="shared" si="6"/>
        <v>3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14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>
        <v>50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+'17'!H70</f>
        <v>3</v>
      </c>
      <c r="D70" s="80">
        <v>5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8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32</v>
      </c>
      <c r="D76" s="80">
        <v>0</v>
      </c>
      <c r="E76" s="46">
        <f t="shared" si="13"/>
        <v>32</v>
      </c>
      <c r="F76" s="91">
        <v>0</v>
      </c>
      <c r="G76" s="89">
        <v>0</v>
      </c>
      <c r="H76" s="46">
        <f t="shared" si="14"/>
        <v>0</v>
      </c>
      <c r="I76" s="81">
        <v>32</v>
      </c>
      <c r="J76" s="20">
        <v>45</v>
      </c>
      <c r="K76" s="72">
        <f t="shared" si="15"/>
        <v>1440</v>
      </c>
      <c r="L76" s="17" t="s">
        <v>16</v>
      </c>
      <c r="M76" s="18">
        <f>1440-580</f>
        <v>860</v>
      </c>
      <c r="N76" s="23">
        <f t="shared" si="16"/>
        <v>580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-4</v>
      </c>
      <c r="D77" s="80">
        <v>5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+'17'!H87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+'17'!H88</f>
        <v>11</v>
      </c>
      <c r="D88" s="80">
        <v>0</v>
      </c>
      <c r="E88" s="46">
        <f t="shared" si="13"/>
        <v>11</v>
      </c>
      <c r="F88" s="91">
        <v>0</v>
      </c>
      <c r="G88" s="89">
        <v>1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+'17'!H89</f>
        <v>15</v>
      </c>
      <c r="D89" s="80">
        <v>0</v>
      </c>
      <c r="E89" s="46">
        <f t="shared" si="13"/>
        <v>15</v>
      </c>
      <c r="F89" s="91">
        <v>0</v>
      </c>
      <c r="G89" s="89">
        <v>1</v>
      </c>
      <c r="H89" s="46">
        <f t="shared" si="14"/>
        <v>13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+'17'!H90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1</v>
      </c>
      <c r="D104" s="80">
        <v>0</v>
      </c>
      <c r="E104" s="46">
        <f t="shared" si="13"/>
        <v>1</v>
      </c>
      <c r="F104" s="91">
        <v>0</v>
      </c>
      <c r="G104" s="89">
        <v>0</v>
      </c>
      <c r="H104" s="46">
        <f t="shared" si="14"/>
        <v>0</v>
      </c>
      <c r="I104" s="81">
        <v>1</v>
      </c>
      <c r="J104" s="22">
        <v>39</v>
      </c>
      <c r="K104" s="72">
        <f t="shared" si="15"/>
        <v>39</v>
      </c>
      <c r="L104" s="17" t="s">
        <v>16</v>
      </c>
      <c r="M104" s="18">
        <v>19</v>
      </c>
      <c r="N104" s="23">
        <f t="shared" si="16"/>
        <v>20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+'17'!H107</f>
        <v>3</v>
      </c>
      <c r="D107" s="80">
        <v>3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+'17'!H109</f>
        <v>7</v>
      </c>
      <c r="D109" s="80">
        <v>10</v>
      </c>
      <c r="E109" s="46">
        <f t="shared" si="13"/>
        <v>17</v>
      </c>
      <c r="F109" s="91">
        <v>0</v>
      </c>
      <c r="G109" s="89">
        <v>0</v>
      </c>
      <c r="H109" s="46">
        <f t="shared" si="14"/>
        <v>17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+'17'!H134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+'17'!H153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+'17'!H154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+'17'!H172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3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>
        <v>120</v>
      </c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+'17'!H177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+'17'!H179</f>
        <v>190</v>
      </c>
      <c r="D179" s="80">
        <v>0</v>
      </c>
      <c r="E179" s="46">
        <f t="shared" si="18"/>
        <v>190</v>
      </c>
      <c r="F179" s="91">
        <v>0</v>
      </c>
      <c r="G179" s="89">
        <v>0</v>
      </c>
      <c r="H179" s="46">
        <f t="shared" si="19"/>
        <v>189</v>
      </c>
      <c r="I179" s="81">
        <v>1</v>
      </c>
      <c r="J179" s="20">
        <v>10</v>
      </c>
      <c r="K179" s="72">
        <f t="shared" si="20"/>
        <v>10</v>
      </c>
      <c r="L179" s="17" t="s">
        <v>16</v>
      </c>
      <c r="M179" s="18"/>
      <c r="N179" s="23">
        <f t="shared" si="21"/>
        <v>10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+'17'!H180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+'17'!H181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+'17'!H183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+'17'!H184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+'17'!H187</f>
        <v>134</v>
      </c>
      <c r="D187" s="80">
        <v>0</v>
      </c>
      <c r="E187" s="46">
        <f t="shared" si="18"/>
        <v>134</v>
      </c>
      <c r="F187" s="91">
        <v>0</v>
      </c>
      <c r="G187" s="89">
        <v>0</v>
      </c>
      <c r="H187" s="46">
        <f t="shared" si="19"/>
        <v>134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+'17'!H191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+'17'!H192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+'17'!H201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+'17'!H202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+'17'!H203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3129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915</v>
      </c>
      <c r="M229" s="2">
        <v>550</v>
      </c>
      <c r="N229" s="2">
        <v>305</v>
      </c>
      <c r="O229" s="2">
        <v>60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1154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1060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1060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 codeName="Sheet22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+'18'!H5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17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+'18'!H6</f>
        <v>71</v>
      </c>
      <c r="D6" s="80">
        <v>0</v>
      </c>
      <c r="E6" s="46">
        <f t="shared" ref="E6:E69" si="5">C6+D6</f>
        <v>71</v>
      </c>
      <c r="F6" s="91">
        <v>0</v>
      </c>
      <c r="G6" s="89">
        <v>0</v>
      </c>
      <c r="H6" s="46">
        <f t="shared" ref="H6:H69" si="6">+E6-F6-I6-G6</f>
        <v>67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+'18'!H11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+'18'!H18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1</v>
      </c>
      <c r="D20" s="80">
        <v>0</v>
      </c>
      <c r="E20" s="46">
        <f t="shared" si="5"/>
        <v>1</v>
      </c>
      <c r="F20" s="91">
        <v>1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+'18'!H21</f>
        <v>1</v>
      </c>
      <c r="D21" s="80">
        <v>0</v>
      </c>
      <c r="E21" s="46">
        <f t="shared" si="5"/>
        <v>1</v>
      </c>
      <c r="F21" s="91">
        <v>1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+'18'!H22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+'18'!H24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+'18'!H26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+'18'!H28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10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+'18'!H32</f>
        <v>5</v>
      </c>
      <c r="D32" s="80">
        <v>0</v>
      </c>
      <c r="E32" s="46">
        <f t="shared" si="5"/>
        <v>5</v>
      </c>
      <c r="F32" s="91">
        <v>1</v>
      </c>
      <c r="G32" s="89">
        <v>0</v>
      </c>
      <c r="H32" s="46">
        <f t="shared" si="6"/>
        <v>2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>
        <f>260-195</f>
        <v>65</v>
      </c>
      <c r="N32" s="23">
        <f t="shared" si="8"/>
        <v>195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+'18'!H43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+'18'!H44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+'18'!H45</f>
        <v>8</v>
      </c>
      <c r="D45" s="80">
        <v>0</v>
      </c>
      <c r="E45" s="46">
        <f t="shared" si="5"/>
        <v>8</v>
      </c>
      <c r="F45" s="91">
        <v>1</v>
      </c>
      <c r="G45" s="89">
        <v>0</v>
      </c>
      <c r="H45" s="46">
        <f t="shared" si="6"/>
        <v>7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+'18'!H46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+'18'!H48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+'18'!H49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7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>
        <v>75</v>
      </c>
      <c r="N49" s="23">
        <f>SUM(K49-M49)</f>
        <v>75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+'18'!H51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6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>
        <v>25</v>
      </c>
      <c r="N51" s="23">
        <f t="shared" si="8"/>
        <v>25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1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60</v>
      </c>
      <c r="N53" s="23">
        <f t="shared" si="8"/>
        <v>60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+'18'!H54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3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60</v>
      </c>
      <c r="N54" s="23">
        <f t="shared" si="8"/>
        <v>60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+'18'!H70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5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>
        <v>75</v>
      </c>
      <c r="N70" s="23">
        <f t="shared" si="8"/>
        <v>75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+'18'!H71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0</v>
      </c>
      <c r="I71" s="81">
        <v>5</v>
      </c>
      <c r="J71" s="21">
        <v>50</v>
      </c>
      <c r="K71" s="72">
        <f t="shared" si="7"/>
        <v>250</v>
      </c>
      <c r="L71" s="17" t="s">
        <v>16</v>
      </c>
      <c r="M71" s="18">
        <v>125</v>
      </c>
      <c r="N71" s="23">
        <f t="shared" si="8"/>
        <v>125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3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>
        <v>55</v>
      </c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-2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+'18'!H87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+'18'!H88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+'18'!H89</f>
        <v>13</v>
      </c>
      <c r="D89" s="80">
        <v>0</v>
      </c>
      <c r="E89" s="46">
        <f t="shared" si="13"/>
        <v>13</v>
      </c>
      <c r="F89" s="91">
        <v>0</v>
      </c>
      <c r="G89" s="89">
        <v>0</v>
      </c>
      <c r="H89" s="46">
        <f t="shared" si="14"/>
        <v>11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+'18'!H90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+'18'!H107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2</v>
      </c>
      <c r="I107" s="81">
        <v>4</v>
      </c>
      <c r="J107" s="22">
        <v>50</v>
      </c>
      <c r="K107" s="72">
        <f t="shared" si="15"/>
        <v>200</v>
      </c>
      <c r="L107" s="17" t="s">
        <v>16</v>
      </c>
      <c r="M107" s="18">
        <v>75</v>
      </c>
      <c r="N107" s="23">
        <f t="shared" si="16"/>
        <v>125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+'18'!H109</f>
        <v>17</v>
      </c>
      <c r="D109" s="80">
        <v>0</v>
      </c>
      <c r="E109" s="46">
        <f t="shared" si="13"/>
        <v>17</v>
      </c>
      <c r="F109" s="91">
        <v>0</v>
      </c>
      <c r="G109" s="89">
        <v>0</v>
      </c>
      <c r="H109" s="46">
        <f t="shared" si="14"/>
        <v>17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+'18'!H134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+'18'!H153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>
        <v>60</v>
      </c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+'18'!H154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+'18'!H172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0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>
        <v>180</v>
      </c>
      <c r="N172" s="23">
        <f t="shared" si="21"/>
        <v>180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+'18'!H177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+'18'!H179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+'18'!H180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+'18'!H181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+'18'!H183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+'18'!H184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+'18'!H187</f>
        <v>134</v>
      </c>
      <c r="D187" s="80">
        <v>0</v>
      </c>
      <c r="E187" s="46">
        <f t="shared" si="18"/>
        <v>134</v>
      </c>
      <c r="F187" s="91">
        <v>7</v>
      </c>
      <c r="G187" s="89">
        <v>0</v>
      </c>
      <c r="H187" s="46">
        <f t="shared" si="19"/>
        <v>127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+'18'!H191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+'18'!H192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+'18'!H201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+'18'!H202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+'18'!H203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+'18'!H206</f>
        <v>0</v>
      </c>
      <c r="D206" s="80">
        <v>3</v>
      </c>
      <c r="E206" s="46">
        <f t="shared" si="23"/>
        <v>3</v>
      </c>
      <c r="F206" s="91">
        <v>0</v>
      </c>
      <c r="G206" s="89">
        <v>0</v>
      </c>
      <c r="H206" s="46">
        <f t="shared" si="24"/>
        <v>2</v>
      </c>
      <c r="I206" s="81">
        <v>1</v>
      </c>
      <c r="J206" s="20">
        <v>65</v>
      </c>
      <c r="K206" s="72">
        <f t="shared" si="20"/>
        <v>65</v>
      </c>
      <c r="L206" s="17" t="s">
        <v>16</v>
      </c>
      <c r="M206" s="18"/>
      <c r="N206" s="23">
        <f t="shared" si="21"/>
        <v>65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2980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1030</v>
      </c>
      <c r="M229" s="2">
        <v>320</v>
      </c>
      <c r="N229" s="2">
        <v>185</v>
      </c>
      <c r="O229" s="2">
        <v>170</v>
      </c>
      <c r="P229" s="2">
        <v>255</v>
      </c>
      <c r="Q229" s="2">
        <v>100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880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1070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1070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 codeName="Sheet23">
    <tabColor rgb="FFF789D2"/>
  </sheetPr>
  <dimension ref="A1:AC311"/>
  <sheetViews>
    <sheetView zoomScale="80" zoomScaleNormal="80" workbookViewId="0">
      <pane xSplit="8" ySplit="4" topLeftCell="L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+'19'!H5</f>
        <v>17</v>
      </c>
      <c r="D5" s="80">
        <v>10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27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+'19'!H6</f>
        <v>67</v>
      </c>
      <c r="D6" s="80">
        <v>30</v>
      </c>
      <c r="E6" s="46">
        <f t="shared" ref="E6:E69" si="5">C6+D6</f>
        <v>97</v>
      </c>
      <c r="F6" s="91">
        <v>0</v>
      </c>
      <c r="G6" s="89">
        <v>0</v>
      </c>
      <c r="H6" s="46">
        <f t="shared" ref="H6:H69" si="6">+E6-F6-I6-G6</f>
        <v>85</v>
      </c>
      <c r="I6" s="81">
        <v>12</v>
      </c>
      <c r="J6" s="20">
        <v>100</v>
      </c>
      <c r="K6" s="72">
        <f t="shared" ref="K6:K74" si="7">+J6*I6</f>
        <v>1200</v>
      </c>
      <c r="L6" s="17" t="s">
        <v>16</v>
      </c>
      <c r="M6" s="18"/>
      <c r="N6" s="23">
        <f t="shared" ref="N6:N74" si="8">SUM(K6-M6)</f>
        <v>1200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+'19'!H11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0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+'19'!H18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+'19'!H22</f>
        <v>9</v>
      </c>
      <c r="D22" s="80">
        <v>10</v>
      </c>
      <c r="E22" s="46">
        <f t="shared" si="5"/>
        <v>19</v>
      </c>
      <c r="F22" s="91">
        <v>0</v>
      </c>
      <c r="G22" s="89">
        <v>0</v>
      </c>
      <c r="H22" s="46">
        <f t="shared" si="6"/>
        <v>18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+'19'!H24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+'19'!H26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+'19'!H28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5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+'19'!H32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4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>
        <v>50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+'19'!H43</f>
        <v>3</v>
      </c>
      <c r="D43" s="80">
        <v>2</v>
      </c>
      <c r="E43" s="46">
        <f t="shared" si="5"/>
        <v>5</v>
      </c>
      <c r="F43" s="91">
        <v>0</v>
      </c>
      <c r="G43" s="89">
        <v>0</v>
      </c>
      <c r="H43" s="46">
        <f t="shared" si="6"/>
        <v>2</v>
      </c>
      <c r="I43" s="81">
        <v>3</v>
      </c>
      <c r="J43" s="15">
        <v>50</v>
      </c>
      <c r="K43" s="72">
        <f t="shared" si="7"/>
        <v>150</v>
      </c>
      <c r="L43" s="17" t="s">
        <v>16</v>
      </c>
      <c r="M43" s="18">
        <v>75</v>
      </c>
      <c r="N43" s="23">
        <f t="shared" si="8"/>
        <v>75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+'19'!H44</f>
        <v>7</v>
      </c>
      <c r="D44" s="80">
        <v>2</v>
      </c>
      <c r="E44" s="46">
        <f t="shared" si="5"/>
        <v>9</v>
      </c>
      <c r="F44" s="91">
        <v>0</v>
      </c>
      <c r="G44" s="89">
        <v>0</v>
      </c>
      <c r="H44" s="46">
        <f t="shared" si="6"/>
        <v>7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>
        <v>50</v>
      </c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+'19'!H45</f>
        <v>7</v>
      </c>
      <c r="D45" s="80">
        <v>2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25</v>
      </c>
      <c r="N45" s="23">
        <f>SUM(K45-M45)</f>
        <v>25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+'19'!H46</f>
        <v>4</v>
      </c>
      <c r="D46" s="80">
        <v>1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+'19'!H48</f>
        <v>7</v>
      </c>
      <c r="D48" s="80">
        <v>2</v>
      </c>
      <c r="E48" s="46">
        <f t="shared" si="5"/>
        <v>9</v>
      </c>
      <c r="F48" s="91">
        <v>0</v>
      </c>
      <c r="G48" s="89">
        <v>0</v>
      </c>
      <c r="H48" s="46">
        <f t="shared" si="6"/>
        <v>6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>
        <v>75</v>
      </c>
      <c r="N48" s="23">
        <f>SUM(K48-M48)</f>
        <v>75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+'19'!H49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6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+'19'!H51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>
        <v>25</v>
      </c>
      <c r="N51" s="23">
        <f t="shared" si="8"/>
        <v>25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+'19'!H53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+'19'!H54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2</v>
      </c>
      <c r="D57" s="80">
        <v>2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10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>
        <v>100</v>
      </c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+'19'!H70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+'19'!H71</f>
        <v>0</v>
      </c>
      <c r="D71" s="80">
        <v>5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-2</v>
      </c>
      <c r="D77" s="80">
        <v>0</v>
      </c>
      <c r="E77" s="46">
        <f t="shared" si="13"/>
        <v>-2</v>
      </c>
      <c r="F77" s="91">
        <v>0</v>
      </c>
      <c r="G77" s="89">
        <v>0</v>
      </c>
      <c r="H77" s="46">
        <f t="shared" si="14"/>
        <v>-2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-3</v>
      </c>
      <c r="I80" s="81">
        <v>3</v>
      </c>
      <c r="J80" s="20">
        <v>35</v>
      </c>
      <c r="K80" s="72">
        <f t="shared" si="15"/>
        <v>105</v>
      </c>
      <c r="L80" s="17" t="s">
        <v>16</v>
      </c>
      <c r="M80" s="18"/>
      <c r="N80" s="23">
        <f t="shared" si="16"/>
        <v>105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+'19'!H87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+'19'!H88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+'19'!H89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+'19'!H90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+'19'!H107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+'19'!H108</f>
        <v>0</v>
      </c>
      <c r="D108" s="80">
        <v>5</v>
      </c>
      <c r="E108" s="46">
        <f t="shared" si="13"/>
        <v>5</v>
      </c>
      <c r="F108" s="91">
        <v>0</v>
      </c>
      <c r="G108" s="89">
        <v>0</v>
      </c>
      <c r="H108" s="46">
        <f t="shared" si="14"/>
        <v>5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+'19'!H109</f>
        <v>17</v>
      </c>
      <c r="D109" s="80">
        <v>0</v>
      </c>
      <c r="E109" s="46">
        <f t="shared" si="13"/>
        <v>17</v>
      </c>
      <c r="F109" s="91">
        <v>0</v>
      </c>
      <c r="G109" s="89">
        <v>0</v>
      </c>
      <c r="H109" s="46">
        <f t="shared" si="14"/>
        <v>17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+'19'!H134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10</v>
      </c>
      <c r="E143" s="46">
        <f t="shared" si="18"/>
        <v>10</v>
      </c>
      <c r="F143" s="91">
        <v>0</v>
      </c>
      <c r="G143" s="89">
        <v>0</v>
      </c>
      <c r="H143" s="46">
        <f t="shared" si="19"/>
        <v>6</v>
      </c>
      <c r="I143" s="81">
        <v>4</v>
      </c>
      <c r="J143" s="22">
        <v>25</v>
      </c>
      <c r="K143" s="72">
        <f t="shared" si="15"/>
        <v>100</v>
      </c>
      <c r="L143" s="17" t="s">
        <v>16</v>
      </c>
      <c r="M143" s="18"/>
      <c r="N143" s="23">
        <f t="shared" si="16"/>
        <v>100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+'19'!H153</f>
        <v>0</v>
      </c>
      <c r="D153" s="80">
        <v>3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+'19'!H154</f>
        <v>5</v>
      </c>
      <c r="D154" s="80">
        <v>5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0</v>
      </c>
      <c r="I160" s="81">
        <v>1</v>
      </c>
      <c r="J160" s="20">
        <v>150</v>
      </c>
      <c r="K160" s="72">
        <f t="shared" si="20"/>
        <v>150</v>
      </c>
      <c r="L160" s="17" t="s">
        <v>16</v>
      </c>
      <c r="M160" s="18"/>
      <c r="N160" s="23">
        <f t="shared" si="21"/>
        <v>150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+'19'!H172</f>
        <v>0</v>
      </c>
      <c r="D172" s="80">
        <v>5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+'19'!H177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+'19'!H179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+'19'!H180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+'19'!H181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+'19'!H183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+'19'!H184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+'19'!H187</f>
        <v>127</v>
      </c>
      <c r="D187" s="80">
        <v>0</v>
      </c>
      <c r="E187" s="46">
        <f t="shared" si="18"/>
        <v>127</v>
      </c>
      <c r="F187" s="91">
        <v>0</v>
      </c>
      <c r="G187" s="89">
        <v>0</v>
      </c>
      <c r="H187" s="46">
        <f t="shared" si="19"/>
        <v>127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+'19'!H191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+'19'!H192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+'19'!H201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+'19'!H202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+'19'!H203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+'19'!H206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2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3705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725</v>
      </c>
      <c r="M229" s="2">
        <v>150</v>
      </c>
      <c r="N229" s="2">
        <v>240</v>
      </c>
      <c r="O229" s="2">
        <v>210</v>
      </c>
      <c r="P229" s="2">
        <v>25</v>
      </c>
      <c r="Q229" s="2">
        <v>100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450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2530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2530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 codeName="Sheet24">
    <tabColor rgb="FFF789D2"/>
  </sheetPr>
  <dimension ref="A1:AC311"/>
  <sheetViews>
    <sheetView zoomScale="80" zoomScaleNormal="80" workbookViewId="0">
      <pane xSplit="8" ySplit="4" topLeftCell="I116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+'20'!H5</f>
        <v>27</v>
      </c>
      <c r="D5" s="80">
        <v>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27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+'20'!H6</f>
        <v>85</v>
      </c>
      <c r="D6" s="80">
        <v>0</v>
      </c>
      <c r="E6" s="46">
        <f t="shared" ref="E6:E69" si="5">C6+D6</f>
        <v>85</v>
      </c>
      <c r="F6" s="91">
        <v>0</v>
      </c>
      <c r="G6" s="89">
        <v>0</v>
      </c>
      <c r="H6" s="46">
        <f t="shared" ref="H6:H69" si="6">+E6-F6-I6-G6</f>
        <v>80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+'20'!H22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18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+'20'!H24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0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+'20'!H26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+'20'!H28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5</v>
      </c>
      <c r="D31" s="80">
        <v>0</v>
      </c>
      <c r="E31" s="46">
        <f t="shared" si="5"/>
        <v>5</v>
      </c>
      <c r="F31" s="91">
        <v>0</v>
      </c>
      <c r="G31" s="89">
        <v>0</v>
      </c>
      <c r="H31" s="46">
        <f t="shared" si="6"/>
        <v>4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+'20'!H44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+'20'!H45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+'20'!H46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+'20'!H48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+'20'!H49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+'20'!H51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3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+'20'!H53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60</v>
      </c>
      <c r="N53" s="23">
        <f t="shared" si="8"/>
        <v>60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+'20'!H54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1</v>
      </c>
      <c r="I54" s="81">
        <v>2</v>
      </c>
      <c r="J54" s="15">
        <v>120</v>
      </c>
      <c r="K54" s="72">
        <f t="shared" si="7"/>
        <v>240</v>
      </c>
      <c r="L54" s="17" t="s">
        <v>16</v>
      </c>
      <c r="M54" s="18">
        <v>120</v>
      </c>
      <c r="N54" s="23">
        <f t="shared" si="8"/>
        <v>120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3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60</v>
      </c>
      <c r="N57" s="23">
        <f t="shared" si="8"/>
        <v>60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>
        <v>10</v>
      </c>
      <c r="N61" s="23">
        <f t="shared" si="8"/>
        <v>40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9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+'20'!H70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+'20'!H71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0</v>
      </c>
      <c r="I74" s="81">
        <v>3</v>
      </c>
      <c r="J74" s="15">
        <v>55</v>
      </c>
      <c r="K74" s="72">
        <f t="shared" si="7"/>
        <v>165</v>
      </c>
      <c r="L74" s="17" t="s">
        <v>16</v>
      </c>
      <c r="M74" s="18">
        <v>80</v>
      </c>
      <c r="N74" s="23">
        <f t="shared" si="8"/>
        <v>85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0</v>
      </c>
      <c r="I75" s="81">
        <v>3</v>
      </c>
      <c r="J75" s="20">
        <v>55</v>
      </c>
      <c r="K75" s="72">
        <f t="shared" ref="K75:K144" si="15">+J75*I75</f>
        <v>165</v>
      </c>
      <c r="L75" s="17" t="s">
        <v>16</v>
      </c>
      <c r="M75" s="18">
        <v>110</v>
      </c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-2</v>
      </c>
      <c r="D77" s="80">
        <v>4</v>
      </c>
      <c r="E77" s="46">
        <f t="shared" si="13"/>
        <v>2</v>
      </c>
      <c r="F77" s="91">
        <v>0</v>
      </c>
      <c r="G77" s="89">
        <v>0</v>
      </c>
      <c r="H77" s="46">
        <f t="shared" si="14"/>
        <v>1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>
        <v>15</v>
      </c>
      <c r="N77" s="23">
        <f t="shared" si="16"/>
        <v>20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-3</v>
      </c>
      <c r="D80" s="80">
        <v>5</v>
      </c>
      <c r="E80" s="46">
        <f t="shared" si="13"/>
        <v>2</v>
      </c>
      <c r="F80" s="91">
        <v>0</v>
      </c>
      <c r="G80" s="89">
        <v>0</v>
      </c>
      <c r="H80" s="46">
        <f t="shared" si="14"/>
        <v>1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35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+'20'!H87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+'20'!H88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+'20'!H89</f>
        <v>11</v>
      </c>
      <c r="D89" s="80">
        <v>0</v>
      </c>
      <c r="E89" s="46">
        <f t="shared" si="13"/>
        <v>11</v>
      </c>
      <c r="F89" s="91">
        <v>0</v>
      </c>
      <c r="G89" s="89">
        <v>6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+'20'!H90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+'20'!H107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+'20'!H108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-2</v>
      </c>
      <c r="I108" s="81">
        <v>7</v>
      </c>
      <c r="J108" s="22">
        <v>60</v>
      </c>
      <c r="K108" s="72">
        <f t="shared" si="15"/>
        <v>420</v>
      </c>
      <c r="L108" s="17" t="s">
        <v>16</v>
      </c>
      <c r="M108" s="18">
        <f>420-240</f>
        <v>180</v>
      </c>
      <c r="N108" s="23">
        <f t="shared" si="16"/>
        <v>240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+'20'!H107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+'20'!H134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6</v>
      </c>
      <c r="D143" s="80">
        <v>0</v>
      </c>
      <c r="E143" s="46">
        <f t="shared" si="18"/>
        <v>6</v>
      </c>
      <c r="F143" s="91">
        <v>0</v>
      </c>
      <c r="G143" s="89">
        <v>0</v>
      </c>
      <c r="H143" s="46">
        <f t="shared" si="19"/>
        <v>0</v>
      </c>
      <c r="I143" s="81">
        <v>6</v>
      </c>
      <c r="J143" s="22">
        <v>25</v>
      </c>
      <c r="K143" s="72">
        <f t="shared" si="15"/>
        <v>150</v>
      </c>
      <c r="L143" s="17" t="s">
        <v>16</v>
      </c>
      <c r="M143" s="18"/>
      <c r="N143" s="23">
        <f t="shared" si="16"/>
        <v>150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+'20'!H153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+'20'!H154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+'20'!H172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+'20'!H108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+'20'!H179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+'20'!H180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+'20'!H181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+'20'!H183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+'20'!H184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+'20'!H187</f>
        <v>127</v>
      </c>
      <c r="D187" s="80">
        <v>0</v>
      </c>
      <c r="E187" s="46">
        <f t="shared" si="18"/>
        <v>127</v>
      </c>
      <c r="F187" s="91">
        <v>0</v>
      </c>
      <c r="G187" s="89">
        <v>0</v>
      </c>
      <c r="H187" s="46">
        <f t="shared" si="19"/>
        <v>127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+'20'!H191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+'20'!H192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+'20'!H201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+'20'!H202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+'20'!H203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+'20'!H206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2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2400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1190</v>
      </c>
      <c r="M229" s="2">
        <v>560</v>
      </c>
      <c r="N229" s="2">
        <v>310</v>
      </c>
      <c r="O229" s="2">
        <v>320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670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540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540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 codeName="Sheet25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+'21'!H5</f>
        <v>27</v>
      </c>
      <c r="D5" s="80">
        <v>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26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+'21'!H6</f>
        <v>80</v>
      </c>
      <c r="D6" s="80">
        <v>0</v>
      </c>
      <c r="E6" s="46">
        <f t="shared" ref="E6:E69" si="5">C6+D6</f>
        <v>80</v>
      </c>
      <c r="F6" s="91">
        <v>0</v>
      </c>
      <c r="G6" s="89">
        <v>0</v>
      </c>
      <c r="H6" s="46">
        <f t="shared" ref="H6:H69" si="6">+E6-F6-I6-G6</f>
        <v>54</v>
      </c>
      <c r="I6" s="81">
        <v>26</v>
      </c>
      <c r="J6" s="20">
        <v>100</v>
      </c>
      <c r="K6" s="72">
        <f t="shared" ref="K6:K74" si="7">+J6*I6</f>
        <v>2600</v>
      </c>
      <c r="L6" s="17" t="s">
        <v>16</v>
      </c>
      <c r="M6" s="18">
        <f>2600-2150</f>
        <v>450</v>
      </c>
      <c r="N6" s="23">
        <f t="shared" ref="N6:N74" si="8">SUM(K6-M6)</f>
        <v>2150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+'21'!H22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18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+'21'!H26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+'21'!H28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1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>
        <v>50</v>
      </c>
      <c r="N28" s="23">
        <f t="shared" si="8"/>
        <v>150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4</v>
      </c>
      <c r="D31" s="80">
        <v>0</v>
      </c>
      <c r="E31" s="46">
        <f t="shared" si="5"/>
        <v>4</v>
      </c>
      <c r="F31" s="91">
        <v>0</v>
      </c>
      <c r="G31" s="89">
        <v>0</v>
      </c>
      <c r="H31" s="46">
        <f t="shared" si="6"/>
        <v>3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+'21'!H32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+'21'!H43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+'21'!H44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6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+'21'!H45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+'21'!H48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+'21'!H49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4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+'21'!H51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+'21'!H54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0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+'21'!H70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>
        <v>50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+'21'!H71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-1</v>
      </c>
      <c r="I71" s="81">
        <v>5</v>
      </c>
      <c r="J71" s="21">
        <v>50</v>
      </c>
      <c r="K71" s="72">
        <f t="shared" si="7"/>
        <v>250</v>
      </c>
      <c r="L71" s="17" t="s">
        <v>16</v>
      </c>
      <c r="M71" s="18"/>
      <c r="N71" s="23">
        <f t="shared" si="8"/>
        <v>250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>
        <v>35</v>
      </c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1</v>
      </c>
      <c r="D80" s="80">
        <v>0</v>
      </c>
      <c r="E80" s="46">
        <f t="shared" si="13"/>
        <v>1</v>
      </c>
      <c r="F80" s="91">
        <v>0</v>
      </c>
      <c r="G80" s="89">
        <v>0</v>
      </c>
      <c r="H80" s="46">
        <f t="shared" si="14"/>
        <v>0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35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+'21'!H87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+'21'!H88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+'21'!H89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+'21'!H90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+'21'!H107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+'21'!H108</f>
        <v>-2</v>
      </c>
      <c r="D108" s="80">
        <v>0</v>
      </c>
      <c r="E108" s="46">
        <f t="shared" si="13"/>
        <v>-2</v>
      </c>
      <c r="F108" s="91">
        <v>0</v>
      </c>
      <c r="G108" s="89">
        <v>0</v>
      </c>
      <c r="H108" s="46">
        <f t="shared" si="14"/>
        <v>-3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+'21'!H109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+'21'!H134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+'21'!H153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+'21'!H154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9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0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1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/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26</v>
      </c>
      <c r="D169" s="80">
        <v>0</v>
      </c>
      <c r="E169" s="46">
        <f t="shared" si="18"/>
        <v>26</v>
      </c>
      <c r="F169" s="91">
        <v>0</v>
      </c>
      <c r="G169" s="89">
        <v>0</v>
      </c>
      <c r="H169" s="46">
        <f t="shared" si="19"/>
        <v>25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+'21'!H172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+'21'!H177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+'21'!H179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+'21'!H180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51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+'21'!H181</f>
        <v>4</v>
      </c>
      <c r="D181" s="80">
        <v>0</v>
      </c>
      <c r="E181" s="46">
        <f t="shared" si="18"/>
        <v>4</v>
      </c>
      <c r="F181" s="91">
        <v>0</v>
      </c>
      <c r="G181" s="89">
        <v>0</v>
      </c>
      <c r="H181" s="46">
        <f t="shared" si="19"/>
        <v>3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+'21'!H183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+'21'!H184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+'21'!H187</f>
        <v>127</v>
      </c>
      <c r="D187" s="80">
        <v>0</v>
      </c>
      <c r="E187" s="46">
        <f t="shared" si="18"/>
        <v>127</v>
      </c>
      <c r="F187" s="91">
        <v>0</v>
      </c>
      <c r="G187" s="89">
        <v>0</v>
      </c>
      <c r="H187" s="46">
        <f t="shared" si="19"/>
        <v>127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+'21'!H191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+'21'!H192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+'21'!H201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+'21'!H202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+'21'!H203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+'21'!H206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2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4355</v>
      </c>
    </row>
    <row r="228" spans="1:19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3115</v>
      </c>
      <c r="M229" s="2">
        <v>200</v>
      </c>
      <c r="N229" s="2">
        <v>250</v>
      </c>
      <c r="O229" s="2">
        <v>520</v>
      </c>
      <c r="P229" s="2">
        <v>200</v>
      </c>
      <c r="Q229" s="2">
        <v>330</v>
      </c>
      <c r="R229" s="2">
        <v>565</v>
      </c>
      <c r="S229" s="2">
        <v>1050</v>
      </c>
    </row>
    <row r="230" spans="1:19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9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9" ht="24.6" x14ac:dyDescent="0.65">
      <c r="A232" s="1"/>
      <c r="E232" s="31"/>
      <c r="H232" s="31"/>
      <c r="J232" s="139" t="s">
        <v>207</v>
      </c>
      <c r="K232" s="140"/>
      <c r="L232" s="37">
        <f>SUM(M5:M225)</f>
        <v>620</v>
      </c>
    </row>
    <row r="233" spans="1:19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620</v>
      </c>
    </row>
    <row r="234" spans="1:19" ht="24.6" x14ac:dyDescent="0.65">
      <c r="A234" s="1"/>
      <c r="E234" s="31"/>
      <c r="H234" s="31"/>
      <c r="J234" s="139" t="s">
        <v>209</v>
      </c>
      <c r="K234" s="140"/>
      <c r="L234" s="37">
        <v>620</v>
      </c>
    </row>
    <row r="235" spans="1:19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9" ht="24.6" x14ac:dyDescent="0.65">
      <c r="H236" s="2"/>
      <c r="J236" s="139" t="s">
        <v>211</v>
      </c>
      <c r="K236" s="140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300</v>
      </c>
      <c r="K238" s="2" t="s">
        <v>346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 codeName="Sheet26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+'22'!H5</f>
        <v>26</v>
      </c>
      <c r="D5" s="80">
        <v>0</v>
      </c>
      <c r="E5" s="46">
        <f t="shared" ref="E5" si="0">C5+D5</f>
        <v>26</v>
      </c>
      <c r="F5" s="91">
        <v>0</v>
      </c>
      <c r="G5" s="89">
        <v>0</v>
      </c>
      <c r="H5" s="46">
        <f t="shared" ref="H5" si="1">+E5-F5-I5-G5</f>
        <v>24</v>
      </c>
      <c r="I5" s="81">
        <v>2</v>
      </c>
      <c r="J5" s="20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+'22'!H6</f>
        <v>54</v>
      </c>
      <c r="D6" s="80">
        <v>20</v>
      </c>
      <c r="E6" s="46">
        <f t="shared" ref="E6:E69" si="5">C6+D6</f>
        <v>74</v>
      </c>
      <c r="F6" s="91">
        <v>0</v>
      </c>
      <c r="G6" s="89">
        <v>0</v>
      </c>
      <c r="H6" s="46">
        <f t="shared" ref="H6:H69" si="6">+E6-F6-I6-G6</f>
        <v>71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+'22'!H22</f>
        <v>18</v>
      </c>
      <c r="D22" s="80">
        <v>10</v>
      </c>
      <c r="E22" s="46">
        <f t="shared" si="5"/>
        <v>28</v>
      </c>
      <c r="F22" s="91">
        <v>0</v>
      </c>
      <c r="G22" s="89">
        <v>0</v>
      </c>
      <c r="H22" s="46">
        <f t="shared" si="6"/>
        <v>23</v>
      </c>
      <c r="I22" s="81">
        <v>5</v>
      </c>
      <c r="J22" s="15">
        <v>100</v>
      </c>
      <c r="K22" s="72">
        <f t="shared" si="7"/>
        <v>500</v>
      </c>
      <c r="L22" s="17" t="s">
        <v>16</v>
      </c>
      <c r="M22" s="18">
        <v>100</v>
      </c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+'22'!H26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0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>
        <v>50</v>
      </c>
      <c r="N26" s="23">
        <f t="shared" si="8"/>
        <v>50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+'22'!H28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>
        <v>50</v>
      </c>
      <c r="N31" s="23">
        <f t="shared" si="8"/>
        <v>150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4</v>
      </c>
      <c r="D37" s="80">
        <v>2</v>
      </c>
      <c r="E37" s="46">
        <f t="shared" si="5"/>
        <v>6</v>
      </c>
      <c r="F37" s="91">
        <v>0</v>
      </c>
      <c r="G37" s="89">
        <v>0</v>
      </c>
      <c r="H37" s="46">
        <f t="shared" si="6"/>
        <v>4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2</v>
      </c>
      <c r="D38" s="80">
        <v>2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2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+'22'!H43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+'22'!H44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+'22'!H45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+'22'!H46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+'22'!H48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+'22'!H49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+'22'!H51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+'22'!H54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0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0</v>
      </c>
      <c r="I58" s="81">
        <v>1</v>
      </c>
      <c r="J58" s="15">
        <v>120</v>
      </c>
      <c r="K58" s="72">
        <f t="shared" si="7"/>
        <v>120</v>
      </c>
      <c r="L58" s="17" t="s">
        <v>16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0</v>
      </c>
      <c r="D59" s="80">
        <v>2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3</v>
      </c>
      <c r="D60" s="80">
        <v>2</v>
      </c>
      <c r="E60" s="46">
        <f t="shared" si="5"/>
        <v>5</v>
      </c>
      <c r="F60" s="91">
        <v>0</v>
      </c>
      <c r="G60" s="89">
        <v>0</v>
      </c>
      <c r="H60" s="46">
        <f t="shared" si="6"/>
        <v>3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2</v>
      </c>
      <c r="D61" s="80">
        <v>2</v>
      </c>
      <c r="E61" s="46">
        <f t="shared" si="5"/>
        <v>4</v>
      </c>
      <c r="F61" s="91">
        <v>0</v>
      </c>
      <c r="G61" s="89">
        <v>0</v>
      </c>
      <c r="H61" s="46">
        <f t="shared" si="6"/>
        <v>3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+'22'!H70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+'22'!H71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-5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>
        <v>100</v>
      </c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0</v>
      </c>
      <c r="D73" s="80">
        <v>8</v>
      </c>
      <c r="E73" s="46">
        <f t="shared" si="13"/>
        <v>8</v>
      </c>
      <c r="F73" s="91">
        <v>0</v>
      </c>
      <c r="G73" s="89">
        <v>0</v>
      </c>
      <c r="H73" s="46">
        <f t="shared" si="14"/>
        <v>0</v>
      </c>
      <c r="I73" s="81">
        <v>8</v>
      </c>
      <c r="J73" s="21">
        <v>35</v>
      </c>
      <c r="K73" s="72">
        <f t="shared" si="7"/>
        <v>280</v>
      </c>
      <c r="L73" s="17" t="s">
        <v>16</v>
      </c>
      <c r="M73" s="18">
        <v>80</v>
      </c>
      <c r="N73" s="23">
        <f t="shared" si="8"/>
        <v>200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5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+'22'!H87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+'22'!H88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+'22'!H89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+'22'!H90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+'22'!H107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+'22'!H108</f>
        <v>-3</v>
      </c>
      <c r="D108" s="80">
        <v>0</v>
      </c>
      <c r="E108" s="46">
        <f t="shared" si="13"/>
        <v>-3</v>
      </c>
      <c r="F108" s="91">
        <v>0</v>
      </c>
      <c r="G108" s="89">
        <v>0</v>
      </c>
      <c r="H108" s="46">
        <f t="shared" si="14"/>
        <v>-3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-2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+'22'!H134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3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+'22'!H153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+'22'!H154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8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1</v>
      </c>
      <c r="D159" s="80">
        <v>0</v>
      </c>
      <c r="E159" s="46">
        <f t="shared" si="18"/>
        <v>1</v>
      </c>
      <c r="F159" s="91">
        <v>0</v>
      </c>
      <c r="G159" s="89">
        <v>0</v>
      </c>
      <c r="H159" s="46">
        <f t="shared" si="19"/>
        <v>1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23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>
        <v>55</v>
      </c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+'22'!H172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+'22'!H177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+'22'!H179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+'22'!H180</f>
        <v>51</v>
      </c>
      <c r="D180" s="80">
        <v>0</v>
      </c>
      <c r="E180" s="46">
        <f t="shared" si="18"/>
        <v>51</v>
      </c>
      <c r="F180" s="91">
        <v>0</v>
      </c>
      <c r="G180" s="89">
        <v>0</v>
      </c>
      <c r="H180" s="46">
        <f t="shared" si="19"/>
        <v>50</v>
      </c>
      <c r="I180" s="81">
        <v>1</v>
      </c>
      <c r="J180" s="20">
        <v>10</v>
      </c>
      <c r="K180" s="72">
        <f t="shared" si="20"/>
        <v>10</v>
      </c>
      <c r="L180" s="17" t="s">
        <v>16</v>
      </c>
      <c r="M180" s="18"/>
      <c r="N180" s="23">
        <f t="shared" si="21"/>
        <v>10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+'22'!H181</f>
        <v>3</v>
      </c>
      <c r="D181" s="80">
        <v>0</v>
      </c>
      <c r="E181" s="46">
        <f t="shared" si="18"/>
        <v>3</v>
      </c>
      <c r="F181" s="91">
        <v>0</v>
      </c>
      <c r="G181" s="89">
        <v>0</v>
      </c>
      <c r="H181" s="46">
        <f t="shared" si="19"/>
        <v>2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+'22'!H183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+'22'!H184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+'22'!H187</f>
        <v>127</v>
      </c>
      <c r="D187" s="80">
        <v>0</v>
      </c>
      <c r="E187" s="46">
        <f t="shared" si="18"/>
        <v>127</v>
      </c>
      <c r="F187" s="91">
        <v>0</v>
      </c>
      <c r="G187" s="89">
        <v>2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+'22'!H191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+'22'!H192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+'22'!H201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+'22'!H202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+'22'!H203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+'22'!H206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1</v>
      </c>
      <c r="I206" s="81">
        <v>1</v>
      </c>
      <c r="J206" s="20">
        <v>65</v>
      </c>
      <c r="K206" s="72">
        <f t="shared" si="20"/>
        <v>65</v>
      </c>
      <c r="L206" s="17" t="s">
        <v>16</v>
      </c>
      <c r="M206" s="18"/>
      <c r="N206" s="23">
        <f t="shared" si="21"/>
        <v>65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2775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675</v>
      </c>
      <c r="M229" s="2">
        <v>400</v>
      </c>
      <c r="N229" s="2">
        <v>175</v>
      </c>
      <c r="O229" s="2">
        <v>100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505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1595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1595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 codeName="Sheet27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+'23'!H5</f>
        <v>24</v>
      </c>
      <c r="D5" s="80">
        <v>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18</v>
      </c>
      <c r="I5" s="81">
        <v>6</v>
      </c>
      <c r="J5" s="20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+'23'!H6</f>
        <v>71</v>
      </c>
      <c r="D6" s="80">
        <v>0</v>
      </c>
      <c r="E6" s="46">
        <f t="shared" ref="E6:E69" si="5">C6+D6</f>
        <v>71</v>
      </c>
      <c r="F6" s="91">
        <v>0</v>
      </c>
      <c r="G6" s="89">
        <v>0</v>
      </c>
      <c r="H6" s="46">
        <f t="shared" ref="H6:H69" si="6">+E6-F6-I6-G6</f>
        <v>60</v>
      </c>
      <c r="I6" s="81">
        <v>11</v>
      </c>
      <c r="J6" s="20">
        <v>100</v>
      </c>
      <c r="K6" s="72">
        <f t="shared" ref="K6:K74" si="7">+J6*I6</f>
        <v>1100</v>
      </c>
      <c r="L6" s="17" t="s">
        <v>16</v>
      </c>
      <c r="M6" s="18">
        <f>1100-980</f>
        <v>120</v>
      </c>
      <c r="N6" s="23">
        <f t="shared" ref="N6:N74" si="8">SUM(K6-M6)</f>
        <v>980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+'23'!H11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+'23'!H22</f>
        <v>23</v>
      </c>
      <c r="D22" s="80">
        <v>0</v>
      </c>
      <c r="E22" s="46">
        <f t="shared" si="5"/>
        <v>23</v>
      </c>
      <c r="F22" s="91">
        <v>0</v>
      </c>
      <c r="G22" s="89">
        <v>0</v>
      </c>
      <c r="H22" s="46">
        <f t="shared" si="6"/>
        <v>13</v>
      </c>
      <c r="I22" s="81">
        <v>10</v>
      </c>
      <c r="J22" s="15">
        <v>100</v>
      </c>
      <c r="K22" s="72">
        <f t="shared" si="7"/>
        <v>1000</v>
      </c>
      <c r="L22" s="17" t="s">
        <v>16</v>
      </c>
      <c r="M22" s="18">
        <f>1000-820</f>
        <v>180</v>
      </c>
      <c r="N22" s="23">
        <f t="shared" si="8"/>
        <v>820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1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1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+'23'!H43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+'23'!H44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5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+'23'!H45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6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>
        <v>20</v>
      </c>
      <c r="N45" s="23">
        <f>SUM(K45-M45)</f>
        <v>80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+'23'!H46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+'23'!H48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+'23'!H49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+'23'!H51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+'23'!H54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1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1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+'23'!H70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+'23'!H71</f>
        <v>-5</v>
      </c>
      <c r="D71" s="80">
        <v>0</v>
      </c>
      <c r="E71" s="46">
        <f t="shared" si="13"/>
        <v>-5</v>
      </c>
      <c r="F71" s="91">
        <v>0</v>
      </c>
      <c r="G71" s="89">
        <v>0</v>
      </c>
      <c r="H71" s="46">
        <f t="shared" si="14"/>
        <v>-5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1</v>
      </c>
      <c r="I80" s="81">
        <v>4</v>
      </c>
      <c r="J80" s="20">
        <v>35</v>
      </c>
      <c r="K80" s="72">
        <f t="shared" si="15"/>
        <v>140</v>
      </c>
      <c r="L80" s="17" t="s">
        <v>16</v>
      </c>
      <c r="M80" s="18">
        <f>35*3</f>
        <v>105</v>
      </c>
      <c r="N80" s="23">
        <f t="shared" si="16"/>
        <v>35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+'23'!H87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+'23'!H88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+'23'!H89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+'23'!H90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+'23'!H107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+'23'!H108</f>
        <v>-3</v>
      </c>
      <c r="D108" s="80">
        <v>0</v>
      </c>
      <c r="E108" s="46">
        <f t="shared" si="13"/>
        <v>-3</v>
      </c>
      <c r="F108" s="91">
        <v>0</v>
      </c>
      <c r="G108" s="89">
        <v>0</v>
      </c>
      <c r="H108" s="46">
        <f t="shared" si="14"/>
        <v>-3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+'23'!H109</f>
        <v>-2</v>
      </c>
      <c r="D109" s="80">
        <v>0</v>
      </c>
      <c r="E109" s="46">
        <f t="shared" si="13"/>
        <v>-2</v>
      </c>
      <c r="F109" s="91">
        <v>0</v>
      </c>
      <c r="G109" s="89">
        <v>0</v>
      </c>
      <c r="H109" s="46">
        <f t="shared" si="14"/>
        <v>-2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+'23'!H134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3</v>
      </c>
      <c r="D150" s="80">
        <v>0</v>
      </c>
      <c r="E150" s="46">
        <f t="shared" si="18"/>
        <v>3</v>
      </c>
      <c r="F150" s="91">
        <v>0</v>
      </c>
      <c r="G150" s="89">
        <v>0</v>
      </c>
      <c r="H150" s="46">
        <f t="shared" si="19"/>
        <v>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+'23'!H153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+'23'!H154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6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1</v>
      </c>
      <c r="D159" s="80">
        <v>5</v>
      </c>
      <c r="E159" s="46">
        <f t="shared" si="18"/>
        <v>6</v>
      </c>
      <c r="F159" s="91">
        <v>0</v>
      </c>
      <c r="G159" s="89">
        <v>0</v>
      </c>
      <c r="H159" s="46">
        <f t="shared" si="19"/>
        <v>6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23</v>
      </c>
      <c r="D169" s="80">
        <v>0</v>
      </c>
      <c r="E169" s="46">
        <f t="shared" si="18"/>
        <v>23</v>
      </c>
      <c r="F169" s="91">
        <v>0</v>
      </c>
      <c r="G169" s="89">
        <v>0</v>
      </c>
      <c r="H169" s="46">
        <f t="shared" si="19"/>
        <v>23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+'23'!H172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+'23'!H177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+'23'!H179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+'23'!H180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+'23'!H181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+'23'!H183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+'23'!H184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+'23'!H187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+'23'!H191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+'23'!H192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+'23'!H201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+'23'!H202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+'23'!H203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+'23'!H206</f>
        <v>1</v>
      </c>
      <c r="D206" s="80">
        <v>0</v>
      </c>
      <c r="E206" s="46">
        <f t="shared" si="23"/>
        <v>1</v>
      </c>
      <c r="F206" s="91">
        <v>0</v>
      </c>
      <c r="G206" s="89">
        <v>0</v>
      </c>
      <c r="H206" s="46">
        <f t="shared" si="24"/>
        <v>0</v>
      </c>
      <c r="I206" s="81">
        <v>1</v>
      </c>
      <c r="J206" s="20">
        <v>65</v>
      </c>
      <c r="K206" s="72">
        <f t="shared" si="20"/>
        <v>65</v>
      </c>
      <c r="L206" s="17" t="s">
        <v>16</v>
      </c>
      <c r="M206" s="18"/>
      <c r="N206" s="23">
        <f t="shared" si="21"/>
        <v>65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+'23'!H207</f>
        <v>0</v>
      </c>
      <c r="D207" s="80">
        <v>30</v>
      </c>
      <c r="E207" s="46">
        <f t="shared" si="23"/>
        <v>30</v>
      </c>
      <c r="F207" s="91">
        <v>0</v>
      </c>
      <c r="G207" s="89">
        <v>0</v>
      </c>
      <c r="H207" s="46">
        <f t="shared" si="24"/>
        <v>26</v>
      </c>
      <c r="I207" s="81">
        <v>4</v>
      </c>
      <c r="J207" s="20">
        <v>50</v>
      </c>
      <c r="K207" s="72">
        <f t="shared" si="20"/>
        <v>200</v>
      </c>
      <c r="L207" s="17" t="s">
        <v>16</v>
      </c>
      <c r="M207" s="18">
        <v>100</v>
      </c>
      <c r="N207" s="23">
        <f t="shared" si="21"/>
        <v>100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+'23'!H208</f>
        <v>0</v>
      </c>
      <c r="D208" s="80">
        <v>30</v>
      </c>
      <c r="E208" s="46">
        <f t="shared" si="23"/>
        <v>30</v>
      </c>
      <c r="F208" s="91">
        <v>0</v>
      </c>
      <c r="G208" s="89">
        <v>0</v>
      </c>
      <c r="H208" s="46">
        <f t="shared" si="24"/>
        <v>28</v>
      </c>
      <c r="I208" s="81">
        <v>2</v>
      </c>
      <c r="J208" s="20">
        <v>50</v>
      </c>
      <c r="K208" s="72">
        <f t="shared" si="20"/>
        <v>100</v>
      </c>
      <c r="L208" s="17" t="s">
        <v>16</v>
      </c>
      <c r="M208" s="18">
        <v>50</v>
      </c>
      <c r="N208" s="23">
        <f t="shared" si="21"/>
        <v>50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3745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565</v>
      </c>
      <c r="M229" s="2">
        <v>150</v>
      </c>
      <c r="N229" s="2">
        <v>165</v>
      </c>
      <c r="O229" s="2">
        <v>200</v>
      </c>
      <c r="P229" s="2">
        <v>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575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2605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2605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 codeName="Sheet28"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+'24'!H5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+'24'!H6</f>
        <v>60</v>
      </c>
      <c r="D6" s="80">
        <v>20</v>
      </c>
      <c r="E6" s="46">
        <f t="shared" ref="E6:E69" si="5">C6+D6</f>
        <v>80</v>
      </c>
      <c r="F6" s="91">
        <v>0</v>
      </c>
      <c r="G6" s="89">
        <v>0</v>
      </c>
      <c r="H6" s="46">
        <f t="shared" ref="H6:H69" si="6">+E6-F6-I6-G6</f>
        <v>48</v>
      </c>
      <c r="I6" s="81">
        <v>32</v>
      </c>
      <c r="J6" s="20">
        <v>100</v>
      </c>
      <c r="K6" s="72">
        <f t="shared" ref="K6:K74" si="7">+J6*I6</f>
        <v>3200</v>
      </c>
      <c r="L6" s="17" t="s">
        <v>16</v>
      </c>
      <c r="M6" s="18">
        <f>3200-2600</f>
        <v>600</v>
      </c>
      <c r="N6" s="23">
        <f t="shared" ref="N6:N74" si="8">SUM(K6-M6)</f>
        <v>2600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+'24'!H11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+'24'!H22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13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1</v>
      </c>
      <c r="D31" s="80">
        <v>10</v>
      </c>
      <c r="E31" s="46">
        <f t="shared" si="5"/>
        <v>11</v>
      </c>
      <c r="F31" s="91">
        <v>0</v>
      </c>
      <c r="G31" s="89">
        <v>0</v>
      </c>
      <c r="H31" s="46">
        <f t="shared" si="6"/>
        <v>11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+'24'!H32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+'24'!H43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+'24'!H44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+'24'!H45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+'24'!H46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+'24'!H48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+'24'!H49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+'24'!H51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2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+'24'!H54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+'24'!H70</f>
        <v>2</v>
      </c>
      <c r="D70" s="80">
        <v>5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5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+'24'!H71</f>
        <v>-5</v>
      </c>
      <c r="D71" s="80">
        <v>5</v>
      </c>
      <c r="E71" s="46">
        <f t="shared" si="13"/>
        <v>0</v>
      </c>
      <c r="F71" s="91">
        <v>0</v>
      </c>
      <c r="G71" s="89">
        <v>0</v>
      </c>
      <c r="H71" s="46">
        <f t="shared" si="14"/>
        <v>-1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10</v>
      </c>
      <c r="N71" s="23">
        <f t="shared" si="8"/>
        <v>40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1</v>
      </c>
      <c r="D80" s="80">
        <v>0</v>
      </c>
      <c r="E80" s="46">
        <f t="shared" si="13"/>
        <v>1</v>
      </c>
      <c r="F80" s="91">
        <v>0</v>
      </c>
      <c r="G80" s="89">
        <v>0</v>
      </c>
      <c r="H80" s="46">
        <f t="shared" si="14"/>
        <v>1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+'24'!H87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2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+'24'!H88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+'24'!H89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+'24'!H90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+'24'!H107</f>
        <v>2</v>
      </c>
      <c r="D107" s="80">
        <v>2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+'24'!H108</f>
        <v>-3</v>
      </c>
      <c r="D108" s="80">
        <v>0</v>
      </c>
      <c r="E108" s="46">
        <f t="shared" si="13"/>
        <v>-3</v>
      </c>
      <c r="F108" s="91">
        <v>0</v>
      </c>
      <c r="G108" s="89">
        <v>0</v>
      </c>
      <c r="H108" s="46">
        <f t="shared" si="14"/>
        <v>-4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+'24'!H109</f>
        <v>-2</v>
      </c>
      <c r="D109" s="80">
        <v>10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2</v>
      </c>
      <c r="I109" s="81">
        <v>6</v>
      </c>
      <c r="J109" s="20">
        <v>50</v>
      </c>
      <c r="K109" s="72">
        <f t="shared" si="15"/>
        <v>300</v>
      </c>
      <c r="L109" s="17" t="s">
        <v>16</v>
      </c>
      <c r="M109" s="18">
        <v>150</v>
      </c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+'24'!H134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3</v>
      </c>
      <c r="D150" s="80">
        <v>0</v>
      </c>
      <c r="E150" s="46">
        <f t="shared" si="18"/>
        <v>3</v>
      </c>
      <c r="F150" s="91">
        <v>0</v>
      </c>
      <c r="G150" s="89">
        <v>0</v>
      </c>
      <c r="H150" s="46">
        <f t="shared" si="19"/>
        <v>2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+'24'!H153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+'24'!H154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10</v>
      </c>
      <c r="E158" s="46">
        <f t="shared" si="18"/>
        <v>10</v>
      </c>
      <c r="F158" s="91">
        <v>0</v>
      </c>
      <c r="G158" s="89">
        <v>0</v>
      </c>
      <c r="H158" s="46">
        <f t="shared" si="19"/>
        <v>10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6</v>
      </c>
      <c r="D159" s="80">
        <v>10</v>
      </c>
      <c r="E159" s="46">
        <f t="shared" si="18"/>
        <v>16</v>
      </c>
      <c r="F159" s="91">
        <v>0</v>
      </c>
      <c r="G159" s="89">
        <v>0</v>
      </c>
      <c r="H159" s="46">
        <f t="shared" si="19"/>
        <v>10</v>
      </c>
      <c r="I159" s="81">
        <v>6</v>
      </c>
      <c r="J159" s="20">
        <v>150</v>
      </c>
      <c r="K159" s="72">
        <f t="shared" si="20"/>
        <v>900</v>
      </c>
      <c r="L159" s="17" t="s">
        <v>16</v>
      </c>
      <c r="M159" s="18">
        <v>300</v>
      </c>
      <c r="N159" s="23">
        <f t="shared" si="21"/>
        <v>600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10</v>
      </c>
      <c r="E160" s="46">
        <f t="shared" si="18"/>
        <v>10</v>
      </c>
      <c r="F160" s="91">
        <v>0</v>
      </c>
      <c r="G160" s="89">
        <v>0</v>
      </c>
      <c r="H160" s="46">
        <f t="shared" si="19"/>
        <v>10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23</v>
      </c>
      <c r="D169" s="80">
        <v>0</v>
      </c>
      <c r="E169" s="46">
        <f t="shared" si="18"/>
        <v>23</v>
      </c>
      <c r="F169" s="91">
        <v>0</v>
      </c>
      <c r="G169" s="89">
        <v>0</v>
      </c>
      <c r="H169" s="46">
        <f t="shared" si="19"/>
        <v>22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+'24'!H172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+'24'!H177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+'24'!H179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+'24'!H180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+'24'!H181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+'24'!H183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+'24'!H184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+'24'!H187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+'24'!H191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+'24'!H192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+'24'!H201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+'24'!H202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+'24'!H203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+'24'!H207</f>
        <v>26</v>
      </c>
      <c r="D207" s="80">
        <v>0</v>
      </c>
      <c r="E207" s="46">
        <f t="shared" si="23"/>
        <v>26</v>
      </c>
      <c r="F207" s="91">
        <v>0</v>
      </c>
      <c r="G207" s="89">
        <v>0</v>
      </c>
      <c r="H207" s="46">
        <f t="shared" si="24"/>
        <v>20</v>
      </c>
      <c r="I207" s="81">
        <v>6</v>
      </c>
      <c r="J207" s="20">
        <v>50</v>
      </c>
      <c r="K207" s="72">
        <f t="shared" si="20"/>
        <v>300</v>
      </c>
      <c r="L207" s="17" t="s">
        <v>16</v>
      </c>
      <c r="M207" s="18">
        <v>150</v>
      </c>
      <c r="N207" s="23">
        <f t="shared" si="21"/>
        <v>150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+'24'!H208</f>
        <v>28</v>
      </c>
      <c r="D208" s="80">
        <v>0</v>
      </c>
      <c r="E208" s="46">
        <f t="shared" si="23"/>
        <v>28</v>
      </c>
      <c r="F208" s="91">
        <v>0</v>
      </c>
      <c r="G208" s="89">
        <v>0</v>
      </c>
      <c r="H208" s="46">
        <f t="shared" si="24"/>
        <v>20</v>
      </c>
      <c r="I208" s="81">
        <v>8</v>
      </c>
      <c r="J208" s="20">
        <v>50</v>
      </c>
      <c r="K208" s="72">
        <f t="shared" si="20"/>
        <v>400</v>
      </c>
      <c r="L208" s="17" t="s">
        <v>16</v>
      </c>
      <c r="M208" s="18">
        <v>200</v>
      </c>
      <c r="N208" s="23">
        <f t="shared" si="21"/>
        <v>200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5645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3090</v>
      </c>
      <c r="M229" s="2">
        <v>90</v>
      </c>
      <c r="N229" s="2">
        <v>2400</v>
      </c>
      <c r="O229" s="2">
        <v>600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1460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1095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1095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 codeName="Sheet29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208" sqref="K208"/>
      <selection pane="topRight" activeCell="K208" sqref="K208"/>
      <selection pane="bottomLeft" activeCell="K208" sqref="K208"/>
      <selection pane="bottomRight" activeCell="M232" sqref="M232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+'25'!H5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+'25'!H6</f>
        <v>48</v>
      </c>
      <c r="D6" s="80">
        <v>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42</v>
      </c>
      <c r="I6" s="81">
        <v>6</v>
      </c>
      <c r="J6" s="20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+'25'!H11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+'25'!H22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13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5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+'25'!H32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3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2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+'25'!H43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+'25'!H44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3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+'25'!H45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+'25'!H48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+'25'!H49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+'25'!H51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+'25'!H54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+'25'!H70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+'25'!H71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1</v>
      </c>
      <c r="D80" s="80">
        <v>0</v>
      </c>
      <c r="E80" s="46">
        <f t="shared" si="13"/>
        <v>1</v>
      </c>
      <c r="F80" s="91">
        <v>0</v>
      </c>
      <c r="G80" s="89">
        <v>0</v>
      </c>
      <c r="H80" s="46">
        <f t="shared" si="14"/>
        <v>1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+'25'!H87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+'25'!H89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+'25'!H90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+'25'!H107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>
        <v>50</v>
      </c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+'25'!H108</f>
        <v>-4</v>
      </c>
      <c r="D108" s="80">
        <v>0</v>
      </c>
      <c r="E108" s="46">
        <f t="shared" si="13"/>
        <v>-4</v>
      </c>
      <c r="F108" s="91">
        <v>0</v>
      </c>
      <c r="G108" s="89">
        <v>0</v>
      </c>
      <c r="H108" s="46">
        <f t="shared" si="14"/>
        <v>-4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+'25'!H107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+'25'!H134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+'25'!H153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+'25'!H154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10</v>
      </c>
      <c r="D158" s="80">
        <v>0</v>
      </c>
      <c r="E158" s="46">
        <f t="shared" si="18"/>
        <v>10</v>
      </c>
      <c r="F158" s="91">
        <v>0</v>
      </c>
      <c r="G158" s="89">
        <v>7</v>
      </c>
      <c r="H158" s="46">
        <f t="shared" si="19"/>
        <v>1</v>
      </c>
      <c r="I158" s="81">
        <v>2</v>
      </c>
      <c r="J158" s="20">
        <v>150</v>
      </c>
      <c r="K158" s="72">
        <f t="shared" si="20"/>
        <v>300</v>
      </c>
      <c r="L158" s="17" t="s">
        <v>16</v>
      </c>
      <c r="M158" s="18"/>
      <c r="N158" s="23">
        <f t="shared" si="21"/>
        <v>300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10</v>
      </c>
      <c r="D159" s="80">
        <v>0</v>
      </c>
      <c r="E159" s="46">
        <f t="shared" si="18"/>
        <v>10</v>
      </c>
      <c r="F159" s="91">
        <v>0</v>
      </c>
      <c r="G159" s="89">
        <v>8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10</v>
      </c>
      <c r="D160" s="80">
        <v>0</v>
      </c>
      <c r="E160" s="46">
        <f t="shared" si="18"/>
        <v>10</v>
      </c>
      <c r="F160" s="91">
        <v>0</v>
      </c>
      <c r="G160" s="89">
        <v>5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+'25'!H172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8" customFormat="1" ht="24.6" x14ac:dyDescent="0.6">
      <c r="A177" s="92">
        <v>173</v>
      </c>
      <c r="B177" s="19" t="s">
        <v>281</v>
      </c>
      <c r="C177" s="93">
        <f>+'25'!H108</f>
        <v>-4</v>
      </c>
      <c r="D177" s="80">
        <v>0</v>
      </c>
      <c r="E177" s="46">
        <f t="shared" si="18"/>
        <v>-4</v>
      </c>
      <c r="F177" s="91">
        <v>0</v>
      </c>
      <c r="G177" s="89">
        <v>0</v>
      </c>
      <c r="H177" s="46">
        <f t="shared" si="19"/>
        <v>-4</v>
      </c>
      <c r="I177" s="81"/>
      <c r="J177" s="94">
        <v>25</v>
      </c>
      <c r="K177" s="95">
        <f>+J177*I177</f>
        <v>0</v>
      </c>
      <c r="L177" s="17" t="s">
        <v>16</v>
      </c>
      <c r="M177" s="18"/>
      <c r="N177" s="100">
        <f>SUM(K177-M177)</f>
        <v>0</v>
      </c>
      <c r="O177" s="96"/>
      <c r="P177" s="97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+'25'!H179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+'25'!H180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+'25'!H181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+'25'!H183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+'25'!H184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+'25'!H187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+'25'!H191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+'25'!H192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+'25'!H201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+'25'!H202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+'25'!H203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+'25'!H207</f>
        <v>20</v>
      </c>
      <c r="D207" s="80">
        <v>0</v>
      </c>
      <c r="E207" s="46">
        <f t="shared" si="23"/>
        <v>20</v>
      </c>
      <c r="F207" s="91">
        <v>0</v>
      </c>
      <c r="G207" s="89">
        <v>0</v>
      </c>
      <c r="H207" s="46">
        <f t="shared" si="24"/>
        <v>10</v>
      </c>
      <c r="I207" s="81">
        <v>10</v>
      </c>
      <c r="J207" s="20">
        <v>50</v>
      </c>
      <c r="K207" s="72">
        <f t="shared" si="20"/>
        <v>500</v>
      </c>
      <c r="L207" s="17" t="s">
        <v>16</v>
      </c>
      <c r="M207" s="18">
        <v>275</v>
      </c>
      <c r="N207" s="23">
        <f t="shared" si="21"/>
        <v>225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+'25'!H208</f>
        <v>20</v>
      </c>
      <c r="D208" s="80">
        <v>0</v>
      </c>
      <c r="E208" s="46">
        <f t="shared" si="23"/>
        <v>20</v>
      </c>
      <c r="F208" s="91">
        <v>0</v>
      </c>
      <c r="G208" s="89">
        <v>0</v>
      </c>
      <c r="H208" s="46">
        <f t="shared" si="24"/>
        <v>10</v>
      </c>
      <c r="I208" s="81">
        <v>10</v>
      </c>
      <c r="J208" s="20">
        <v>50</v>
      </c>
      <c r="K208" s="72">
        <f t="shared" si="20"/>
        <v>500</v>
      </c>
      <c r="L208" s="17" t="s">
        <v>16</v>
      </c>
      <c r="M208" s="18">
        <v>275</v>
      </c>
      <c r="N208" s="23">
        <f t="shared" si="21"/>
        <v>225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+'25'!H209</f>
        <v>0</v>
      </c>
      <c r="D209" s="80">
        <v>12</v>
      </c>
      <c r="E209" s="46">
        <f t="shared" si="23"/>
        <v>12</v>
      </c>
      <c r="F209" s="91">
        <v>0</v>
      </c>
      <c r="G209" s="89">
        <v>0</v>
      </c>
      <c r="H209" s="46">
        <f t="shared" si="24"/>
        <v>10</v>
      </c>
      <c r="I209" s="81">
        <v>2</v>
      </c>
      <c r="J209" s="20">
        <v>35</v>
      </c>
      <c r="K209" s="72">
        <f t="shared" si="20"/>
        <v>70</v>
      </c>
      <c r="L209" s="17" t="s">
        <v>16</v>
      </c>
      <c r="M209" s="18">
        <v>35</v>
      </c>
      <c r="N209" s="23">
        <f t="shared" si="21"/>
        <v>35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3405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1890</v>
      </c>
      <c r="M229" s="2">
        <v>25</v>
      </c>
      <c r="N229" s="2">
        <v>365</v>
      </c>
      <c r="O229" s="2">
        <v>1500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685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830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830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 codeName="Sheet30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N67" sqref="N67:N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+'26'!H5</f>
        <v>18</v>
      </c>
      <c r="D5" s="80">
        <v>10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+'26'!H6</f>
        <v>42</v>
      </c>
      <c r="D6" s="80">
        <v>30</v>
      </c>
      <c r="E6" s="46">
        <f t="shared" ref="E6:E69" si="5">C6+D6</f>
        <v>72</v>
      </c>
      <c r="F6" s="91">
        <v>0</v>
      </c>
      <c r="G6" s="89">
        <v>0</v>
      </c>
      <c r="H6" s="46">
        <f t="shared" ref="H6:H69" si="6">+E6-F6-I6-G6</f>
        <v>67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+'26'!H11</f>
        <v>5</v>
      </c>
      <c r="D11" s="80">
        <v>3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+'26'!H15</f>
        <v>0</v>
      </c>
      <c r="D15" s="80">
        <v>4</v>
      </c>
      <c r="E15" s="46">
        <f t="shared" si="5"/>
        <v>4</v>
      </c>
      <c r="F15" s="91">
        <v>0</v>
      </c>
      <c r="G15" s="89">
        <v>0</v>
      </c>
      <c r="H15" s="46">
        <f t="shared" si="6"/>
        <v>2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+'26'!H18</f>
        <v>0</v>
      </c>
      <c r="D18" s="80">
        <v>2</v>
      </c>
      <c r="E18" s="46">
        <f t="shared" si="5"/>
        <v>2</v>
      </c>
      <c r="F18" s="91">
        <v>0</v>
      </c>
      <c r="G18" s="89">
        <v>0</v>
      </c>
      <c r="H18" s="46">
        <f t="shared" si="6"/>
        <v>0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>
        <v>50</v>
      </c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+'26'!H22</f>
        <v>13</v>
      </c>
      <c r="D22" s="80">
        <v>13</v>
      </c>
      <c r="E22" s="46">
        <f t="shared" si="5"/>
        <v>26</v>
      </c>
      <c r="F22" s="91">
        <v>0</v>
      </c>
      <c r="G22" s="89">
        <v>0</v>
      </c>
      <c r="H22" s="46">
        <f t="shared" si="6"/>
        <v>20</v>
      </c>
      <c r="I22" s="81">
        <v>6</v>
      </c>
      <c r="J22" s="15">
        <v>100</v>
      </c>
      <c r="K22" s="72">
        <f t="shared" si="7"/>
        <v>600</v>
      </c>
      <c r="L22" s="17" t="s">
        <v>16</v>
      </c>
      <c r="M22" s="18"/>
      <c r="N22" s="23">
        <f t="shared" si="8"/>
        <v>600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+'26'!H24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+'26'!H28</f>
        <v>0</v>
      </c>
      <c r="D28" s="80">
        <v>2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5</v>
      </c>
      <c r="D31" s="80">
        <v>0</v>
      </c>
      <c r="E31" s="46">
        <f t="shared" si="5"/>
        <v>5</v>
      </c>
      <c r="F31" s="91">
        <v>1</v>
      </c>
      <c r="G31" s="89">
        <v>0</v>
      </c>
      <c r="H31" s="46">
        <f t="shared" si="6"/>
        <v>2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0</v>
      </c>
      <c r="D37" s="80">
        <v>4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2</v>
      </c>
      <c r="D38" s="80">
        <v>3</v>
      </c>
      <c r="E38" s="46">
        <f t="shared" si="5"/>
        <v>5</v>
      </c>
      <c r="F38" s="91">
        <v>1</v>
      </c>
      <c r="G38" s="89">
        <v>0</v>
      </c>
      <c r="H38" s="46">
        <f t="shared" si="6"/>
        <v>2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25</v>
      </c>
      <c r="N38" s="23">
        <f t="shared" si="8"/>
        <v>75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1</v>
      </c>
      <c r="D39" s="80">
        <v>5</v>
      </c>
      <c r="E39" s="46">
        <f t="shared" si="5"/>
        <v>6</v>
      </c>
      <c r="F39" s="91">
        <v>1</v>
      </c>
      <c r="G39" s="89">
        <v>0</v>
      </c>
      <c r="H39" s="46">
        <f t="shared" si="6"/>
        <v>3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>
        <v>50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+'26'!H43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+'26'!H44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25</v>
      </c>
      <c r="N44" s="23">
        <f t="shared" si="8"/>
        <v>25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+'26'!H45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2</v>
      </c>
      <c r="I45" s="81">
        <v>4</v>
      </c>
      <c r="J45" s="20">
        <v>50</v>
      </c>
      <c r="K45" s="72">
        <f>+J45*I45</f>
        <v>200</v>
      </c>
      <c r="L45" s="17" t="s">
        <v>16</v>
      </c>
      <c r="M45" s="18">
        <v>100</v>
      </c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+'26'!H46</f>
        <v>5</v>
      </c>
      <c r="D46" s="80">
        <v>0</v>
      </c>
      <c r="E46" s="46">
        <f t="shared" si="5"/>
        <v>5</v>
      </c>
      <c r="F46" s="91">
        <v>1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>
        <v>25</v>
      </c>
      <c r="N46" s="23">
        <f t="shared" si="8"/>
        <v>25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+'26'!H48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+'26'!H49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1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>
        <v>75</v>
      </c>
      <c r="N49" s="23">
        <f>SUM(K49-M49)</f>
        <v>75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+'26'!H51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0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>
        <v>50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+'26'!H52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+'26'!H53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+'26'!H54</f>
        <v>1</v>
      </c>
      <c r="D54" s="80">
        <v>3</v>
      </c>
      <c r="E54" s="46">
        <f t="shared" si="5"/>
        <v>4</v>
      </c>
      <c r="F54" s="91">
        <v>1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2</v>
      </c>
      <c r="E58" s="46">
        <f t="shared" si="5"/>
        <v>2</v>
      </c>
      <c r="F58" s="91">
        <v>0</v>
      </c>
      <c r="G58" s="89">
        <v>0</v>
      </c>
      <c r="H58" s="46">
        <f t="shared" si="6"/>
        <v>1</v>
      </c>
      <c r="I58" s="81">
        <v>1</v>
      </c>
      <c r="J58" s="15">
        <v>120</v>
      </c>
      <c r="K58" s="72">
        <f t="shared" si="7"/>
        <v>120</v>
      </c>
      <c r="L58" s="17" t="s">
        <v>16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1</v>
      </c>
      <c r="D59" s="80">
        <v>3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1</v>
      </c>
      <c r="D60" s="80">
        <v>3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1</v>
      </c>
      <c r="D61" s="80">
        <v>3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8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+'26'!H70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+'26'!H71</f>
        <v>-1</v>
      </c>
      <c r="D71" s="80">
        <v>1</v>
      </c>
      <c r="E71" s="46">
        <f t="shared" si="13"/>
        <v>0</v>
      </c>
      <c r="F71" s="91">
        <v>0</v>
      </c>
      <c r="G71" s="89">
        <v>0</v>
      </c>
      <c r="H71" s="46">
        <f t="shared" si="14"/>
        <v>-1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5</v>
      </c>
      <c r="D77" s="80">
        <v>5</v>
      </c>
      <c r="E77" s="46">
        <f t="shared" si="13"/>
        <v>10</v>
      </c>
      <c r="F77" s="91">
        <v>0</v>
      </c>
      <c r="G77" s="89">
        <v>0</v>
      </c>
      <c r="H77" s="46">
        <f t="shared" si="14"/>
        <v>4</v>
      </c>
      <c r="I77" s="81">
        <v>6</v>
      </c>
      <c r="J77" s="21">
        <v>35</v>
      </c>
      <c r="K77" s="72">
        <f t="shared" si="15"/>
        <v>210</v>
      </c>
      <c r="L77" s="17" t="s">
        <v>16</v>
      </c>
      <c r="M77" s="18">
        <f>210-125</f>
        <v>85</v>
      </c>
      <c r="N77" s="23">
        <f t="shared" si="16"/>
        <v>125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1</v>
      </c>
      <c r="D80" s="80">
        <v>5</v>
      </c>
      <c r="E80" s="46">
        <f t="shared" si="13"/>
        <v>6</v>
      </c>
      <c r="F80" s="91">
        <v>0</v>
      </c>
      <c r="G80" s="89">
        <v>0</v>
      </c>
      <c r="H80" s="46">
        <f t="shared" si="14"/>
        <v>6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+'26'!H87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+'26'!H88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+'26'!H89</f>
        <v>5</v>
      </c>
      <c r="D89" s="80">
        <v>5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+'26'!H90</f>
        <v>6</v>
      </c>
      <c r="D90" s="80">
        <v>2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2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+'26'!H107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+'26'!H108</f>
        <v>-4</v>
      </c>
      <c r="D108" s="80">
        <v>5</v>
      </c>
      <c r="E108" s="46">
        <f t="shared" si="13"/>
        <v>1</v>
      </c>
      <c r="F108" s="91">
        <v>0</v>
      </c>
      <c r="G108" s="89">
        <v>0</v>
      </c>
      <c r="H108" s="46">
        <f t="shared" si="14"/>
        <v>-1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>
        <v>60</v>
      </c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+'26'!H109</f>
        <v>4</v>
      </c>
      <c r="D109" s="80">
        <v>1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>
        <v>25</v>
      </c>
      <c r="N109" s="23">
        <f t="shared" si="16"/>
        <v>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+'26'!H134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+'26'!H153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+'26'!H154</f>
        <v>5</v>
      </c>
      <c r="D154" s="80">
        <v>5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0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1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>
        <v>75</v>
      </c>
      <c r="N159" s="23">
        <f t="shared" si="21"/>
        <v>75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5</v>
      </c>
      <c r="D160" s="80">
        <v>0</v>
      </c>
      <c r="E160" s="46">
        <f t="shared" si="18"/>
        <v>5</v>
      </c>
      <c r="F160" s="91">
        <v>0</v>
      </c>
      <c r="G160" s="89">
        <v>0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5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+'26'!H172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+'26'!H177</f>
        <v>-4</v>
      </c>
      <c r="D177" s="80">
        <v>0</v>
      </c>
      <c r="E177" s="46">
        <f t="shared" si="18"/>
        <v>-4</v>
      </c>
      <c r="F177" s="91">
        <v>0</v>
      </c>
      <c r="G177" s="89">
        <v>0</v>
      </c>
      <c r="H177" s="46">
        <f t="shared" si="19"/>
        <v>-4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+'26'!H179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+'26'!H180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+'26'!H181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+'26'!H183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+'26'!H184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+'26'!H187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+'26'!H191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+'26'!H192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+'26'!H201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+'26'!H202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+'26'!H203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+'26'!H207</f>
        <v>10</v>
      </c>
      <c r="D207" s="80">
        <v>0</v>
      </c>
      <c r="E207" s="46">
        <f t="shared" si="23"/>
        <v>10</v>
      </c>
      <c r="F207" s="91">
        <v>0</v>
      </c>
      <c r="G207" s="89">
        <v>0</v>
      </c>
      <c r="H207" s="46">
        <f t="shared" si="24"/>
        <v>5</v>
      </c>
      <c r="I207" s="81">
        <v>5</v>
      </c>
      <c r="J207" s="20">
        <v>50</v>
      </c>
      <c r="K207" s="72">
        <f t="shared" si="20"/>
        <v>250</v>
      </c>
      <c r="L207" s="17" t="s">
        <v>16</v>
      </c>
      <c r="M207" s="18">
        <v>150</v>
      </c>
      <c r="N207" s="23">
        <f t="shared" si="21"/>
        <v>100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+'26'!H208</f>
        <v>10</v>
      </c>
      <c r="D208" s="80">
        <v>0</v>
      </c>
      <c r="E208" s="46">
        <f t="shared" si="23"/>
        <v>10</v>
      </c>
      <c r="F208" s="91">
        <v>0</v>
      </c>
      <c r="G208" s="89">
        <v>0</v>
      </c>
      <c r="H208" s="46">
        <f t="shared" si="24"/>
        <v>5</v>
      </c>
      <c r="I208" s="81">
        <v>5</v>
      </c>
      <c r="J208" s="20">
        <v>50</v>
      </c>
      <c r="K208" s="72">
        <f t="shared" si="20"/>
        <v>250</v>
      </c>
      <c r="L208" s="17" t="s">
        <v>16</v>
      </c>
      <c r="M208" s="18">
        <v>150</v>
      </c>
      <c r="N208" s="23">
        <f t="shared" si="21"/>
        <v>100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+'26'!H209</f>
        <v>10</v>
      </c>
      <c r="D209" s="80">
        <v>0</v>
      </c>
      <c r="E209" s="46">
        <f t="shared" si="23"/>
        <v>10</v>
      </c>
      <c r="F209" s="91">
        <v>0</v>
      </c>
      <c r="G209" s="89">
        <v>0</v>
      </c>
      <c r="H209" s="46">
        <f t="shared" si="24"/>
        <v>8</v>
      </c>
      <c r="I209" s="81">
        <v>2</v>
      </c>
      <c r="J209" s="20">
        <v>35</v>
      </c>
      <c r="K209" s="72">
        <f t="shared" si="20"/>
        <v>70</v>
      </c>
      <c r="L209" s="17" t="s">
        <v>16</v>
      </c>
      <c r="M209" s="18">
        <v>35</v>
      </c>
      <c r="N209" s="23">
        <f t="shared" si="21"/>
        <v>35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3955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695</v>
      </c>
      <c r="M229" s="2">
        <v>170</v>
      </c>
      <c r="N229" s="2">
        <v>125</v>
      </c>
      <c r="O229" s="2">
        <v>400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1100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2160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2160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 codeName="Sheet3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O229" sqref="O229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+'27'!H5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+'27'!H6</f>
        <v>67</v>
      </c>
      <c r="D6" s="80">
        <v>0</v>
      </c>
      <c r="E6" s="46">
        <f t="shared" ref="E6:E69" si="5">C6+D6</f>
        <v>67</v>
      </c>
      <c r="F6" s="91">
        <v>0</v>
      </c>
      <c r="G6" s="89">
        <v>0</v>
      </c>
      <c r="H6" s="46">
        <f t="shared" ref="H6:H69" si="6">+E6-F6-I6-G6</f>
        <v>18</v>
      </c>
      <c r="I6" s="81">
        <f>15+31+3</f>
        <v>49</v>
      </c>
      <c r="J6" s="15">
        <v>100</v>
      </c>
      <c r="K6" s="72">
        <f t="shared" ref="K6:K74" si="7">+J6*I6</f>
        <v>4900</v>
      </c>
      <c r="L6" s="17" t="s">
        <v>16</v>
      </c>
      <c r="M6" s="18">
        <f>4900-3980</f>
        <v>920</v>
      </c>
      <c r="N6" s="23">
        <f t="shared" ref="N6:N74" si="8">SUM(K6-M6)</f>
        <v>3980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+'27'!H11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6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+'27'!H15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+'27'!H22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20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+'27'!H24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+'27'!H28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2</v>
      </c>
      <c r="D31" s="80">
        <v>0</v>
      </c>
      <c r="E31" s="46">
        <f t="shared" si="5"/>
        <v>2</v>
      </c>
      <c r="F31" s="91">
        <v>0</v>
      </c>
      <c r="G31" s="89">
        <v>0</v>
      </c>
      <c r="H31" s="46">
        <f t="shared" si="6"/>
        <v>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+'27'!H32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+'27'!H43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+'27'!H44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+'27'!H45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+'27'!H46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+'27'!H48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+'27'!H49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+'27'!H52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+'27'!H54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7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+'27'!H70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+'27'!H71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6</v>
      </c>
      <c r="D80" s="80">
        <v>0</v>
      </c>
      <c r="E80" s="46">
        <f t="shared" si="13"/>
        <v>6</v>
      </c>
      <c r="F80" s="91">
        <v>0</v>
      </c>
      <c r="G80" s="89">
        <v>0</v>
      </c>
      <c r="H80" s="46">
        <f t="shared" si="14"/>
        <v>6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+'27'!H87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+'27'!H88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6</v>
      </c>
      <c r="I88" s="81">
        <v>3</v>
      </c>
      <c r="J88" s="20">
        <v>55</v>
      </c>
      <c r="K88" s="72">
        <f t="shared" si="15"/>
        <v>165</v>
      </c>
      <c r="L88" s="17" t="s">
        <v>16</v>
      </c>
      <c r="M88" s="18"/>
      <c r="N88" s="23">
        <f t="shared" si="16"/>
        <v>165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+'27'!H89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+'27'!H90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+'27'!H107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+'27'!H108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+'27'!H109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+'27'!H134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+'27'!H153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+'27'!H154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1</v>
      </c>
      <c r="D159" s="80">
        <v>0</v>
      </c>
      <c r="E159" s="46">
        <f t="shared" si="18"/>
        <v>1</v>
      </c>
      <c r="F159" s="91">
        <v>0</v>
      </c>
      <c r="G159" s="89">
        <v>0</v>
      </c>
      <c r="H159" s="46">
        <f t="shared" si="19"/>
        <v>1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5</v>
      </c>
      <c r="D160" s="80">
        <v>0</v>
      </c>
      <c r="E160" s="46">
        <f t="shared" si="18"/>
        <v>5</v>
      </c>
      <c r="F160" s="91">
        <v>0</v>
      </c>
      <c r="G160" s="89">
        <v>0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+'27'!H172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+'27'!H177</f>
        <v>-4</v>
      </c>
      <c r="D177" s="80">
        <v>0</v>
      </c>
      <c r="E177" s="46">
        <f t="shared" si="18"/>
        <v>-4</v>
      </c>
      <c r="F177" s="91">
        <v>0</v>
      </c>
      <c r="G177" s="89">
        <v>0</v>
      </c>
      <c r="H177" s="46">
        <f t="shared" si="19"/>
        <v>-4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+'27'!H179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+'27'!H180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+'27'!H181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+'27'!H183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+'27'!H184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+'27'!H187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+'27'!H191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+'27'!H192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+'27'!H201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+'27'!H202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+'27'!H203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+'27'!H207</f>
        <v>5</v>
      </c>
      <c r="D207" s="80">
        <v>0</v>
      </c>
      <c r="E207" s="46">
        <f t="shared" si="23"/>
        <v>5</v>
      </c>
      <c r="F207" s="91">
        <v>0</v>
      </c>
      <c r="G207" s="89">
        <v>0</v>
      </c>
      <c r="H207" s="46">
        <f t="shared" si="24"/>
        <v>5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+'27'!H208</f>
        <v>5</v>
      </c>
      <c r="D208" s="80">
        <v>0</v>
      </c>
      <c r="E208" s="46">
        <f t="shared" si="23"/>
        <v>5</v>
      </c>
      <c r="F208" s="91">
        <v>0</v>
      </c>
      <c r="G208" s="89">
        <v>0</v>
      </c>
      <c r="H208" s="46">
        <f t="shared" si="24"/>
        <v>3</v>
      </c>
      <c r="I208" s="81">
        <v>2</v>
      </c>
      <c r="J208" s="20">
        <v>50</v>
      </c>
      <c r="K208" s="72">
        <f t="shared" si="20"/>
        <v>100</v>
      </c>
      <c r="L208" s="17" t="s">
        <v>16</v>
      </c>
      <c r="M208" s="18">
        <v>100</v>
      </c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+'27'!H209</f>
        <v>8</v>
      </c>
      <c r="D209" s="80">
        <v>0</v>
      </c>
      <c r="E209" s="46">
        <f t="shared" si="23"/>
        <v>8</v>
      </c>
      <c r="F209" s="91">
        <v>0</v>
      </c>
      <c r="G209" s="89">
        <v>0</v>
      </c>
      <c r="H209" s="46">
        <f t="shared" si="24"/>
        <v>8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5365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3680</v>
      </c>
      <c r="M229" s="2">
        <v>1200</v>
      </c>
      <c r="N229" s="2">
        <v>2480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1020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665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665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 codeName="Sheet32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N15" sqref="N15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+'28'!H5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23</v>
      </c>
      <c r="I5" s="81">
        <v>5</v>
      </c>
      <c r="J5" s="15">
        <v>50</v>
      </c>
      <c r="K5" s="72">
        <f>+J5*I5</f>
        <v>250</v>
      </c>
      <c r="L5" s="17" t="s">
        <v>16</v>
      </c>
      <c r="M5" s="18">
        <v>125</v>
      </c>
      <c r="N5" s="23">
        <f>SUM(K5-M5)</f>
        <v>125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+'28'!H6</f>
        <v>18</v>
      </c>
      <c r="D6" s="80">
        <v>0</v>
      </c>
      <c r="E6" s="46">
        <f t="shared" ref="E6:E69" si="5">C6+D6</f>
        <v>18</v>
      </c>
      <c r="F6" s="91">
        <v>0</v>
      </c>
      <c r="G6" s="89">
        <v>0</v>
      </c>
      <c r="H6" s="46">
        <f t="shared" ref="H6:H69" si="6">+E6-F6-I6-G6</f>
        <v>10</v>
      </c>
      <c r="I6" s="81">
        <v>8</v>
      </c>
      <c r="J6" s="15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+'28'!H11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5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+'28'!H15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>
        <v>25</v>
      </c>
      <c r="N15" s="23">
        <f t="shared" si="8"/>
        <v>25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+'28'!H22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20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+'28'!H24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+'28'!H28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2</v>
      </c>
      <c r="D31" s="80">
        <v>0</v>
      </c>
      <c r="E31" s="46">
        <f t="shared" si="5"/>
        <v>2</v>
      </c>
      <c r="F31" s="91">
        <v>0</v>
      </c>
      <c r="G31" s="89">
        <v>0</v>
      </c>
      <c r="H31" s="46">
        <f t="shared" si="6"/>
        <v>1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+'28'!H32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0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-1</v>
      </c>
      <c r="I39" s="81">
        <v>4</v>
      </c>
      <c r="J39" s="15">
        <v>50</v>
      </c>
      <c r="K39" s="72">
        <f t="shared" si="7"/>
        <v>200</v>
      </c>
      <c r="L39" s="17" t="s">
        <v>16</v>
      </c>
      <c r="M39" s="18">
        <v>100</v>
      </c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+'28'!H43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+'28'!H44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+'28'!H45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+'28'!H46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+'28'!H48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+'28'!H49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+'28'!H52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+'28'!H54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+'28'!H70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+'28'!H71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6</v>
      </c>
      <c r="D80" s="80">
        <v>0</v>
      </c>
      <c r="E80" s="46">
        <f t="shared" si="13"/>
        <v>6</v>
      </c>
      <c r="F80" s="91">
        <v>0</v>
      </c>
      <c r="G80" s="89">
        <v>0</v>
      </c>
      <c r="H80" s="46">
        <f t="shared" si="14"/>
        <v>5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5</v>
      </c>
      <c r="N80" s="23">
        <f t="shared" si="16"/>
        <v>30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+'28'!H87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+'28'!H88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+'28'!H89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+'28'!H90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1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+'28'!H107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+'28'!H108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+'28'!H109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+'28'!H134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+'28'!H153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2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>
        <v>10</v>
      </c>
      <c r="N153" s="23">
        <f t="shared" si="21"/>
        <v>50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+'28'!H154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1</v>
      </c>
      <c r="D159" s="80">
        <v>0</v>
      </c>
      <c r="E159" s="46">
        <f t="shared" si="18"/>
        <v>1</v>
      </c>
      <c r="F159" s="91">
        <v>0</v>
      </c>
      <c r="G159" s="89">
        <v>0</v>
      </c>
      <c r="H159" s="46">
        <f t="shared" si="19"/>
        <v>0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/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5</v>
      </c>
      <c r="D160" s="80">
        <v>0</v>
      </c>
      <c r="E160" s="46">
        <f t="shared" si="18"/>
        <v>5</v>
      </c>
      <c r="F160" s="91">
        <v>0</v>
      </c>
      <c r="G160" s="89">
        <v>0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+'28'!H172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+'28'!H177</f>
        <v>-4</v>
      </c>
      <c r="D177" s="80">
        <v>0</v>
      </c>
      <c r="E177" s="46">
        <f t="shared" si="18"/>
        <v>-4</v>
      </c>
      <c r="F177" s="91">
        <v>0</v>
      </c>
      <c r="G177" s="89">
        <v>0</v>
      </c>
      <c r="H177" s="46">
        <f t="shared" si="19"/>
        <v>-4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+'28'!H179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+'28'!H180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+'28'!H181</f>
        <v>2</v>
      </c>
      <c r="D181" s="80">
        <v>0</v>
      </c>
      <c r="E181" s="46">
        <f t="shared" si="18"/>
        <v>2</v>
      </c>
      <c r="F181" s="91">
        <v>0</v>
      </c>
      <c r="G181" s="89">
        <v>0</v>
      </c>
      <c r="H181" s="46">
        <f t="shared" si="19"/>
        <v>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+'28'!H183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+'28'!H184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+'28'!H187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+'28'!H191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+'28'!H192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+'28'!H201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+'28'!H202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+'28'!H203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+'28'!H207</f>
        <v>5</v>
      </c>
      <c r="D207" s="80">
        <v>0</v>
      </c>
      <c r="E207" s="46">
        <f t="shared" si="23"/>
        <v>5</v>
      </c>
      <c r="F207" s="91">
        <v>0</v>
      </c>
      <c r="G207" s="89">
        <v>0</v>
      </c>
      <c r="H207" s="46">
        <f t="shared" si="24"/>
        <v>5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+'28'!H208</f>
        <v>3</v>
      </c>
      <c r="D208" s="80">
        <v>0</v>
      </c>
      <c r="E208" s="46">
        <f t="shared" si="23"/>
        <v>3</v>
      </c>
      <c r="F208" s="91">
        <v>0</v>
      </c>
      <c r="G208" s="89">
        <v>0</v>
      </c>
      <c r="H208" s="46">
        <f t="shared" si="24"/>
        <v>2</v>
      </c>
      <c r="I208" s="81">
        <v>1</v>
      </c>
      <c r="J208" s="20">
        <v>50</v>
      </c>
      <c r="K208" s="72">
        <f t="shared" si="20"/>
        <v>50</v>
      </c>
      <c r="L208" s="17" t="s">
        <v>16</v>
      </c>
      <c r="M208" s="18">
        <v>25</v>
      </c>
      <c r="N208" s="23">
        <f t="shared" si="21"/>
        <v>25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+'28'!H209</f>
        <v>8</v>
      </c>
      <c r="D209" s="80">
        <v>0</v>
      </c>
      <c r="E209" s="46">
        <f t="shared" si="23"/>
        <v>8</v>
      </c>
      <c r="F209" s="91">
        <v>0</v>
      </c>
      <c r="G209" s="89">
        <v>0</v>
      </c>
      <c r="H209" s="46">
        <f t="shared" si="24"/>
        <v>0</v>
      </c>
      <c r="I209" s="81">
        <v>8</v>
      </c>
      <c r="J209" s="20">
        <v>35</v>
      </c>
      <c r="K209" s="72">
        <f t="shared" si="20"/>
        <v>280</v>
      </c>
      <c r="L209" s="17" t="s">
        <v>16</v>
      </c>
      <c r="M209" s="18">
        <v>120</v>
      </c>
      <c r="N209" s="23">
        <f t="shared" si="21"/>
        <v>160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2175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900</v>
      </c>
      <c r="M229" s="2">
        <v>400</v>
      </c>
      <c r="N229" s="2">
        <v>500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485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790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790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 codeName="Sheet33"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13" sqref="J213"/>
      <selection pane="topRight" activeCell="J213" sqref="J213"/>
      <selection pane="bottomLeft" activeCell="J213" sqref="J213"/>
      <selection pane="bottomRight" activeCell="N207" sqref="N207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+'29'!H5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+'29'!H6</f>
        <v>10</v>
      </c>
      <c r="D6" s="80">
        <v>20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13</v>
      </c>
      <c r="I6" s="81">
        <v>17</v>
      </c>
      <c r="J6" s="15">
        <v>100</v>
      </c>
      <c r="K6" s="72">
        <f t="shared" ref="K6:K74" si="7">+J6*I6</f>
        <v>1700</v>
      </c>
      <c r="L6" s="17" t="s">
        <v>16</v>
      </c>
      <c r="M6" s="18">
        <v>450</v>
      </c>
      <c r="N6" s="23">
        <f t="shared" ref="N6:N74" si="8">SUM(K6-M6)</f>
        <v>1250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+'29'!H11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+'29'!H18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1</v>
      </c>
      <c r="D20" s="80">
        <v>0</v>
      </c>
      <c r="E20" s="46">
        <f t="shared" si="5"/>
        <v>1</v>
      </c>
      <c r="F20" s="91">
        <v>1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+'29'!H22</f>
        <v>20</v>
      </c>
      <c r="D22" s="80">
        <v>10</v>
      </c>
      <c r="E22" s="46">
        <f t="shared" si="5"/>
        <v>30</v>
      </c>
      <c r="F22" s="91">
        <v>0</v>
      </c>
      <c r="G22" s="89">
        <v>0</v>
      </c>
      <c r="H22" s="46">
        <f t="shared" si="6"/>
        <v>28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+'29'!H24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+'29'!H28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+'29'!H32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3</v>
      </c>
      <c r="D37" s="80">
        <v>2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0</v>
      </c>
      <c r="D38" s="80">
        <v>2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-1</v>
      </c>
      <c r="D39" s="80">
        <v>2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+'29'!H43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+'29'!H44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+'29'!H45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25</v>
      </c>
      <c r="N45" s="23">
        <f>SUM(K45-M45)</f>
        <v>25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+'29'!H46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1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>
        <v>50</v>
      </c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+'29'!H48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4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>
        <v>50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+'29'!H49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+'29'!H51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+'29'!H52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+'29'!H53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+'29'!H54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4</v>
      </c>
      <c r="D59" s="80">
        <v>2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3</v>
      </c>
      <c r="D60" s="80">
        <v>2</v>
      </c>
      <c r="E60" s="46">
        <f t="shared" si="5"/>
        <v>5</v>
      </c>
      <c r="F60" s="91">
        <v>0</v>
      </c>
      <c r="G60" s="89">
        <v>0</v>
      </c>
      <c r="H60" s="46">
        <f t="shared" si="6"/>
        <v>4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4</v>
      </c>
      <c r="D61" s="80">
        <v>2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+'29'!H70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+'29'!H71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+'29'!H87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+'29'!H88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+'29'!H89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+'29'!H90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1</v>
      </c>
      <c r="D102" s="80">
        <v>0</v>
      </c>
      <c r="E102" s="46">
        <f t="shared" si="13"/>
        <v>1</v>
      </c>
      <c r="F102" s="91">
        <v>0</v>
      </c>
      <c r="G102" s="89">
        <v>0</v>
      </c>
      <c r="H102" s="46">
        <f t="shared" si="14"/>
        <v>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+'29'!H107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+'29'!H108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+'29'!H109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+'29'!H134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1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+'29'!H153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+'29'!H154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5</v>
      </c>
      <c r="D160" s="80">
        <v>0</v>
      </c>
      <c r="E160" s="46">
        <f t="shared" si="18"/>
        <v>5</v>
      </c>
      <c r="F160" s="91">
        <v>0</v>
      </c>
      <c r="G160" s="89">
        <v>0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4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+'29'!H172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+'29'!H177</f>
        <v>-4</v>
      </c>
      <c r="D177" s="80">
        <v>0</v>
      </c>
      <c r="E177" s="46">
        <f t="shared" si="18"/>
        <v>-4</v>
      </c>
      <c r="F177" s="91">
        <v>0</v>
      </c>
      <c r="G177" s="89">
        <v>0</v>
      </c>
      <c r="H177" s="46">
        <f t="shared" si="19"/>
        <v>-4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+'29'!H179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+'29'!H180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+'29'!H181</f>
        <v>2</v>
      </c>
      <c r="D181" s="80">
        <v>3</v>
      </c>
      <c r="E181" s="46">
        <f t="shared" si="18"/>
        <v>5</v>
      </c>
      <c r="F181" s="91">
        <v>0</v>
      </c>
      <c r="G181" s="89">
        <v>0</v>
      </c>
      <c r="H181" s="46">
        <f t="shared" si="19"/>
        <v>5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+'29'!H183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+'29'!H184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+'29'!H187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+'29'!H191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+'29'!H192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+'29'!H201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+'29'!H202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+'29'!H203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+'29'!H207</f>
        <v>5</v>
      </c>
      <c r="D207" s="80">
        <v>0</v>
      </c>
      <c r="E207" s="46">
        <f t="shared" si="23"/>
        <v>5</v>
      </c>
      <c r="F207" s="91">
        <v>0</v>
      </c>
      <c r="G207" s="89">
        <v>0</v>
      </c>
      <c r="H207" s="46">
        <f t="shared" si="24"/>
        <v>4</v>
      </c>
      <c r="I207" s="81">
        <v>1</v>
      </c>
      <c r="J207" s="20">
        <v>50</v>
      </c>
      <c r="K207" s="72">
        <f t="shared" si="20"/>
        <v>50</v>
      </c>
      <c r="L207" s="17" t="s">
        <v>16</v>
      </c>
      <c r="M207" s="18">
        <v>25</v>
      </c>
      <c r="N207" s="23">
        <f t="shared" si="21"/>
        <v>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+'29'!H208</f>
        <v>2</v>
      </c>
      <c r="D208" s="80">
        <v>0</v>
      </c>
      <c r="E208" s="46">
        <f t="shared" si="23"/>
        <v>2</v>
      </c>
      <c r="F208" s="91">
        <v>0</v>
      </c>
      <c r="G208" s="89">
        <v>0</v>
      </c>
      <c r="H208" s="46">
        <f t="shared" si="24"/>
        <v>2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2615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1635</v>
      </c>
      <c r="M229" s="2">
        <v>1050</v>
      </c>
      <c r="N229" s="2">
        <v>300</v>
      </c>
      <c r="O229" s="2">
        <v>100</v>
      </c>
      <c r="P229" s="2">
        <v>135</v>
      </c>
      <c r="Q229" s="2">
        <v>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625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355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355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 codeName="Sheet34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13" sqref="J213"/>
      <selection pane="topRight" activeCell="J213" sqref="J213"/>
      <selection pane="bottomLeft" activeCell="J213" sqref="J213"/>
      <selection pane="bottomRight" activeCell="J213" sqref="J21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796875" style="2" customWidth="1"/>
    <col min="13" max="13" width="9.199218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302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303</v>
      </c>
      <c r="P3" s="149" t="s">
        <v>304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363</v>
      </c>
      <c r="C5" s="71">
        <f>+'30'!H5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364</v>
      </c>
      <c r="C6" s="71">
        <f>+'30'!H6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13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+'30'!H11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+'30'!H15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365</v>
      </c>
      <c r="C18" s="71">
        <f>+'30'!H18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+'30'!H22</f>
        <v>28</v>
      </c>
      <c r="D22" s="80">
        <v>0</v>
      </c>
      <c r="E22" s="46">
        <f t="shared" si="5"/>
        <v>28</v>
      </c>
      <c r="F22" s="91">
        <v>0</v>
      </c>
      <c r="G22" s="89">
        <v>0</v>
      </c>
      <c r="H22" s="46">
        <f t="shared" si="6"/>
        <v>28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+'30'!H24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366</v>
      </c>
      <c r="C28" s="71">
        <f>+'30'!H28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+'30'!H32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367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368</v>
      </c>
      <c r="C43" s="71">
        <f>+'30'!H43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369</v>
      </c>
      <c r="C44" s="71">
        <f>+'30'!H44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370</v>
      </c>
      <c r="C45" s="71">
        <f>+'30'!H45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371</v>
      </c>
      <c r="C46" s="71">
        <f>+'30'!H46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372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373</v>
      </c>
      <c r="C48" s="71">
        <f>+'30'!H48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374</v>
      </c>
      <c r="C49" s="71">
        <f>+'30'!H49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375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376</v>
      </c>
      <c r="C51" s="71">
        <f>+'30'!H51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377</v>
      </c>
      <c r="C52" s="71">
        <f>+'30'!H52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378</v>
      </c>
      <c r="C53" s="71">
        <f>+'30'!H53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379</v>
      </c>
      <c r="C54" s="71">
        <f>+'30'!H54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380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381</v>
      </c>
      <c r="C70" s="71">
        <f>+'30'!H70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+'30'!H71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382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410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255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383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256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384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257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258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259</v>
      </c>
      <c r="C87" s="71">
        <f>+'30'!H87</f>
        <v>2</v>
      </c>
      <c r="D87" s="80">
        <v>0</v>
      </c>
      <c r="E87" s="46">
        <f t="shared" si="13"/>
        <v>2</v>
      </c>
      <c r="F87" s="91">
        <v>0</v>
      </c>
      <c r="G87" s="89">
        <v>0</v>
      </c>
      <c r="H87" s="46">
        <f t="shared" si="14"/>
        <v>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260</v>
      </c>
      <c r="C88" s="71">
        <f>+'30'!H88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261</v>
      </c>
      <c r="C89" s="71">
        <f>+'30'!H89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262</v>
      </c>
      <c r="C90" s="71">
        <f>+'30'!H90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263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264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265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1</v>
      </c>
      <c r="D102" s="80">
        <v>0</v>
      </c>
      <c r="E102" s="46">
        <f t="shared" si="13"/>
        <v>1</v>
      </c>
      <c r="F102" s="91">
        <v>0</v>
      </c>
      <c r="G102" s="89">
        <v>0</v>
      </c>
      <c r="H102" s="46">
        <f t="shared" si="14"/>
        <v>1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266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385</v>
      </c>
      <c r="C107" s="71">
        <f>+'30'!H107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+'30'!H108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+'30'!H107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386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+'30'!H134</f>
        <v>0</v>
      </c>
      <c r="D134" s="80">
        <v>0</v>
      </c>
      <c r="E134" s="46">
        <f t="shared" ref="E134:E198" si="18">C134+D134</f>
        <v>0</v>
      </c>
      <c r="F134" s="91">
        <v>0</v>
      </c>
      <c r="G134" s="89">
        <v>0</v>
      </c>
      <c r="H134" s="46">
        <f t="shared" ref="H134:H198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387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388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389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390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+'30'!H153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+'30'!H154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10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5</v>
      </c>
      <c r="D160" s="80">
        <v>0</v>
      </c>
      <c r="E160" s="46">
        <f t="shared" si="18"/>
        <v>5</v>
      </c>
      <c r="F160" s="91">
        <v>0</v>
      </c>
      <c r="G160" s="89">
        <v>0</v>
      </c>
      <c r="H160" s="46">
        <f t="shared" si="19"/>
        <v>5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22</v>
      </c>
      <c r="D169" s="80">
        <v>0</v>
      </c>
      <c r="E169" s="46">
        <f t="shared" si="18"/>
        <v>22</v>
      </c>
      <c r="F169" s="91">
        <v>0</v>
      </c>
      <c r="G169" s="89">
        <v>0</v>
      </c>
      <c r="H169" s="46">
        <f t="shared" si="19"/>
        <v>22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+'30'!H172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391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+'30'!H108</f>
        <v>-1</v>
      </c>
      <c r="D177" s="80">
        <v>0</v>
      </c>
      <c r="E177" s="46">
        <f t="shared" si="18"/>
        <v>-1</v>
      </c>
      <c r="F177" s="91">
        <v>0</v>
      </c>
      <c r="G177" s="89">
        <v>0</v>
      </c>
      <c r="H177" s="46">
        <f t="shared" si="19"/>
        <v>-1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+'30'!H179</f>
        <v>189</v>
      </c>
      <c r="D179" s="80">
        <v>0</v>
      </c>
      <c r="E179" s="46">
        <f t="shared" si="18"/>
        <v>189</v>
      </c>
      <c r="F179" s="91">
        <v>0</v>
      </c>
      <c r="G179" s="89">
        <v>0</v>
      </c>
      <c r="H179" s="46">
        <f t="shared" si="19"/>
        <v>189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+'30'!H180</f>
        <v>50</v>
      </c>
      <c r="D180" s="80">
        <v>0</v>
      </c>
      <c r="E180" s="46">
        <f t="shared" si="18"/>
        <v>50</v>
      </c>
      <c r="F180" s="91">
        <v>0</v>
      </c>
      <c r="G180" s="89">
        <v>0</v>
      </c>
      <c r="H180" s="46">
        <f t="shared" si="19"/>
        <v>50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392</v>
      </c>
      <c r="C181" s="71">
        <f>+'30'!H181</f>
        <v>5</v>
      </c>
      <c r="D181" s="80">
        <v>0</v>
      </c>
      <c r="E181" s="46">
        <f t="shared" si="18"/>
        <v>5</v>
      </c>
      <c r="F181" s="91">
        <v>0</v>
      </c>
      <c r="G181" s="89">
        <v>0</v>
      </c>
      <c r="H181" s="46">
        <f t="shared" si="19"/>
        <v>5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+'30'!H183</f>
        <v>1</v>
      </c>
      <c r="D183" s="80">
        <v>0</v>
      </c>
      <c r="E183" s="46">
        <f t="shared" si="18"/>
        <v>1</v>
      </c>
      <c r="F183" s="91">
        <v>0</v>
      </c>
      <c r="G183" s="89">
        <v>0</v>
      </c>
      <c r="H183" s="46">
        <f t="shared" si="19"/>
        <v>1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+'30'!H184</f>
        <v>1</v>
      </c>
      <c r="D184" s="80">
        <v>0</v>
      </c>
      <c r="E184" s="46">
        <f t="shared" si="18"/>
        <v>1</v>
      </c>
      <c r="F184" s="91">
        <v>0</v>
      </c>
      <c r="G184" s="89">
        <v>0</v>
      </c>
      <c r="H184" s="46">
        <f t="shared" si="19"/>
        <v>1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+'30'!H187</f>
        <v>125</v>
      </c>
      <c r="D187" s="80">
        <v>0</v>
      </c>
      <c r="E187" s="46">
        <f t="shared" si="18"/>
        <v>125</v>
      </c>
      <c r="F187" s="91">
        <v>0</v>
      </c>
      <c r="G187" s="89">
        <v>0</v>
      </c>
      <c r="H187" s="46">
        <f t="shared" si="19"/>
        <v>125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394</v>
      </c>
      <c r="C191" s="71">
        <f>+'30'!H191</f>
        <v>16</v>
      </c>
      <c r="D191" s="80">
        <v>0</v>
      </c>
      <c r="E191" s="46">
        <f>C191+D191</f>
        <v>16</v>
      </c>
      <c r="F191" s="91">
        <v>0</v>
      </c>
      <c r="G191" s="89">
        <v>0</v>
      </c>
      <c r="H191" s="46">
        <f>+E191-F191-I191-G191</f>
        <v>16</v>
      </c>
      <c r="I191" s="81"/>
      <c r="J191" s="20"/>
      <c r="K191" s="72">
        <f>+J191*I191</f>
        <v>0</v>
      </c>
      <c r="L191" s="17" t="s">
        <v>16</v>
      </c>
      <c r="M191" s="18"/>
      <c r="N191" s="23">
        <f>SUM(K191-M191)</f>
        <v>0</v>
      </c>
      <c r="O191" s="83"/>
      <c r="P191" s="43">
        <f>+I191*O191</f>
        <v>0</v>
      </c>
    </row>
    <row r="192" spans="1:16" ht="24.6" x14ac:dyDescent="0.65">
      <c r="A192" s="10">
        <v>188</v>
      </c>
      <c r="B192" s="19" t="s">
        <v>287</v>
      </c>
      <c r="C192" s="71">
        <f>+'30'!H192</f>
        <v>21</v>
      </c>
      <c r="D192" s="80">
        <v>0</v>
      </c>
      <c r="E192" s="46">
        <f t="shared" si="18"/>
        <v>21</v>
      </c>
      <c r="F192" s="91">
        <v>0</v>
      </c>
      <c r="G192" s="89">
        <v>0</v>
      </c>
      <c r="H192" s="46">
        <f t="shared" si="19"/>
        <v>21</v>
      </c>
      <c r="I192" s="81"/>
      <c r="J192" s="20">
        <v>60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288</v>
      </c>
      <c r="C193" s="71"/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250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289</v>
      </c>
      <c r="C194" s="71"/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100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290</v>
      </c>
      <c r="C195" s="71"/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350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291</v>
      </c>
      <c r="C196" s="71"/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60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292</v>
      </c>
      <c r="C197" s="71"/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50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293</v>
      </c>
      <c r="C198" s="71"/>
      <c r="D198" s="80">
        <v>0</v>
      </c>
      <c r="E198" s="46">
        <f t="shared" si="18"/>
        <v>0</v>
      </c>
      <c r="F198" s="91">
        <v>0</v>
      </c>
      <c r="G198" s="89">
        <v>0</v>
      </c>
      <c r="H198" s="46">
        <f t="shared" si="19"/>
        <v>0</v>
      </c>
      <c r="I198" s="81"/>
      <c r="J198" s="20">
        <v>100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294</v>
      </c>
      <c r="C199" s="71"/>
      <c r="D199" s="80">
        <v>0</v>
      </c>
      <c r="E199" s="46">
        <f t="shared" ref="E199:E224" si="23">C199+D199</f>
        <v>0</v>
      </c>
      <c r="F199" s="91">
        <v>0</v>
      </c>
      <c r="G199" s="89">
        <v>0</v>
      </c>
      <c r="H199" s="46">
        <f t="shared" ref="H199:H224" si="24">+E199-F199-I199-G199</f>
        <v>0</v>
      </c>
      <c r="I199" s="81"/>
      <c r="J199" s="20">
        <v>120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295</v>
      </c>
      <c r="C200" s="71"/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60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296</v>
      </c>
      <c r="C201" s="71">
        <f>+'30'!H201</f>
        <v>2</v>
      </c>
      <c r="D201" s="80">
        <v>0</v>
      </c>
      <c r="E201" s="46">
        <f t="shared" si="23"/>
        <v>2</v>
      </c>
      <c r="F201" s="91">
        <v>0</v>
      </c>
      <c r="G201" s="89">
        <v>0</v>
      </c>
      <c r="H201" s="46">
        <f t="shared" si="24"/>
        <v>2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297</v>
      </c>
      <c r="C202" s="71">
        <f>+'30'!H202</f>
        <v>9</v>
      </c>
      <c r="D202" s="80">
        <v>0</v>
      </c>
      <c r="E202" s="46">
        <f t="shared" si="23"/>
        <v>9</v>
      </c>
      <c r="F202" s="91">
        <v>0</v>
      </c>
      <c r="G202" s="89">
        <v>0</v>
      </c>
      <c r="H202" s="46">
        <f t="shared" si="24"/>
        <v>9</v>
      </c>
      <c r="I202" s="81"/>
      <c r="J202" s="20">
        <v>150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298</v>
      </c>
      <c r="C203" s="71">
        <f>+'30'!H203</f>
        <v>5</v>
      </c>
      <c r="D203" s="80">
        <v>0</v>
      </c>
      <c r="E203" s="46">
        <f t="shared" si="23"/>
        <v>5</v>
      </c>
      <c r="F203" s="91">
        <v>0</v>
      </c>
      <c r="G203" s="89">
        <v>0</v>
      </c>
      <c r="H203" s="46">
        <f t="shared" si="24"/>
        <v>5</v>
      </c>
      <c r="I203" s="81"/>
      <c r="J203" s="20">
        <v>200</v>
      </c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299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453</v>
      </c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470</v>
      </c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65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471</v>
      </c>
      <c r="C207" s="71">
        <f>+'30'!H207</f>
        <v>4</v>
      </c>
      <c r="D207" s="80">
        <v>0</v>
      </c>
      <c r="E207" s="46">
        <f t="shared" si="23"/>
        <v>4</v>
      </c>
      <c r="F207" s="91">
        <v>0</v>
      </c>
      <c r="G207" s="89">
        <v>0</v>
      </c>
      <c r="H207" s="46">
        <f t="shared" si="24"/>
        <v>4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472</v>
      </c>
      <c r="C208" s="71">
        <f>+'30'!H208</f>
        <v>2</v>
      </c>
      <c r="D208" s="80">
        <v>0</v>
      </c>
      <c r="E208" s="46">
        <f t="shared" si="23"/>
        <v>2</v>
      </c>
      <c r="F208" s="91">
        <v>0</v>
      </c>
      <c r="G208" s="89">
        <v>0</v>
      </c>
      <c r="H208" s="46">
        <f t="shared" si="24"/>
        <v>2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 t="s">
        <v>473</v>
      </c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>
        <v>35</v>
      </c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+AA198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243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56" t="s">
        <v>1</v>
      </c>
      <c r="B3" s="156" t="s">
        <v>2</v>
      </c>
      <c r="C3" s="157" t="s">
        <v>3</v>
      </c>
      <c r="D3" s="157" t="s">
        <v>4</v>
      </c>
      <c r="E3" s="157" t="s">
        <v>5</v>
      </c>
      <c r="F3" s="4" t="s">
        <v>6</v>
      </c>
      <c r="G3" s="159" t="s">
        <v>7</v>
      </c>
      <c r="H3" s="161" t="s">
        <v>8</v>
      </c>
      <c r="I3" s="162"/>
      <c r="J3" s="163"/>
      <c r="K3" s="164" t="s">
        <v>9</v>
      </c>
      <c r="L3" s="142" t="s">
        <v>10</v>
      </c>
      <c r="O3" s="156" t="s">
        <v>1</v>
      </c>
      <c r="P3" s="156" t="s">
        <v>2</v>
      </c>
      <c r="Q3" s="157" t="s">
        <v>3</v>
      </c>
      <c r="R3" s="157" t="s">
        <v>4</v>
      </c>
      <c r="S3" s="157" t="s">
        <v>5</v>
      </c>
      <c r="T3" s="4" t="s">
        <v>6</v>
      </c>
      <c r="U3" s="159" t="s">
        <v>7</v>
      </c>
      <c r="V3" s="161" t="s">
        <v>8</v>
      </c>
      <c r="W3" s="162"/>
      <c r="X3" s="163"/>
      <c r="Y3" s="164" t="s">
        <v>9</v>
      </c>
      <c r="Z3" s="142" t="s">
        <v>10</v>
      </c>
    </row>
    <row r="4" spans="1:26" s="5" customFormat="1" ht="27" thickBot="1" x14ac:dyDescent="0.75">
      <c r="A4" s="156"/>
      <c r="B4" s="156"/>
      <c r="C4" s="158"/>
      <c r="D4" s="158"/>
      <c r="E4" s="158"/>
      <c r="F4" s="6" t="s">
        <v>11</v>
      </c>
      <c r="G4" s="160"/>
      <c r="H4" s="7" t="s">
        <v>12</v>
      </c>
      <c r="I4" s="8" t="s">
        <v>13</v>
      </c>
      <c r="J4" s="9" t="s">
        <v>14</v>
      </c>
      <c r="K4" s="165"/>
      <c r="L4" s="142"/>
      <c r="O4" s="156"/>
      <c r="P4" s="156"/>
      <c r="Q4" s="158"/>
      <c r="R4" s="158"/>
      <c r="S4" s="158"/>
      <c r="T4" s="6" t="s">
        <v>11</v>
      </c>
      <c r="U4" s="160"/>
      <c r="V4" s="7" t="s">
        <v>12</v>
      </c>
      <c r="W4" s="8" t="s">
        <v>13</v>
      </c>
      <c r="X4" s="9" t="s">
        <v>14</v>
      </c>
      <c r="Y4" s="165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1" t="s">
        <v>119</v>
      </c>
      <c r="Q107" s="152"/>
      <c r="R107" s="152"/>
      <c r="S107" s="152"/>
      <c r="T107" s="152"/>
      <c r="U107" s="152"/>
      <c r="V107" s="152"/>
      <c r="W107" s="15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6" t="s">
        <v>213</v>
      </c>
      <c r="N205" s="16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3" t="s">
        <v>212</v>
      </c>
      <c r="I206" s="14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5" t="s">
        <v>202</v>
      </c>
      <c r="J207" s="14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9" t="s">
        <v>203</v>
      </c>
      <c r="J208" s="14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9" t="s">
        <v>205</v>
      </c>
      <c r="J210" s="140"/>
      <c r="K210" s="36">
        <v>0</v>
      </c>
    </row>
    <row r="211" spans="1:11" ht="24.6" x14ac:dyDescent="0.65">
      <c r="A211" s="1"/>
      <c r="C211" s="31"/>
      <c r="E211" s="31"/>
      <c r="G211" s="31"/>
      <c r="I211" s="139" t="s">
        <v>206</v>
      </c>
      <c r="J211" s="140"/>
      <c r="K211" s="36">
        <v>0</v>
      </c>
    </row>
    <row r="212" spans="1:11" ht="24.6" x14ac:dyDescent="0.65">
      <c r="A212" s="1"/>
      <c r="C212" s="31"/>
      <c r="E212" s="31"/>
      <c r="G212" s="31"/>
      <c r="I212" s="139" t="s">
        <v>207</v>
      </c>
      <c r="J212" s="14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9" t="s">
        <v>208</v>
      </c>
      <c r="J213" s="14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9" t="s">
        <v>209</v>
      </c>
      <c r="J214" s="140"/>
      <c r="K214" s="37">
        <v>0</v>
      </c>
    </row>
    <row r="215" spans="1:11" ht="24.6" x14ac:dyDescent="0.65">
      <c r="A215" s="1"/>
      <c r="C215" s="31"/>
      <c r="E215" s="31"/>
      <c r="G215" s="31"/>
      <c r="I215" s="139" t="s">
        <v>210</v>
      </c>
      <c r="J215" s="140"/>
      <c r="K215" s="33">
        <f>+K214-K213</f>
        <v>0</v>
      </c>
    </row>
    <row r="216" spans="1:11" ht="24.6" x14ac:dyDescent="0.65">
      <c r="G216" s="2"/>
      <c r="I216" s="139" t="s">
        <v>211</v>
      </c>
      <c r="J216" s="14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2024-09-30T16:46:22Z</cp:lastPrinted>
  <dcterms:created xsi:type="dcterms:W3CDTF">2023-12-01T06:41:03Z</dcterms:created>
  <dcterms:modified xsi:type="dcterms:W3CDTF">2024-10-11T07:57:24Z</dcterms:modified>
</cp:coreProperties>
</file>