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9.ก.ย\"/>
    </mc:Choice>
  </mc:AlternateContent>
  <xr:revisionPtr revIDLastSave="0" documentId="13_ncr:1_{50A859AB-6D3E-480B-96B6-75510ABA830B}" xr6:coauthVersionLast="47" xr6:coauthVersionMax="47" xr10:uidLastSave="{00000000-0000-0000-0000-000000000000}"/>
  <bookViews>
    <workbookView xWindow="-108" yWindow="-108" windowWidth="23256" windowHeight="12456" tabRatio="979" firstSheet="1" activeTab="3" xr2:uid="{DFAF8F83-514B-4FC5-A4C3-F2BAA0624829}"/>
  </bookViews>
  <sheets>
    <sheet name="ออม" sheetId="106" r:id="rId1"/>
    <sheet name="สรุป" sheetId="8" r:id="rId2"/>
    <sheet name="ยกมา" sheetId="33" r:id="rId3"/>
    <sheet name="1" sheetId="66" r:id="rId4"/>
    <sheet name="2" sheetId="67" r:id="rId5"/>
    <sheet name="3" sheetId="70" r:id="rId6"/>
    <sheet name="4" sheetId="71" r:id="rId7"/>
    <sheet name="5" sheetId="68" r:id="rId8"/>
    <sheet name="6" sheetId="69" r:id="rId9"/>
    <sheet name="7" sheetId="72" r:id="rId10"/>
    <sheet name="8" sheetId="73" r:id="rId11"/>
    <sheet name="9" sheetId="74" r:id="rId12"/>
    <sheet name="10" sheetId="75" r:id="rId13"/>
    <sheet name="11" sheetId="76" r:id="rId14"/>
    <sheet name="12" sheetId="77" r:id="rId15"/>
    <sheet name="13" sheetId="78" r:id="rId16"/>
    <sheet name="14" sheetId="79" r:id="rId17"/>
    <sheet name="15" sheetId="80" r:id="rId18"/>
    <sheet name="16" sheetId="81" r:id="rId19"/>
    <sheet name="17" sheetId="82" r:id="rId20"/>
    <sheet name="18" sheetId="83" r:id="rId21"/>
    <sheet name="19" sheetId="84" r:id="rId22"/>
    <sheet name="20" sheetId="85" r:id="rId23"/>
    <sheet name="21" sheetId="86" r:id="rId24"/>
    <sheet name="22" sheetId="87" r:id="rId25"/>
    <sheet name="23" sheetId="88" r:id="rId26"/>
    <sheet name="24" sheetId="89" r:id="rId27"/>
    <sheet name="25" sheetId="90" r:id="rId28"/>
    <sheet name="26" sheetId="91" r:id="rId29"/>
    <sheet name="27" sheetId="92" r:id="rId30"/>
    <sheet name="28" sheetId="93" r:id="rId31"/>
    <sheet name="29" sheetId="94" r:id="rId32"/>
    <sheet name="30" sheetId="95" r:id="rId33"/>
    <sheet name="31." sheetId="96" r:id="rId34"/>
    <sheet name="31" sheetId="64" state="hidden" r:id="rId35"/>
  </sheets>
  <definedNames>
    <definedName name="_xlnm._FilterDatabase" localSheetId="3" hidden="1">'1'!$A$1:$AB$236</definedName>
    <definedName name="_xlnm._FilterDatabase" localSheetId="12" hidden="1">'10'!$A$1:$AB$236</definedName>
    <definedName name="_xlnm._FilterDatabase" localSheetId="13" hidden="1">'11'!$A$1:$AB$236</definedName>
    <definedName name="_xlnm._FilterDatabase" localSheetId="14" hidden="1">'12'!$A$1:$AB$236</definedName>
    <definedName name="_xlnm._FilterDatabase" localSheetId="15" hidden="1">'13'!$A$1:$AB$236</definedName>
    <definedName name="_xlnm._FilterDatabase" localSheetId="16" hidden="1">'14'!$A$1:$AB$236</definedName>
    <definedName name="_xlnm._FilterDatabase" localSheetId="17" hidden="1">'15'!$A$1:$AB$236</definedName>
    <definedName name="_xlnm._FilterDatabase" localSheetId="18" hidden="1">'16'!$A$1:$AB$236</definedName>
    <definedName name="_xlnm._FilterDatabase" localSheetId="19" hidden="1">'17'!$A$1:$AB$236</definedName>
    <definedName name="_xlnm._FilterDatabase" localSheetId="20" hidden="1">'18'!$A$1:$AB$236</definedName>
    <definedName name="_xlnm._FilterDatabase" localSheetId="21" hidden="1">'19'!$A$1:$AB$236</definedName>
    <definedName name="_xlnm._FilterDatabase" localSheetId="4" hidden="1">'2'!$A$4:$AC$236</definedName>
    <definedName name="_xlnm._FilterDatabase" localSheetId="22" hidden="1">'20'!$A$1:$AB$236</definedName>
    <definedName name="_xlnm._FilterDatabase" localSheetId="23" hidden="1">'21'!$A$1:$AB$236</definedName>
    <definedName name="_xlnm._FilterDatabase" localSheetId="24" hidden="1">'22'!$A$1:$AB$236</definedName>
    <definedName name="_xlnm._FilterDatabase" localSheetId="25" hidden="1">'23'!$A$1:$AB$236</definedName>
    <definedName name="_xlnm._FilterDatabase" localSheetId="26" hidden="1">'24'!$A$1:$AB$236</definedName>
    <definedName name="_xlnm._FilterDatabase" localSheetId="27" hidden="1">'25'!$A$1:$AB$236</definedName>
    <definedName name="_xlnm._FilterDatabase" localSheetId="28" hidden="1">'26'!$A$1:$AB$236</definedName>
    <definedName name="_xlnm._FilterDatabase" localSheetId="29" hidden="1">'27'!$A$1:$AB$236</definedName>
    <definedName name="_xlnm._FilterDatabase" localSheetId="30" hidden="1">'28'!$A$1:$AB$236</definedName>
    <definedName name="_xlnm._FilterDatabase" localSheetId="31" hidden="1">'29'!$A$1:$AB$236</definedName>
    <definedName name="_xlnm._FilterDatabase" localSheetId="5" hidden="1">'3'!$A$4:$AC$236</definedName>
    <definedName name="_xlnm._FilterDatabase" localSheetId="32" hidden="1">'30'!$A$1:$AB$236</definedName>
    <definedName name="_xlnm._FilterDatabase" localSheetId="34" hidden="1">'31'!$A$1:$Y$216</definedName>
    <definedName name="_xlnm._FilterDatabase" localSheetId="33" hidden="1">'31.'!$A$1:$AB$236</definedName>
    <definedName name="_xlnm._FilterDatabase" localSheetId="6" hidden="1">'4'!$A$4:$AC$236</definedName>
    <definedName name="_xlnm._FilterDatabase" localSheetId="7" hidden="1">'5'!$A$1:$AB$236</definedName>
    <definedName name="_xlnm._FilterDatabase" localSheetId="8" hidden="1">'6'!$A$1:$AB$236</definedName>
    <definedName name="_xlnm._FilterDatabase" localSheetId="9" hidden="1">'7'!$A$1:$AB$236</definedName>
    <definedName name="_xlnm._FilterDatabase" localSheetId="10" hidden="1">'8'!$A$1:$AB$236</definedName>
    <definedName name="_xlnm._FilterDatabase" localSheetId="11" hidden="1">'9'!$A$1:$AB$236</definedName>
    <definedName name="_xlnm._FilterDatabase" localSheetId="2" hidden="1">ยกมา!$A$1:$AB$236</definedName>
    <definedName name="_xlnm._FilterDatabase" localSheetId="1" hidden="1">สรุป!$A$4:$Y$235</definedName>
    <definedName name="_xlnm._FilterDatabase" localSheetId="0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9" i="66" l="1"/>
  <c r="Q39" i="8"/>
  <c r="C6" i="95" l="1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5" i="95"/>
  <c r="M77" i="94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5" i="94"/>
  <c r="M32" i="93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7" i="93"/>
  <c r="C38" i="93"/>
  <c r="C39" i="93"/>
  <c r="C40" i="93"/>
  <c r="C41" i="93"/>
  <c r="C42" i="93"/>
  <c r="C43" i="93"/>
  <c r="C44" i="93"/>
  <c r="C45" i="93"/>
  <c r="C46" i="93"/>
  <c r="C47" i="93"/>
  <c r="C48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C62" i="93"/>
  <c r="C63" i="93"/>
  <c r="C64" i="93"/>
  <c r="C65" i="93"/>
  <c r="C66" i="93"/>
  <c r="C67" i="93"/>
  <c r="C68" i="93"/>
  <c r="C69" i="93"/>
  <c r="C70" i="93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C150" i="93"/>
  <c r="C151" i="93"/>
  <c r="C152" i="93"/>
  <c r="C153" i="93"/>
  <c r="C154" i="93"/>
  <c r="C155" i="93"/>
  <c r="C156" i="93"/>
  <c r="C157" i="93"/>
  <c r="C158" i="93"/>
  <c r="C159" i="93"/>
  <c r="C160" i="93"/>
  <c r="C161" i="93"/>
  <c r="C162" i="93"/>
  <c r="C163" i="93"/>
  <c r="C164" i="93"/>
  <c r="C165" i="93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C182" i="93"/>
  <c r="C183" i="93"/>
  <c r="C184" i="93"/>
  <c r="C185" i="93"/>
  <c r="C186" i="93"/>
  <c r="C187" i="93"/>
  <c r="C188" i="93"/>
  <c r="C189" i="93"/>
  <c r="C190" i="93"/>
  <c r="C191" i="93"/>
  <c r="C192" i="93"/>
  <c r="C193" i="93"/>
  <c r="C194" i="93"/>
  <c r="C195" i="93"/>
  <c r="C196" i="93"/>
  <c r="C197" i="93"/>
  <c r="C198" i="93"/>
  <c r="C199" i="93"/>
  <c r="C200" i="93"/>
  <c r="C201" i="93"/>
  <c r="C202" i="93"/>
  <c r="C203" i="93"/>
  <c r="C204" i="93"/>
  <c r="C205" i="93"/>
  <c r="C206" i="93"/>
  <c r="C207" i="93"/>
  <c r="C208" i="93"/>
  <c r="C209" i="93"/>
  <c r="C210" i="93"/>
  <c r="C211" i="93"/>
  <c r="C212" i="93"/>
  <c r="C213" i="93"/>
  <c r="C214" i="93"/>
  <c r="C215" i="93"/>
  <c r="C216" i="93"/>
  <c r="C217" i="93"/>
  <c r="C218" i="93"/>
  <c r="C219" i="93"/>
  <c r="C220" i="93"/>
  <c r="C221" i="93"/>
  <c r="C222" i="93"/>
  <c r="C223" i="93"/>
  <c r="C224" i="93"/>
  <c r="C5" i="93"/>
  <c r="O233" i="92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C33" i="91"/>
  <c r="C34" i="91"/>
  <c r="C35" i="91"/>
  <c r="C36" i="91"/>
  <c r="C37" i="91"/>
  <c r="C38" i="91"/>
  <c r="C39" i="91"/>
  <c r="C40" i="91"/>
  <c r="C41" i="91"/>
  <c r="C42" i="91"/>
  <c r="C43" i="91"/>
  <c r="C44" i="91"/>
  <c r="C45" i="91"/>
  <c r="C46" i="91"/>
  <c r="C47" i="91"/>
  <c r="C48" i="91"/>
  <c r="C49" i="91"/>
  <c r="C50" i="91"/>
  <c r="C51" i="91"/>
  <c r="C52" i="91"/>
  <c r="C53" i="91"/>
  <c r="C54" i="91"/>
  <c r="C55" i="91"/>
  <c r="C56" i="91"/>
  <c r="C57" i="91"/>
  <c r="C58" i="91"/>
  <c r="C59" i="91"/>
  <c r="C60" i="91"/>
  <c r="C61" i="91"/>
  <c r="C62" i="91"/>
  <c r="C63" i="91"/>
  <c r="C64" i="91"/>
  <c r="C65" i="91"/>
  <c r="C66" i="91"/>
  <c r="C67" i="91"/>
  <c r="C68" i="91"/>
  <c r="C69" i="91"/>
  <c r="C70" i="91"/>
  <c r="C71" i="91"/>
  <c r="C72" i="91"/>
  <c r="C73" i="91"/>
  <c r="C74" i="91"/>
  <c r="C75" i="91"/>
  <c r="C76" i="91"/>
  <c r="C77" i="91"/>
  <c r="C78" i="91"/>
  <c r="C79" i="91"/>
  <c r="C80" i="91"/>
  <c r="C81" i="91"/>
  <c r="C82" i="91"/>
  <c r="C83" i="91"/>
  <c r="C84" i="91"/>
  <c r="C85" i="91"/>
  <c r="C86" i="91"/>
  <c r="C87" i="91"/>
  <c r="C88" i="91"/>
  <c r="C89" i="91"/>
  <c r="C90" i="91"/>
  <c r="C91" i="91"/>
  <c r="C92" i="91"/>
  <c r="C93" i="91"/>
  <c r="C94" i="91"/>
  <c r="C95" i="91"/>
  <c r="C96" i="91"/>
  <c r="C97" i="91"/>
  <c r="C98" i="91"/>
  <c r="C99" i="91"/>
  <c r="C100" i="91"/>
  <c r="C101" i="91"/>
  <c r="C102" i="91"/>
  <c r="C103" i="91"/>
  <c r="C104" i="91"/>
  <c r="C105" i="91"/>
  <c r="C106" i="91"/>
  <c r="C107" i="91"/>
  <c r="C108" i="91"/>
  <c r="C109" i="91"/>
  <c r="C110" i="91"/>
  <c r="C111" i="91"/>
  <c r="C112" i="91"/>
  <c r="C113" i="91"/>
  <c r="C114" i="91"/>
  <c r="C115" i="91"/>
  <c r="C116" i="91"/>
  <c r="C117" i="91"/>
  <c r="C118" i="91"/>
  <c r="C119" i="91"/>
  <c r="C120" i="91"/>
  <c r="C121" i="91"/>
  <c r="C122" i="91"/>
  <c r="C123" i="91"/>
  <c r="C124" i="91"/>
  <c r="C125" i="91"/>
  <c r="C126" i="91"/>
  <c r="C127" i="91"/>
  <c r="C128" i="91"/>
  <c r="C129" i="91"/>
  <c r="C130" i="91"/>
  <c r="C131" i="91"/>
  <c r="C132" i="91"/>
  <c r="C133" i="91"/>
  <c r="C134" i="91"/>
  <c r="C135" i="91"/>
  <c r="C136" i="91"/>
  <c r="C137" i="91"/>
  <c r="C138" i="91"/>
  <c r="C139" i="91"/>
  <c r="C140" i="91"/>
  <c r="C141" i="91"/>
  <c r="C142" i="91"/>
  <c r="C143" i="91"/>
  <c r="C144" i="91"/>
  <c r="C145" i="91"/>
  <c r="C146" i="91"/>
  <c r="C147" i="91"/>
  <c r="C148" i="91"/>
  <c r="C149" i="91"/>
  <c r="C150" i="91"/>
  <c r="C151" i="91"/>
  <c r="C152" i="91"/>
  <c r="C153" i="91"/>
  <c r="C154" i="91"/>
  <c r="C155" i="91"/>
  <c r="C156" i="91"/>
  <c r="C157" i="91"/>
  <c r="C158" i="91"/>
  <c r="C159" i="91"/>
  <c r="C160" i="91"/>
  <c r="C161" i="91"/>
  <c r="C162" i="91"/>
  <c r="C163" i="91"/>
  <c r="C164" i="91"/>
  <c r="C165" i="91"/>
  <c r="C166" i="91"/>
  <c r="C167" i="91"/>
  <c r="C168" i="91"/>
  <c r="C169" i="91"/>
  <c r="C170" i="91"/>
  <c r="C171" i="91"/>
  <c r="C172" i="91"/>
  <c r="C173" i="91"/>
  <c r="C174" i="91"/>
  <c r="C175" i="91"/>
  <c r="C176" i="91"/>
  <c r="C177" i="91"/>
  <c r="C178" i="91"/>
  <c r="C179" i="91"/>
  <c r="C180" i="91"/>
  <c r="C181" i="91"/>
  <c r="C182" i="91"/>
  <c r="C183" i="91"/>
  <c r="C184" i="91"/>
  <c r="C185" i="91"/>
  <c r="C186" i="91"/>
  <c r="C187" i="91"/>
  <c r="C188" i="91"/>
  <c r="C189" i="91"/>
  <c r="C190" i="91"/>
  <c r="C191" i="91"/>
  <c r="C192" i="91"/>
  <c r="C193" i="91"/>
  <c r="C194" i="91"/>
  <c r="C195" i="91"/>
  <c r="C196" i="91"/>
  <c r="C197" i="91"/>
  <c r="C198" i="91"/>
  <c r="C199" i="91"/>
  <c r="C200" i="91"/>
  <c r="C201" i="91"/>
  <c r="C202" i="91"/>
  <c r="C203" i="91"/>
  <c r="C204" i="91"/>
  <c r="C205" i="91"/>
  <c r="C206" i="91"/>
  <c r="C207" i="91"/>
  <c r="C208" i="91"/>
  <c r="C209" i="91"/>
  <c r="C210" i="91"/>
  <c r="C211" i="91"/>
  <c r="C212" i="91"/>
  <c r="C213" i="91"/>
  <c r="C214" i="91"/>
  <c r="C215" i="91"/>
  <c r="C216" i="91"/>
  <c r="C217" i="91"/>
  <c r="C218" i="91"/>
  <c r="C219" i="91"/>
  <c r="C220" i="91"/>
  <c r="C221" i="91"/>
  <c r="C222" i="91"/>
  <c r="C223" i="91"/>
  <c r="C224" i="91"/>
  <c r="C5" i="91"/>
  <c r="C6" i="90"/>
  <c r="C7" i="90"/>
  <c r="C8" i="90"/>
  <c r="C9" i="90"/>
  <c r="C10" i="90"/>
  <c r="C11" i="90"/>
  <c r="C12" i="90"/>
  <c r="C13" i="90"/>
  <c r="C14" i="90"/>
  <c r="C15" i="90"/>
  <c r="C16" i="90"/>
  <c r="C17" i="90"/>
  <c r="C18" i="90"/>
  <c r="C19" i="90"/>
  <c r="C20" i="90"/>
  <c r="C21" i="90"/>
  <c r="C22" i="90"/>
  <c r="C23" i="90"/>
  <c r="C24" i="90"/>
  <c r="C25" i="90"/>
  <c r="C26" i="90"/>
  <c r="C27" i="90"/>
  <c r="C28" i="90"/>
  <c r="C29" i="90"/>
  <c r="C30" i="90"/>
  <c r="C31" i="90"/>
  <c r="C32" i="90"/>
  <c r="C33" i="90"/>
  <c r="C34" i="90"/>
  <c r="C35" i="90"/>
  <c r="C36" i="90"/>
  <c r="C37" i="90"/>
  <c r="C38" i="90"/>
  <c r="C39" i="90"/>
  <c r="C40" i="90"/>
  <c r="C41" i="90"/>
  <c r="C42" i="90"/>
  <c r="C43" i="90"/>
  <c r="C44" i="90"/>
  <c r="C45" i="90"/>
  <c r="C46" i="90"/>
  <c r="C47" i="90"/>
  <c r="C48" i="90"/>
  <c r="C49" i="90"/>
  <c r="C50" i="90"/>
  <c r="C51" i="90"/>
  <c r="C52" i="90"/>
  <c r="C53" i="90"/>
  <c r="C54" i="90"/>
  <c r="C55" i="90"/>
  <c r="C56" i="90"/>
  <c r="C57" i="90"/>
  <c r="C58" i="90"/>
  <c r="C59" i="90"/>
  <c r="C60" i="90"/>
  <c r="C61" i="90"/>
  <c r="C62" i="90"/>
  <c r="C63" i="90"/>
  <c r="C64" i="90"/>
  <c r="C65" i="90"/>
  <c r="C66" i="90"/>
  <c r="C67" i="90"/>
  <c r="C68" i="90"/>
  <c r="C69" i="90"/>
  <c r="C70" i="90"/>
  <c r="C71" i="90"/>
  <c r="C72" i="90"/>
  <c r="C73" i="90"/>
  <c r="C74" i="90"/>
  <c r="C75" i="90"/>
  <c r="C76" i="90"/>
  <c r="C77" i="90"/>
  <c r="C78" i="90"/>
  <c r="C79" i="90"/>
  <c r="C80" i="90"/>
  <c r="C81" i="90"/>
  <c r="C82" i="90"/>
  <c r="C83" i="90"/>
  <c r="C84" i="90"/>
  <c r="C85" i="90"/>
  <c r="C86" i="90"/>
  <c r="C87" i="90"/>
  <c r="C88" i="90"/>
  <c r="C89" i="90"/>
  <c r="C90" i="90"/>
  <c r="C91" i="90"/>
  <c r="C92" i="90"/>
  <c r="C93" i="90"/>
  <c r="C94" i="90"/>
  <c r="C95" i="90"/>
  <c r="C96" i="90"/>
  <c r="C97" i="90"/>
  <c r="C98" i="90"/>
  <c r="C99" i="90"/>
  <c r="C100" i="90"/>
  <c r="C101" i="90"/>
  <c r="C102" i="90"/>
  <c r="C103" i="90"/>
  <c r="C104" i="90"/>
  <c r="C105" i="90"/>
  <c r="C106" i="90"/>
  <c r="C107" i="90"/>
  <c r="C108" i="90"/>
  <c r="C109" i="90"/>
  <c r="C110" i="90"/>
  <c r="C111" i="90"/>
  <c r="C112" i="90"/>
  <c r="C113" i="90"/>
  <c r="C114" i="90"/>
  <c r="C115" i="90"/>
  <c r="C116" i="90"/>
  <c r="C117" i="90"/>
  <c r="C118" i="90"/>
  <c r="C119" i="90"/>
  <c r="C120" i="90"/>
  <c r="C121" i="90"/>
  <c r="C122" i="90"/>
  <c r="C123" i="90"/>
  <c r="C124" i="90"/>
  <c r="C125" i="90"/>
  <c r="C126" i="90"/>
  <c r="C127" i="90"/>
  <c r="C128" i="90"/>
  <c r="C129" i="90"/>
  <c r="C130" i="90"/>
  <c r="C131" i="90"/>
  <c r="C132" i="90"/>
  <c r="C133" i="90"/>
  <c r="C134" i="90"/>
  <c r="C135" i="90"/>
  <c r="C136" i="90"/>
  <c r="C137" i="90"/>
  <c r="C138" i="90"/>
  <c r="C139" i="90"/>
  <c r="C140" i="90"/>
  <c r="C141" i="90"/>
  <c r="C142" i="90"/>
  <c r="C143" i="90"/>
  <c r="C144" i="90"/>
  <c r="C145" i="90"/>
  <c r="C146" i="90"/>
  <c r="C147" i="90"/>
  <c r="C148" i="90"/>
  <c r="C149" i="90"/>
  <c r="C150" i="90"/>
  <c r="C151" i="90"/>
  <c r="C152" i="90"/>
  <c r="C153" i="90"/>
  <c r="C154" i="90"/>
  <c r="C155" i="90"/>
  <c r="C156" i="90"/>
  <c r="C157" i="90"/>
  <c r="C158" i="90"/>
  <c r="C159" i="90"/>
  <c r="C160" i="90"/>
  <c r="C161" i="90"/>
  <c r="C162" i="90"/>
  <c r="C163" i="90"/>
  <c r="C164" i="90"/>
  <c r="C165" i="90"/>
  <c r="C166" i="90"/>
  <c r="C167" i="90"/>
  <c r="C168" i="90"/>
  <c r="C169" i="90"/>
  <c r="C170" i="90"/>
  <c r="C171" i="90"/>
  <c r="C172" i="90"/>
  <c r="C173" i="90"/>
  <c r="C174" i="90"/>
  <c r="C175" i="90"/>
  <c r="C176" i="90"/>
  <c r="C177" i="90"/>
  <c r="C178" i="90"/>
  <c r="C179" i="90"/>
  <c r="C180" i="90"/>
  <c r="C181" i="90"/>
  <c r="C182" i="90"/>
  <c r="C183" i="90"/>
  <c r="C184" i="90"/>
  <c r="C185" i="90"/>
  <c r="C186" i="90"/>
  <c r="C187" i="90"/>
  <c r="C188" i="90"/>
  <c r="C189" i="90"/>
  <c r="C190" i="90"/>
  <c r="C191" i="90"/>
  <c r="C192" i="90"/>
  <c r="C193" i="90"/>
  <c r="C194" i="90"/>
  <c r="C195" i="90"/>
  <c r="C196" i="90"/>
  <c r="C197" i="90"/>
  <c r="C198" i="90"/>
  <c r="C199" i="90"/>
  <c r="C200" i="90"/>
  <c r="C201" i="90"/>
  <c r="C202" i="90"/>
  <c r="C203" i="90"/>
  <c r="C204" i="90"/>
  <c r="C205" i="90"/>
  <c r="C206" i="90"/>
  <c r="C207" i="90"/>
  <c r="C208" i="90"/>
  <c r="C209" i="90"/>
  <c r="C210" i="90"/>
  <c r="C211" i="90"/>
  <c r="C212" i="90"/>
  <c r="C213" i="90"/>
  <c r="C214" i="90"/>
  <c r="C215" i="90"/>
  <c r="C216" i="90"/>
  <c r="C217" i="90"/>
  <c r="C218" i="90"/>
  <c r="C219" i="90"/>
  <c r="C220" i="90"/>
  <c r="C221" i="90"/>
  <c r="C222" i="90"/>
  <c r="C223" i="90"/>
  <c r="C224" i="90"/>
  <c r="C5" i="90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C150" i="89"/>
  <c r="C151" i="89"/>
  <c r="C152" i="89"/>
  <c r="C153" i="89"/>
  <c r="C154" i="89"/>
  <c r="C155" i="89"/>
  <c r="C156" i="89"/>
  <c r="C157" i="89"/>
  <c r="C158" i="89"/>
  <c r="C159" i="89"/>
  <c r="C160" i="89"/>
  <c r="C161" i="89"/>
  <c r="C162" i="89"/>
  <c r="C163" i="89"/>
  <c r="C164" i="89"/>
  <c r="C165" i="89"/>
  <c r="C166" i="89"/>
  <c r="C167" i="89"/>
  <c r="C168" i="89"/>
  <c r="C169" i="89"/>
  <c r="C170" i="89"/>
  <c r="C171" i="89"/>
  <c r="C172" i="89"/>
  <c r="C173" i="89"/>
  <c r="C174" i="89"/>
  <c r="C175" i="89"/>
  <c r="C176" i="89"/>
  <c r="C177" i="89"/>
  <c r="C178" i="89"/>
  <c r="C179" i="89"/>
  <c r="C180" i="89"/>
  <c r="C181" i="89"/>
  <c r="C182" i="89"/>
  <c r="C183" i="89"/>
  <c r="C184" i="89"/>
  <c r="C185" i="89"/>
  <c r="C186" i="89"/>
  <c r="C187" i="89"/>
  <c r="C188" i="89"/>
  <c r="C189" i="89"/>
  <c r="C190" i="89"/>
  <c r="C191" i="89"/>
  <c r="C192" i="89"/>
  <c r="C193" i="89"/>
  <c r="C194" i="89"/>
  <c r="C195" i="89"/>
  <c r="C196" i="89"/>
  <c r="C197" i="89"/>
  <c r="C198" i="89"/>
  <c r="C199" i="89"/>
  <c r="C200" i="89"/>
  <c r="C201" i="89"/>
  <c r="C202" i="89"/>
  <c r="C203" i="89"/>
  <c r="C204" i="89"/>
  <c r="C205" i="89"/>
  <c r="C206" i="89"/>
  <c r="C207" i="89"/>
  <c r="C208" i="89"/>
  <c r="C209" i="89"/>
  <c r="C210" i="89"/>
  <c r="C211" i="89"/>
  <c r="C212" i="89"/>
  <c r="C213" i="89"/>
  <c r="C214" i="89"/>
  <c r="C215" i="89"/>
  <c r="C216" i="89"/>
  <c r="C217" i="89"/>
  <c r="C218" i="89"/>
  <c r="C219" i="89"/>
  <c r="C220" i="89"/>
  <c r="C221" i="89"/>
  <c r="C222" i="89"/>
  <c r="C223" i="89"/>
  <c r="C224" i="89"/>
  <c r="C6" i="89"/>
  <c r="C5" i="89"/>
  <c r="C6" i="88"/>
  <c r="C7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0" i="88"/>
  <c r="C21" i="88"/>
  <c r="C22" i="88"/>
  <c r="C23" i="88"/>
  <c r="C24" i="88"/>
  <c r="C25" i="88"/>
  <c r="C26" i="88"/>
  <c r="C27" i="88"/>
  <c r="C28" i="88"/>
  <c r="C29" i="88"/>
  <c r="C30" i="88"/>
  <c r="C31" i="88"/>
  <c r="C32" i="88"/>
  <c r="C33" i="88"/>
  <c r="C34" i="88"/>
  <c r="C35" i="88"/>
  <c r="C36" i="88"/>
  <c r="C37" i="88"/>
  <c r="C38" i="88"/>
  <c r="C39" i="88"/>
  <c r="C40" i="88"/>
  <c r="C41" i="88"/>
  <c r="C42" i="88"/>
  <c r="C43" i="88"/>
  <c r="C44" i="88"/>
  <c r="C45" i="88"/>
  <c r="C46" i="88"/>
  <c r="C47" i="88"/>
  <c r="C48" i="88"/>
  <c r="C49" i="88"/>
  <c r="C50" i="88"/>
  <c r="C51" i="88"/>
  <c r="C52" i="88"/>
  <c r="C53" i="88"/>
  <c r="C54" i="88"/>
  <c r="C55" i="88"/>
  <c r="C56" i="88"/>
  <c r="C57" i="88"/>
  <c r="C58" i="88"/>
  <c r="C59" i="88"/>
  <c r="C60" i="88"/>
  <c r="C61" i="88"/>
  <c r="C62" i="88"/>
  <c r="C63" i="88"/>
  <c r="C64" i="88"/>
  <c r="C65" i="88"/>
  <c r="C66" i="88"/>
  <c r="C67" i="88"/>
  <c r="C68" i="88"/>
  <c r="C69" i="88"/>
  <c r="C70" i="88"/>
  <c r="C71" i="88"/>
  <c r="C72" i="88"/>
  <c r="C73" i="88"/>
  <c r="C74" i="88"/>
  <c r="C75" i="88"/>
  <c r="C76" i="88"/>
  <c r="C77" i="88"/>
  <c r="C78" i="88"/>
  <c r="C79" i="88"/>
  <c r="C80" i="88"/>
  <c r="C81" i="88"/>
  <c r="C82" i="88"/>
  <c r="C83" i="88"/>
  <c r="C84" i="88"/>
  <c r="C85" i="88"/>
  <c r="C86" i="88"/>
  <c r="C87" i="88"/>
  <c r="C88" i="88"/>
  <c r="C89" i="88"/>
  <c r="C90" i="88"/>
  <c r="C91" i="88"/>
  <c r="C92" i="88"/>
  <c r="C93" i="88"/>
  <c r="C94" i="88"/>
  <c r="C95" i="88"/>
  <c r="C96" i="88"/>
  <c r="C97" i="88"/>
  <c r="C98" i="88"/>
  <c r="C99" i="88"/>
  <c r="C100" i="88"/>
  <c r="C101" i="88"/>
  <c r="C102" i="88"/>
  <c r="C103" i="88"/>
  <c r="C104" i="88"/>
  <c r="C105" i="88"/>
  <c r="C106" i="88"/>
  <c r="C107" i="88"/>
  <c r="C108" i="88"/>
  <c r="C109" i="88"/>
  <c r="C110" i="88"/>
  <c r="C111" i="88"/>
  <c r="C112" i="88"/>
  <c r="C113" i="88"/>
  <c r="C114" i="88"/>
  <c r="C115" i="88"/>
  <c r="C116" i="88"/>
  <c r="C117" i="88"/>
  <c r="C118" i="88"/>
  <c r="C119" i="88"/>
  <c r="C120" i="88"/>
  <c r="C121" i="88"/>
  <c r="C122" i="88"/>
  <c r="C123" i="88"/>
  <c r="C124" i="88"/>
  <c r="C125" i="88"/>
  <c r="C126" i="88"/>
  <c r="C127" i="88"/>
  <c r="C128" i="88"/>
  <c r="C129" i="88"/>
  <c r="C130" i="88"/>
  <c r="C131" i="88"/>
  <c r="C132" i="88"/>
  <c r="C133" i="88"/>
  <c r="C134" i="88"/>
  <c r="C135" i="88"/>
  <c r="C136" i="88"/>
  <c r="C137" i="88"/>
  <c r="C138" i="88"/>
  <c r="C139" i="88"/>
  <c r="C140" i="88"/>
  <c r="C141" i="88"/>
  <c r="C142" i="88"/>
  <c r="C143" i="88"/>
  <c r="C144" i="88"/>
  <c r="C145" i="88"/>
  <c r="C146" i="88"/>
  <c r="C147" i="88"/>
  <c r="C148" i="88"/>
  <c r="C149" i="88"/>
  <c r="C150" i="88"/>
  <c r="C151" i="88"/>
  <c r="C152" i="88"/>
  <c r="C153" i="88"/>
  <c r="C154" i="88"/>
  <c r="C155" i="88"/>
  <c r="C156" i="88"/>
  <c r="C157" i="88"/>
  <c r="C158" i="88"/>
  <c r="C159" i="88"/>
  <c r="C160" i="88"/>
  <c r="C161" i="88"/>
  <c r="C162" i="88"/>
  <c r="C163" i="88"/>
  <c r="C164" i="88"/>
  <c r="C165" i="88"/>
  <c r="C166" i="88"/>
  <c r="C167" i="88"/>
  <c r="C168" i="88"/>
  <c r="C169" i="88"/>
  <c r="C170" i="88"/>
  <c r="C171" i="88"/>
  <c r="C172" i="88"/>
  <c r="C173" i="88"/>
  <c r="C174" i="88"/>
  <c r="C175" i="88"/>
  <c r="C176" i="88"/>
  <c r="C177" i="88"/>
  <c r="C178" i="88"/>
  <c r="C179" i="88"/>
  <c r="C180" i="88"/>
  <c r="C181" i="88"/>
  <c r="C182" i="88"/>
  <c r="C183" i="88"/>
  <c r="C184" i="88"/>
  <c r="C185" i="88"/>
  <c r="C186" i="88"/>
  <c r="C187" i="88"/>
  <c r="C188" i="88"/>
  <c r="C189" i="88"/>
  <c r="C190" i="88"/>
  <c r="C191" i="88"/>
  <c r="C192" i="88"/>
  <c r="C193" i="88"/>
  <c r="C194" i="88"/>
  <c r="C195" i="88"/>
  <c r="C196" i="88"/>
  <c r="C197" i="88"/>
  <c r="C198" i="88"/>
  <c r="C199" i="88"/>
  <c r="C200" i="88"/>
  <c r="C201" i="88"/>
  <c r="C202" i="88"/>
  <c r="C203" i="88"/>
  <c r="C204" i="88"/>
  <c r="C205" i="88"/>
  <c r="C206" i="88"/>
  <c r="C207" i="88"/>
  <c r="C208" i="88"/>
  <c r="C209" i="88"/>
  <c r="C210" i="88"/>
  <c r="C211" i="88"/>
  <c r="C212" i="88"/>
  <c r="C213" i="88"/>
  <c r="C214" i="88"/>
  <c r="C215" i="88"/>
  <c r="C216" i="88"/>
  <c r="C217" i="88"/>
  <c r="C218" i="88"/>
  <c r="C219" i="88"/>
  <c r="C220" i="88"/>
  <c r="C221" i="88"/>
  <c r="C222" i="88"/>
  <c r="C223" i="88"/>
  <c r="C224" i="88"/>
  <c r="C5" i="88"/>
  <c r="C6" i="87"/>
  <c r="C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35" i="87"/>
  <c r="C36" i="87"/>
  <c r="C37" i="87"/>
  <c r="C38" i="87"/>
  <c r="C39" i="87"/>
  <c r="C40" i="87"/>
  <c r="C41" i="87"/>
  <c r="C42" i="87"/>
  <c r="C43" i="87"/>
  <c r="C44" i="87"/>
  <c r="C45" i="87"/>
  <c r="C46" i="87"/>
  <c r="C47" i="87"/>
  <c r="C48" i="87"/>
  <c r="C49" i="87"/>
  <c r="C50" i="87"/>
  <c r="C51" i="87"/>
  <c r="C52" i="87"/>
  <c r="C53" i="87"/>
  <c r="C54" i="87"/>
  <c r="C55" i="87"/>
  <c r="C56" i="87"/>
  <c r="C57" i="87"/>
  <c r="C58" i="87"/>
  <c r="C59" i="87"/>
  <c r="C60" i="87"/>
  <c r="C61" i="87"/>
  <c r="C62" i="87"/>
  <c r="C63" i="87"/>
  <c r="C64" i="87"/>
  <c r="C65" i="87"/>
  <c r="C66" i="87"/>
  <c r="C67" i="87"/>
  <c r="C68" i="87"/>
  <c r="C69" i="87"/>
  <c r="C70" i="87"/>
  <c r="C71" i="87"/>
  <c r="C72" i="87"/>
  <c r="C73" i="87"/>
  <c r="C74" i="87"/>
  <c r="C75" i="87"/>
  <c r="C76" i="87"/>
  <c r="C77" i="87"/>
  <c r="C78" i="87"/>
  <c r="C79" i="87"/>
  <c r="C80" i="87"/>
  <c r="C81" i="87"/>
  <c r="C82" i="87"/>
  <c r="C83" i="87"/>
  <c r="C84" i="87"/>
  <c r="C85" i="87"/>
  <c r="C86" i="87"/>
  <c r="C87" i="87"/>
  <c r="C88" i="87"/>
  <c r="C89" i="87"/>
  <c r="C90" i="87"/>
  <c r="C91" i="87"/>
  <c r="C92" i="87"/>
  <c r="C93" i="87"/>
  <c r="C94" i="87"/>
  <c r="C95" i="87"/>
  <c r="C96" i="87"/>
  <c r="C97" i="87"/>
  <c r="C98" i="87"/>
  <c r="C99" i="87"/>
  <c r="C100" i="87"/>
  <c r="C101" i="87"/>
  <c r="C102" i="87"/>
  <c r="C103" i="87"/>
  <c r="C104" i="87"/>
  <c r="C105" i="87"/>
  <c r="C106" i="87"/>
  <c r="C107" i="87"/>
  <c r="C108" i="87"/>
  <c r="C109" i="87"/>
  <c r="C110" i="87"/>
  <c r="C111" i="87"/>
  <c r="C112" i="87"/>
  <c r="C113" i="87"/>
  <c r="C114" i="87"/>
  <c r="C115" i="87"/>
  <c r="C116" i="87"/>
  <c r="C117" i="87"/>
  <c r="C118" i="87"/>
  <c r="C119" i="87"/>
  <c r="C120" i="87"/>
  <c r="C121" i="87"/>
  <c r="C122" i="87"/>
  <c r="C123" i="87"/>
  <c r="C124" i="87"/>
  <c r="C125" i="87"/>
  <c r="C126" i="87"/>
  <c r="C127" i="87"/>
  <c r="C128" i="87"/>
  <c r="C129" i="87"/>
  <c r="C130" i="87"/>
  <c r="C131" i="87"/>
  <c r="C132" i="87"/>
  <c r="C133" i="87"/>
  <c r="C134" i="87"/>
  <c r="C135" i="87"/>
  <c r="C136" i="87"/>
  <c r="C137" i="87"/>
  <c r="C138" i="87"/>
  <c r="C139" i="87"/>
  <c r="C140" i="87"/>
  <c r="C141" i="87"/>
  <c r="C142" i="87"/>
  <c r="C143" i="87"/>
  <c r="C144" i="87"/>
  <c r="C145" i="87"/>
  <c r="C146" i="87"/>
  <c r="C147" i="87"/>
  <c r="C148" i="87"/>
  <c r="C149" i="87"/>
  <c r="C150" i="87"/>
  <c r="C151" i="87"/>
  <c r="C152" i="87"/>
  <c r="C153" i="87"/>
  <c r="C154" i="87"/>
  <c r="C155" i="87"/>
  <c r="C156" i="87"/>
  <c r="C157" i="87"/>
  <c r="C158" i="87"/>
  <c r="C159" i="87"/>
  <c r="C160" i="87"/>
  <c r="C161" i="87"/>
  <c r="C162" i="87"/>
  <c r="C163" i="87"/>
  <c r="C164" i="87"/>
  <c r="C165" i="87"/>
  <c r="C166" i="87"/>
  <c r="C167" i="87"/>
  <c r="C168" i="87"/>
  <c r="C169" i="87"/>
  <c r="C170" i="87"/>
  <c r="C171" i="87"/>
  <c r="C172" i="87"/>
  <c r="C173" i="87"/>
  <c r="C174" i="87"/>
  <c r="C175" i="87"/>
  <c r="C176" i="87"/>
  <c r="C177" i="87"/>
  <c r="C178" i="87"/>
  <c r="C179" i="87"/>
  <c r="C180" i="87"/>
  <c r="C181" i="87"/>
  <c r="C182" i="87"/>
  <c r="C183" i="87"/>
  <c r="C184" i="87"/>
  <c r="C185" i="87"/>
  <c r="C186" i="87"/>
  <c r="C187" i="87"/>
  <c r="C188" i="87"/>
  <c r="C189" i="87"/>
  <c r="C190" i="87"/>
  <c r="C191" i="87"/>
  <c r="C192" i="87"/>
  <c r="C193" i="87"/>
  <c r="C194" i="87"/>
  <c r="C195" i="87"/>
  <c r="C196" i="87"/>
  <c r="C197" i="87"/>
  <c r="C198" i="87"/>
  <c r="C199" i="87"/>
  <c r="C200" i="87"/>
  <c r="C201" i="87"/>
  <c r="C202" i="87"/>
  <c r="C203" i="87"/>
  <c r="C204" i="87"/>
  <c r="C205" i="87"/>
  <c r="C206" i="87"/>
  <c r="C207" i="87"/>
  <c r="C208" i="87"/>
  <c r="C209" i="87"/>
  <c r="C210" i="87"/>
  <c r="C211" i="87"/>
  <c r="C212" i="87"/>
  <c r="C213" i="87"/>
  <c r="C214" i="87"/>
  <c r="C215" i="87"/>
  <c r="C216" i="87"/>
  <c r="C217" i="87"/>
  <c r="C218" i="87"/>
  <c r="C219" i="87"/>
  <c r="C220" i="87"/>
  <c r="C221" i="87"/>
  <c r="C222" i="87"/>
  <c r="C223" i="87"/>
  <c r="C224" i="87"/>
  <c r="C5" i="87"/>
  <c r="C6" i="86"/>
  <c r="C7" i="86"/>
  <c r="C8" i="86"/>
  <c r="C9" i="86"/>
  <c r="C10" i="86"/>
  <c r="C11" i="86"/>
  <c r="C12" i="86"/>
  <c r="C13" i="86"/>
  <c r="C14" i="86"/>
  <c r="C15" i="86"/>
  <c r="C16" i="86"/>
  <c r="C17" i="86"/>
  <c r="C18" i="86"/>
  <c r="C19" i="86"/>
  <c r="C20" i="86"/>
  <c r="C21" i="86"/>
  <c r="C22" i="86"/>
  <c r="C23" i="86"/>
  <c r="C24" i="86"/>
  <c r="C25" i="86"/>
  <c r="C26" i="86"/>
  <c r="C27" i="86"/>
  <c r="C28" i="86"/>
  <c r="C29" i="86"/>
  <c r="C30" i="86"/>
  <c r="C31" i="86"/>
  <c r="C32" i="86"/>
  <c r="C33" i="86"/>
  <c r="C34" i="86"/>
  <c r="C35" i="86"/>
  <c r="C36" i="86"/>
  <c r="C37" i="86"/>
  <c r="C38" i="86"/>
  <c r="C39" i="86"/>
  <c r="C40" i="86"/>
  <c r="C41" i="86"/>
  <c r="C42" i="86"/>
  <c r="C43" i="86"/>
  <c r="C44" i="86"/>
  <c r="C45" i="86"/>
  <c r="C46" i="86"/>
  <c r="C47" i="86"/>
  <c r="C48" i="86"/>
  <c r="C49" i="86"/>
  <c r="C50" i="86"/>
  <c r="C51" i="86"/>
  <c r="C52" i="86"/>
  <c r="C53" i="86"/>
  <c r="C54" i="86"/>
  <c r="C55" i="86"/>
  <c r="C56" i="86"/>
  <c r="C57" i="86"/>
  <c r="C58" i="86"/>
  <c r="C59" i="86"/>
  <c r="C60" i="86"/>
  <c r="C61" i="86"/>
  <c r="C62" i="86"/>
  <c r="C63" i="86"/>
  <c r="C64" i="86"/>
  <c r="C65" i="86"/>
  <c r="C66" i="86"/>
  <c r="C67" i="86"/>
  <c r="C68" i="86"/>
  <c r="C69" i="86"/>
  <c r="C70" i="86"/>
  <c r="C71" i="86"/>
  <c r="C72" i="86"/>
  <c r="C73" i="86"/>
  <c r="C74" i="86"/>
  <c r="C75" i="86"/>
  <c r="C76" i="86"/>
  <c r="C77" i="86"/>
  <c r="C78" i="86"/>
  <c r="C79" i="86"/>
  <c r="C80" i="86"/>
  <c r="C81" i="86"/>
  <c r="C82" i="86"/>
  <c r="C83" i="86"/>
  <c r="C84" i="86"/>
  <c r="C85" i="86"/>
  <c r="C86" i="86"/>
  <c r="C87" i="86"/>
  <c r="C88" i="86"/>
  <c r="C89" i="86"/>
  <c r="C90" i="86"/>
  <c r="C91" i="86"/>
  <c r="C92" i="86"/>
  <c r="C93" i="86"/>
  <c r="C94" i="86"/>
  <c r="C95" i="86"/>
  <c r="C96" i="86"/>
  <c r="C97" i="86"/>
  <c r="C98" i="86"/>
  <c r="C99" i="86"/>
  <c r="C100" i="86"/>
  <c r="C101" i="86"/>
  <c r="C102" i="86"/>
  <c r="C103" i="86"/>
  <c r="C104" i="86"/>
  <c r="C105" i="86"/>
  <c r="C106" i="86"/>
  <c r="C107" i="86"/>
  <c r="C108" i="86"/>
  <c r="C109" i="86"/>
  <c r="C110" i="86"/>
  <c r="C111" i="86"/>
  <c r="C112" i="86"/>
  <c r="C113" i="86"/>
  <c r="C114" i="86"/>
  <c r="C115" i="86"/>
  <c r="C116" i="86"/>
  <c r="C117" i="86"/>
  <c r="C118" i="86"/>
  <c r="C119" i="86"/>
  <c r="C120" i="86"/>
  <c r="C121" i="86"/>
  <c r="C122" i="86"/>
  <c r="C123" i="86"/>
  <c r="C124" i="86"/>
  <c r="C125" i="86"/>
  <c r="C126" i="86"/>
  <c r="C127" i="86"/>
  <c r="C128" i="86"/>
  <c r="C129" i="86"/>
  <c r="C130" i="86"/>
  <c r="C131" i="86"/>
  <c r="C132" i="86"/>
  <c r="C133" i="86"/>
  <c r="C134" i="86"/>
  <c r="C135" i="86"/>
  <c r="C136" i="86"/>
  <c r="C137" i="86"/>
  <c r="C138" i="86"/>
  <c r="C139" i="86"/>
  <c r="C140" i="86"/>
  <c r="C141" i="86"/>
  <c r="C142" i="86"/>
  <c r="C143" i="86"/>
  <c r="C144" i="86"/>
  <c r="C145" i="86"/>
  <c r="C146" i="86"/>
  <c r="C147" i="86"/>
  <c r="C148" i="86"/>
  <c r="C149" i="86"/>
  <c r="C150" i="86"/>
  <c r="C151" i="86"/>
  <c r="C152" i="86"/>
  <c r="C153" i="86"/>
  <c r="C154" i="86"/>
  <c r="C155" i="86"/>
  <c r="C156" i="86"/>
  <c r="C157" i="86"/>
  <c r="C158" i="86"/>
  <c r="C159" i="86"/>
  <c r="C160" i="86"/>
  <c r="C161" i="86"/>
  <c r="C162" i="86"/>
  <c r="C163" i="86"/>
  <c r="C164" i="86"/>
  <c r="C165" i="86"/>
  <c r="C166" i="86"/>
  <c r="C167" i="86"/>
  <c r="C168" i="86"/>
  <c r="C169" i="86"/>
  <c r="C170" i="86"/>
  <c r="C171" i="86"/>
  <c r="C172" i="86"/>
  <c r="C173" i="86"/>
  <c r="C174" i="86"/>
  <c r="C175" i="86"/>
  <c r="C176" i="86"/>
  <c r="C177" i="86"/>
  <c r="C178" i="86"/>
  <c r="C179" i="86"/>
  <c r="C180" i="86"/>
  <c r="C181" i="86"/>
  <c r="C182" i="86"/>
  <c r="C183" i="86"/>
  <c r="C184" i="86"/>
  <c r="C185" i="86"/>
  <c r="C186" i="86"/>
  <c r="C187" i="86"/>
  <c r="C188" i="86"/>
  <c r="C189" i="86"/>
  <c r="C190" i="86"/>
  <c r="C191" i="86"/>
  <c r="C192" i="86"/>
  <c r="C193" i="86"/>
  <c r="C194" i="86"/>
  <c r="C195" i="86"/>
  <c r="C196" i="86"/>
  <c r="C197" i="86"/>
  <c r="C198" i="86"/>
  <c r="C199" i="86"/>
  <c r="C200" i="86"/>
  <c r="C201" i="86"/>
  <c r="C202" i="86"/>
  <c r="C203" i="86"/>
  <c r="C204" i="86"/>
  <c r="C205" i="86"/>
  <c r="C206" i="86"/>
  <c r="C207" i="86"/>
  <c r="C208" i="86"/>
  <c r="C209" i="86"/>
  <c r="C210" i="86"/>
  <c r="C211" i="86"/>
  <c r="C212" i="86"/>
  <c r="C213" i="86"/>
  <c r="C214" i="86"/>
  <c r="C215" i="86"/>
  <c r="C216" i="86"/>
  <c r="C217" i="86"/>
  <c r="C218" i="86"/>
  <c r="C219" i="86"/>
  <c r="C220" i="86"/>
  <c r="C221" i="86"/>
  <c r="C222" i="86"/>
  <c r="C223" i="86"/>
  <c r="C224" i="86"/>
  <c r="C5" i="86"/>
  <c r="O233" i="85"/>
  <c r="C6" i="85"/>
  <c r="C7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2" i="85"/>
  <c r="C33" i="85"/>
  <c r="C34" i="85"/>
  <c r="C35" i="85"/>
  <c r="C36" i="85"/>
  <c r="C37" i="85"/>
  <c r="C38" i="85"/>
  <c r="C39" i="85"/>
  <c r="C40" i="85"/>
  <c r="C41" i="85"/>
  <c r="C42" i="85"/>
  <c r="C43" i="85"/>
  <c r="C44" i="85"/>
  <c r="C45" i="85"/>
  <c r="C46" i="85"/>
  <c r="C47" i="85"/>
  <c r="C48" i="85"/>
  <c r="C49" i="85"/>
  <c r="C50" i="85"/>
  <c r="C51" i="85"/>
  <c r="C52" i="85"/>
  <c r="C53" i="85"/>
  <c r="C54" i="85"/>
  <c r="C55" i="85"/>
  <c r="C56" i="85"/>
  <c r="C57" i="85"/>
  <c r="C58" i="85"/>
  <c r="C59" i="85"/>
  <c r="C60" i="85"/>
  <c r="C61" i="85"/>
  <c r="C62" i="85"/>
  <c r="C63" i="85"/>
  <c r="C64" i="85"/>
  <c r="C65" i="85"/>
  <c r="C66" i="85"/>
  <c r="C67" i="85"/>
  <c r="C68" i="85"/>
  <c r="C69" i="85"/>
  <c r="C70" i="85"/>
  <c r="C71" i="85"/>
  <c r="C72" i="85"/>
  <c r="C73" i="85"/>
  <c r="C74" i="85"/>
  <c r="C75" i="85"/>
  <c r="C76" i="85"/>
  <c r="C77" i="85"/>
  <c r="C78" i="85"/>
  <c r="C79" i="85"/>
  <c r="C80" i="85"/>
  <c r="C81" i="85"/>
  <c r="C82" i="85"/>
  <c r="C83" i="85"/>
  <c r="C84" i="85"/>
  <c r="C85" i="85"/>
  <c r="C86" i="85"/>
  <c r="C87" i="85"/>
  <c r="C88" i="85"/>
  <c r="C89" i="85"/>
  <c r="C90" i="85"/>
  <c r="C91" i="85"/>
  <c r="C92" i="85"/>
  <c r="C93" i="85"/>
  <c r="C94" i="85"/>
  <c r="C95" i="85"/>
  <c r="C96" i="85"/>
  <c r="C97" i="85"/>
  <c r="C98" i="85"/>
  <c r="C99" i="85"/>
  <c r="C100" i="85"/>
  <c r="C101" i="85"/>
  <c r="C102" i="85"/>
  <c r="C103" i="85"/>
  <c r="C104" i="85"/>
  <c r="C105" i="85"/>
  <c r="C106" i="85"/>
  <c r="C107" i="85"/>
  <c r="C108" i="85"/>
  <c r="C109" i="85"/>
  <c r="C110" i="85"/>
  <c r="C111" i="85"/>
  <c r="C112" i="85"/>
  <c r="C113" i="85"/>
  <c r="C114" i="85"/>
  <c r="C116" i="85"/>
  <c r="C117" i="85"/>
  <c r="C118" i="85"/>
  <c r="C119" i="85"/>
  <c r="C120" i="85"/>
  <c r="C121" i="85"/>
  <c r="C122" i="85"/>
  <c r="C123" i="85"/>
  <c r="C124" i="85"/>
  <c r="C125" i="85"/>
  <c r="C126" i="85"/>
  <c r="C127" i="85"/>
  <c r="C128" i="85"/>
  <c r="C129" i="85"/>
  <c r="C130" i="85"/>
  <c r="C131" i="85"/>
  <c r="C132" i="85"/>
  <c r="C133" i="85"/>
  <c r="C134" i="85"/>
  <c r="C135" i="85"/>
  <c r="C136" i="85"/>
  <c r="C137" i="85"/>
  <c r="C138" i="85"/>
  <c r="C139" i="85"/>
  <c r="C140" i="85"/>
  <c r="C141" i="85"/>
  <c r="C142" i="85"/>
  <c r="C143" i="85"/>
  <c r="C144" i="85"/>
  <c r="C145" i="85"/>
  <c r="C146" i="85"/>
  <c r="C147" i="85"/>
  <c r="C148" i="85"/>
  <c r="C149" i="85"/>
  <c r="C150" i="85"/>
  <c r="C151" i="85"/>
  <c r="C152" i="85"/>
  <c r="C153" i="85"/>
  <c r="C154" i="85"/>
  <c r="C155" i="85"/>
  <c r="C156" i="85"/>
  <c r="C157" i="85"/>
  <c r="C158" i="85"/>
  <c r="C159" i="85"/>
  <c r="C160" i="85"/>
  <c r="C161" i="85"/>
  <c r="C162" i="85"/>
  <c r="C163" i="85"/>
  <c r="C164" i="85"/>
  <c r="C165" i="85"/>
  <c r="C166" i="85"/>
  <c r="C167" i="85"/>
  <c r="C168" i="85"/>
  <c r="C169" i="85"/>
  <c r="C170" i="85"/>
  <c r="C171" i="85"/>
  <c r="C172" i="85"/>
  <c r="C173" i="85"/>
  <c r="C174" i="85"/>
  <c r="C175" i="85"/>
  <c r="C176" i="85"/>
  <c r="C177" i="85"/>
  <c r="C178" i="85"/>
  <c r="C180" i="85"/>
  <c r="C181" i="85"/>
  <c r="C182" i="85"/>
  <c r="C183" i="85"/>
  <c r="C184" i="85"/>
  <c r="C185" i="85"/>
  <c r="C186" i="85"/>
  <c r="C188" i="85"/>
  <c r="C189" i="85"/>
  <c r="C190" i="85"/>
  <c r="C191" i="85"/>
  <c r="C192" i="85"/>
  <c r="C193" i="85"/>
  <c r="C194" i="85"/>
  <c r="C195" i="85"/>
  <c r="C196" i="85"/>
  <c r="C197" i="85"/>
  <c r="C198" i="85"/>
  <c r="C199" i="85"/>
  <c r="C200" i="85"/>
  <c r="C201" i="85"/>
  <c r="C202" i="85"/>
  <c r="C203" i="85"/>
  <c r="C204" i="85"/>
  <c r="C205" i="85"/>
  <c r="C206" i="85"/>
  <c r="C207" i="85"/>
  <c r="C208" i="85"/>
  <c r="C209" i="85"/>
  <c r="C210" i="85"/>
  <c r="C211" i="85"/>
  <c r="C212" i="85"/>
  <c r="C213" i="85"/>
  <c r="C214" i="85"/>
  <c r="C215" i="85"/>
  <c r="C216" i="85"/>
  <c r="C217" i="85"/>
  <c r="C218" i="85"/>
  <c r="C219" i="85"/>
  <c r="C220" i="85"/>
  <c r="C221" i="85"/>
  <c r="C222" i="85"/>
  <c r="C223" i="85"/>
  <c r="C224" i="85"/>
  <c r="C5" i="85"/>
  <c r="C6" i="84"/>
  <c r="C7" i="84"/>
  <c r="C8" i="84"/>
  <c r="C9" i="84"/>
  <c r="C10" i="84"/>
  <c r="C11" i="84"/>
  <c r="C12" i="84"/>
  <c r="C13" i="84"/>
  <c r="C14" i="84"/>
  <c r="C15" i="84"/>
  <c r="C16" i="84"/>
  <c r="C17" i="84"/>
  <c r="C18" i="84"/>
  <c r="C19" i="84"/>
  <c r="C20" i="84"/>
  <c r="C21" i="84"/>
  <c r="C22" i="84"/>
  <c r="C23" i="84"/>
  <c r="C24" i="84"/>
  <c r="C25" i="84"/>
  <c r="C26" i="84"/>
  <c r="C27" i="84"/>
  <c r="C28" i="84"/>
  <c r="C29" i="84"/>
  <c r="C30" i="84"/>
  <c r="C31" i="84"/>
  <c r="C32" i="84"/>
  <c r="C33" i="84"/>
  <c r="C34" i="84"/>
  <c r="C35" i="84"/>
  <c r="C36" i="84"/>
  <c r="C37" i="84"/>
  <c r="C38" i="84"/>
  <c r="C39" i="84"/>
  <c r="C40" i="84"/>
  <c r="C41" i="84"/>
  <c r="C42" i="84"/>
  <c r="C43" i="84"/>
  <c r="C44" i="84"/>
  <c r="C45" i="84"/>
  <c r="C46" i="84"/>
  <c r="C47" i="84"/>
  <c r="C48" i="84"/>
  <c r="C49" i="84"/>
  <c r="C50" i="84"/>
  <c r="C51" i="84"/>
  <c r="C52" i="84"/>
  <c r="C53" i="84"/>
  <c r="C54" i="84"/>
  <c r="C55" i="84"/>
  <c r="C56" i="84"/>
  <c r="C57" i="84"/>
  <c r="C58" i="84"/>
  <c r="C59" i="84"/>
  <c r="C60" i="84"/>
  <c r="C61" i="84"/>
  <c r="C62" i="84"/>
  <c r="C63" i="84"/>
  <c r="C64" i="84"/>
  <c r="C65" i="84"/>
  <c r="C66" i="84"/>
  <c r="C67" i="84"/>
  <c r="C68" i="84"/>
  <c r="C69" i="84"/>
  <c r="C70" i="84"/>
  <c r="C71" i="84"/>
  <c r="C72" i="84"/>
  <c r="C73" i="84"/>
  <c r="C74" i="84"/>
  <c r="C75" i="84"/>
  <c r="C76" i="84"/>
  <c r="C77" i="84"/>
  <c r="C78" i="84"/>
  <c r="C79" i="84"/>
  <c r="C80" i="84"/>
  <c r="C81" i="84"/>
  <c r="C82" i="84"/>
  <c r="C83" i="84"/>
  <c r="C84" i="84"/>
  <c r="C85" i="84"/>
  <c r="C86" i="84"/>
  <c r="C87" i="84"/>
  <c r="C88" i="84"/>
  <c r="C89" i="84"/>
  <c r="C90" i="84"/>
  <c r="C91" i="84"/>
  <c r="C92" i="84"/>
  <c r="C93" i="84"/>
  <c r="C94" i="84"/>
  <c r="C95" i="84"/>
  <c r="C96" i="84"/>
  <c r="C97" i="84"/>
  <c r="C98" i="84"/>
  <c r="C99" i="84"/>
  <c r="C100" i="84"/>
  <c r="C101" i="84"/>
  <c r="C102" i="84"/>
  <c r="C103" i="84"/>
  <c r="C104" i="84"/>
  <c r="C105" i="84"/>
  <c r="C106" i="84"/>
  <c r="C107" i="84"/>
  <c r="C108" i="84"/>
  <c r="C109" i="84"/>
  <c r="C110" i="84"/>
  <c r="C111" i="84"/>
  <c r="C112" i="84"/>
  <c r="C113" i="84"/>
  <c r="C114" i="84"/>
  <c r="C115" i="84"/>
  <c r="C116" i="84"/>
  <c r="C117" i="84"/>
  <c r="C118" i="84"/>
  <c r="C119" i="84"/>
  <c r="C120" i="84"/>
  <c r="C121" i="84"/>
  <c r="C122" i="84"/>
  <c r="C123" i="84"/>
  <c r="C124" i="84"/>
  <c r="C125" i="84"/>
  <c r="C126" i="84"/>
  <c r="C127" i="84"/>
  <c r="C128" i="84"/>
  <c r="C129" i="84"/>
  <c r="C130" i="84"/>
  <c r="C131" i="84"/>
  <c r="C132" i="84"/>
  <c r="C133" i="84"/>
  <c r="C134" i="84"/>
  <c r="C135" i="84"/>
  <c r="C136" i="84"/>
  <c r="C137" i="84"/>
  <c r="C138" i="84"/>
  <c r="C139" i="84"/>
  <c r="C140" i="84"/>
  <c r="C141" i="84"/>
  <c r="C142" i="84"/>
  <c r="C143" i="84"/>
  <c r="C144" i="84"/>
  <c r="C145" i="84"/>
  <c r="C146" i="84"/>
  <c r="C147" i="84"/>
  <c r="C148" i="84"/>
  <c r="C149" i="84"/>
  <c r="C150" i="84"/>
  <c r="C151" i="84"/>
  <c r="C152" i="84"/>
  <c r="C153" i="84"/>
  <c r="C154" i="84"/>
  <c r="C155" i="84"/>
  <c r="C156" i="84"/>
  <c r="C157" i="84"/>
  <c r="C158" i="84"/>
  <c r="C159" i="84"/>
  <c r="C160" i="84"/>
  <c r="C161" i="84"/>
  <c r="C162" i="84"/>
  <c r="C163" i="84"/>
  <c r="C164" i="84"/>
  <c r="C165" i="84"/>
  <c r="C166" i="84"/>
  <c r="C167" i="84"/>
  <c r="C168" i="84"/>
  <c r="C169" i="84"/>
  <c r="C170" i="84"/>
  <c r="C171" i="84"/>
  <c r="C172" i="84"/>
  <c r="C173" i="84"/>
  <c r="C174" i="84"/>
  <c r="C175" i="84"/>
  <c r="C176" i="84"/>
  <c r="C177" i="84"/>
  <c r="C178" i="84"/>
  <c r="C180" i="84"/>
  <c r="C181" i="84"/>
  <c r="C182" i="84"/>
  <c r="C183" i="84"/>
  <c r="C184" i="84"/>
  <c r="C185" i="84"/>
  <c r="C186" i="84"/>
  <c r="C188" i="84"/>
  <c r="C189" i="84"/>
  <c r="C190" i="84"/>
  <c r="C191" i="84"/>
  <c r="C192" i="84"/>
  <c r="C193" i="84"/>
  <c r="C194" i="84"/>
  <c r="C195" i="84"/>
  <c r="C196" i="84"/>
  <c r="C197" i="84"/>
  <c r="C198" i="84"/>
  <c r="C199" i="84"/>
  <c r="C200" i="84"/>
  <c r="C201" i="84"/>
  <c r="C202" i="84"/>
  <c r="C203" i="84"/>
  <c r="C204" i="84"/>
  <c r="C205" i="84"/>
  <c r="C206" i="84"/>
  <c r="C207" i="84"/>
  <c r="C208" i="84"/>
  <c r="C209" i="84"/>
  <c r="C210" i="84"/>
  <c r="C211" i="84"/>
  <c r="C212" i="84"/>
  <c r="C213" i="84"/>
  <c r="C214" i="84"/>
  <c r="C215" i="84"/>
  <c r="C216" i="84"/>
  <c r="C217" i="84"/>
  <c r="C218" i="84"/>
  <c r="C219" i="84"/>
  <c r="C220" i="84"/>
  <c r="C221" i="84"/>
  <c r="C222" i="84"/>
  <c r="C223" i="84"/>
  <c r="C224" i="84"/>
  <c r="C5" i="84"/>
  <c r="M76" i="83"/>
  <c r="M33" i="83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2" i="83"/>
  <c r="C23" i="83"/>
  <c r="C24" i="83"/>
  <c r="C25" i="83"/>
  <c r="C26" i="83"/>
  <c r="C27" i="83"/>
  <c r="C28" i="83"/>
  <c r="C29" i="83"/>
  <c r="C30" i="83"/>
  <c r="C31" i="83"/>
  <c r="C32" i="83"/>
  <c r="C33" i="83"/>
  <c r="C34" i="83"/>
  <c r="C35" i="83"/>
  <c r="C36" i="83"/>
  <c r="C37" i="83"/>
  <c r="C38" i="83"/>
  <c r="C39" i="83"/>
  <c r="C40" i="83"/>
  <c r="C41" i="83"/>
  <c r="C42" i="83"/>
  <c r="C43" i="83"/>
  <c r="C44" i="83"/>
  <c r="C45" i="83"/>
  <c r="C46" i="83"/>
  <c r="C47" i="83"/>
  <c r="C48" i="83"/>
  <c r="C49" i="83"/>
  <c r="C50" i="83"/>
  <c r="C51" i="83"/>
  <c r="C52" i="83"/>
  <c r="C53" i="83"/>
  <c r="C54" i="83"/>
  <c r="C55" i="83"/>
  <c r="C56" i="83"/>
  <c r="C57" i="83"/>
  <c r="C58" i="83"/>
  <c r="C59" i="83"/>
  <c r="C60" i="83"/>
  <c r="C61" i="83"/>
  <c r="C62" i="83"/>
  <c r="C63" i="83"/>
  <c r="C64" i="83"/>
  <c r="C65" i="83"/>
  <c r="C66" i="83"/>
  <c r="C67" i="83"/>
  <c r="C68" i="83"/>
  <c r="C69" i="83"/>
  <c r="C70" i="83"/>
  <c r="C71" i="83"/>
  <c r="C72" i="83"/>
  <c r="C73" i="83"/>
  <c r="C74" i="83"/>
  <c r="C75" i="83"/>
  <c r="C76" i="83"/>
  <c r="C77" i="83"/>
  <c r="C78" i="83"/>
  <c r="C79" i="83"/>
  <c r="C80" i="83"/>
  <c r="C81" i="83"/>
  <c r="C82" i="83"/>
  <c r="C83" i="83"/>
  <c r="C84" i="83"/>
  <c r="C85" i="83"/>
  <c r="C86" i="83"/>
  <c r="C87" i="83"/>
  <c r="C88" i="83"/>
  <c r="C89" i="83"/>
  <c r="C90" i="83"/>
  <c r="C91" i="83"/>
  <c r="C92" i="83"/>
  <c r="C93" i="83"/>
  <c r="C94" i="83"/>
  <c r="C95" i="83"/>
  <c r="C96" i="83"/>
  <c r="C97" i="83"/>
  <c r="C98" i="83"/>
  <c r="C99" i="83"/>
  <c r="C100" i="83"/>
  <c r="C101" i="83"/>
  <c r="C102" i="83"/>
  <c r="C103" i="83"/>
  <c r="C104" i="83"/>
  <c r="C105" i="83"/>
  <c r="C106" i="83"/>
  <c r="C107" i="83"/>
  <c r="C108" i="83"/>
  <c r="C109" i="83"/>
  <c r="C110" i="83"/>
  <c r="C111" i="83"/>
  <c r="C112" i="83"/>
  <c r="C113" i="83"/>
  <c r="C114" i="83"/>
  <c r="C115" i="83"/>
  <c r="C116" i="83"/>
  <c r="C117" i="83"/>
  <c r="C118" i="83"/>
  <c r="C119" i="83"/>
  <c r="C120" i="83"/>
  <c r="C121" i="83"/>
  <c r="C122" i="83"/>
  <c r="C123" i="83"/>
  <c r="C124" i="83"/>
  <c r="C125" i="83"/>
  <c r="C126" i="83"/>
  <c r="C127" i="83"/>
  <c r="C128" i="83"/>
  <c r="C129" i="83"/>
  <c r="C130" i="83"/>
  <c r="C131" i="83"/>
  <c r="C132" i="83"/>
  <c r="C133" i="83"/>
  <c r="C134" i="83"/>
  <c r="C135" i="83"/>
  <c r="C136" i="83"/>
  <c r="C137" i="83"/>
  <c r="C138" i="83"/>
  <c r="C139" i="83"/>
  <c r="C140" i="83"/>
  <c r="C141" i="83"/>
  <c r="C142" i="83"/>
  <c r="C143" i="83"/>
  <c r="C144" i="83"/>
  <c r="C145" i="83"/>
  <c r="C146" i="83"/>
  <c r="C147" i="83"/>
  <c r="C148" i="83"/>
  <c r="C149" i="83"/>
  <c r="C150" i="83"/>
  <c r="C151" i="83"/>
  <c r="C152" i="83"/>
  <c r="C153" i="83"/>
  <c r="C154" i="83"/>
  <c r="C155" i="83"/>
  <c r="C156" i="83"/>
  <c r="C157" i="83"/>
  <c r="C158" i="83"/>
  <c r="C159" i="83"/>
  <c r="C160" i="83"/>
  <c r="C161" i="83"/>
  <c r="C162" i="83"/>
  <c r="C163" i="83"/>
  <c r="C164" i="83"/>
  <c r="C165" i="83"/>
  <c r="C166" i="83"/>
  <c r="C167" i="83"/>
  <c r="C168" i="83"/>
  <c r="C169" i="83"/>
  <c r="C170" i="83"/>
  <c r="C171" i="83"/>
  <c r="C172" i="83"/>
  <c r="C173" i="83"/>
  <c r="C174" i="83"/>
  <c r="C175" i="83"/>
  <c r="C176" i="83"/>
  <c r="C177" i="83"/>
  <c r="C178" i="83"/>
  <c r="C180" i="83"/>
  <c r="C181" i="83"/>
  <c r="C182" i="83"/>
  <c r="C183" i="83"/>
  <c r="C184" i="83"/>
  <c r="C185" i="83"/>
  <c r="C186" i="83"/>
  <c r="C188" i="83"/>
  <c r="C189" i="83"/>
  <c r="C190" i="83"/>
  <c r="C191" i="83"/>
  <c r="C192" i="83"/>
  <c r="C193" i="83"/>
  <c r="C194" i="83"/>
  <c r="C195" i="83"/>
  <c r="C196" i="83"/>
  <c r="C197" i="83"/>
  <c r="C198" i="83"/>
  <c r="C199" i="83"/>
  <c r="C200" i="83"/>
  <c r="C201" i="83"/>
  <c r="C202" i="83"/>
  <c r="C203" i="83"/>
  <c r="C204" i="83"/>
  <c r="C205" i="83"/>
  <c r="C206" i="83"/>
  <c r="C207" i="83"/>
  <c r="C208" i="83"/>
  <c r="C209" i="83"/>
  <c r="C210" i="83"/>
  <c r="C211" i="83"/>
  <c r="C212" i="83"/>
  <c r="C213" i="83"/>
  <c r="C214" i="83"/>
  <c r="C215" i="83"/>
  <c r="C216" i="83"/>
  <c r="C217" i="83"/>
  <c r="C218" i="83"/>
  <c r="C219" i="83"/>
  <c r="C220" i="83"/>
  <c r="C221" i="83"/>
  <c r="C222" i="83"/>
  <c r="C223" i="83"/>
  <c r="C224" i="83"/>
  <c r="C5" i="83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C25" i="82"/>
  <c r="C26" i="82"/>
  <c r="C27" i="82"/>
  <c r="C28" i="82"/>
  <c r="C29" i="82"/>
  <c r="C30" i="82"/>
  <c r="C31" i="82"/>
  <c r="C32" i="82"/>
  <c r="C33" i="82"/>
  <c r="C34" i="82"/>
  <c r="C35" i="82"/>
  <c r="C36" i="82"/>
  <c r="C37" i="82"/>
  <c r="C38" i="82"/>
  <c r="C39" i="82"/>
  <c r="C40" i="82"/>
  <c r="C41" i="82"/>
  <c r="C42" i="82"/>
  <c r="C43" i="82"/>
  <c r="C44" i="82"/>
  <c r="C45" i="82"/>
  <c r="C46" i="82"/>
  <c r="C47" i="82"/>
  <c r="C48" i="82"/>
  <c r="C49" i="82"/>
  <c r="C50" i="82"/>
  <c r="C51" i="82"/>
  <c r="C52" i="82"/>
  <c r="C53" i="82"/>
  <c r="C54" i="82"/>
  <c r="C55" i="82"/>
  <c r="C56" i="82"/>
  <c r="C57" i="82"/>
  <c r="C58" i="82"/>
  <c r="C59" i="82"/>
  <c r="C60" i="82"/>
  <c r="C61" i="82"/>
  <c r="C62" i="82"/>
  <c r="C63" i="82"/>
  <c r="C64" i="82"/>
  <c r="C65" i="82"/>
  <c r="C66" i="82"/>
  <c r="C67" i="82"/>
  <c r="C68" i="82"/>
  <c r="C69" i="82"/>
  <c r="C70" i="82"/>
  <c r="C71" i="82"/>
  <c r="C72" i="82"/>
  <c r="C73" i="82"/>
  <c r="C74" i="82"/>
  <c r="C75" i="82"/>
  <c r="C76" i="82"/>
  <c r="C77" i="82"/>
  <c r="C78" i="82"/>
  <c r="C79" i="82"/>
  <c r="C80" i="82"/>
  <c r="C81" i="82"/>
  <c r="C82" i="82"/>
  <c r="C83" i="82"/>
  <c r="C84" i="82"/>
  <c r="C85" i="82"/>
  <c r="C86" i="82"/>
  <c r="C87" i="82"/>
  <c r="C88" i="82"/>
  <c r="C89" i="82"/>
  <c r="C90" i="82"/>
  <c r="C91" i="82"/>
  <c r="C92" i="82"/>
  <c r="C93" i="82"/>
  <c r="C94" i="82"/>
  <c r="C95" i="82"/>
  <c r="C96" i="82"/>
  <c r="C97" i="82"/>
  <c r="C98" i="82"/>
  <c r="C99" i="82"/>
  <c r="C100" i="82"/>
  <c r="C101" i="82"/>
  <c r="C102" i="82"/>
  <c r="C103" i="82"/>
  <c r="C104" i="82"/>
  <c r="C105" i="82"/>
  <c r="C106" i="82"/>
  <c r="C107" i="82"/>
  <c r="C108" i="82"/>
  <c r="C109" i="82"/>
  <c r="C110" i="82"/>
  <c r="C111" i="82"/>
  <c r="C112" i="82"/>
  <c r="C113" i="82"/>
  <c r="C114" i="82"/>
  <c r="C115" i="82"/>
  <c r="C116" i="82"/>
  <c r="C117" i="82"/>
  <c r="C118" i="82"/>
  <c r="C119" i="82"/>
  <c r="C120" i="82"/>
  <c r="C121" i="82"/>
  <c r="C122" i="82"/>
  <c r="C123" i="82"/>
  <c r="C124" i="82"/>
  <c r="C125" i="82"/>
  <c r="C126" i="82"/>
  <c r="C127" i="82"/>
  <c r="C128" i="82"/>
  <c r="C129" i="82"/>
  <c r="C130" i="82"/>
  <c r="C131" i="82"/>
  <c r="C132" i="82"/>
  <c r="C133" i="82"/>
  <c r="C134" i="82"/>
  <c r="C135" i="82"/>
  <c r="C136" i="82"/>
  <c r="C137" i="82"/>
  <c r="C138" i="82"/>
  <c r="C139" i="82"/>
  <c r="C140" i="82"/>
  <c r="C141" i="82"/>
  <c r="C142" i="82"/>
  <c r="C143" i="82"/>
  <c r="C144" i="82"/>
  <c r="C145" i="82"/>
  <c r="C146" i="82"/>
  <c r="C147" i="82"/>
  <c r="C148" i="82"/>
  <c r="C149" i="82"/>
  <c r="C150" i="82"/>
  <c r="C151" i="82"/>
  <c r="C152" i="82"/>
  <c r="C153" i="82"/>
  <c r="C154" i="82"/>
  <c r="C155" i="82"/>
  <c r="C156" i="82"/>
  <c r="C157" i="82"/>
  <c r="C158" i="82"/>
  <c r="C159" i="82"/>
  <c r="C160" i="82"/>
  <c r="C161" i="82"/>
  <c r="C162" i="82"/>
  <c r="C163" i="82"/>
  <c r="C164" i="82"/>
  <c r="C165" i="82"/>
  <c r="C166" i="82"/>
  <c r="C167" i="82"/>
  <c r="C168" i="82"/>
  <c r="C169" i="82"/>
  <c r="C170" i="82"/>
  <c r="C171" i="82"/>
  <c r="C172" i="82"/>
  <c r="C173" i="82"/>
  <c r="C174" i="82"/>
  <c r="C175" i="82"/>
  <c r="C176" i="82"/>
  <c r="C177" i="82"/>
  <c r="C178" i="82"/>
  <c r="C180" i="82"/>
  <c r="C181" i="82"/>
  <c r="C182" i="82"/>
  <c r="C183" i="82"/>
  <c r="C184" i="82"/>
  <c r="C185" i="82"/>
  <c r="C186" i="82"/>
  <c r="C188" i="82"/>
  <c r="C189" i="82"/>
  <c r="C190" i="82"/>
  <c r="C191" i="82"/>
  <c r="C192" i="82"/>
  <c r="C193" i="82"/>
  <c r="C194" i="82"/>
  <c r="C195" i="82"/>
  <c r="C196" i="82"/>
  <c r="C197" i="82"/>
  <c r="C198" i="82"/>
  <c r="C199" i="82"/>
  <c r="C200" i="82"/>
  <c r="C201" i="82"/>
  <c r="C202" i="82"/>
  <c r="C203" i="82"/>
  <c r="C204" i="82"/>
  <c r="C205" i="82"/>
  <c r="C206" i="82"/>
  <c r="C207" i="82"/>
  <c r="C208" i="82"/>
  <c r="C209" i="82"/>
  <c r="C210" i="82"/>
  <c r="C211" i="82"/>
  <c r="C212" i="82"/>
  <c r="C213" i="82"/>
  <c r="C214" i="82"/>
  <c r="C215" i="82"/>
  <c r="C216" i="82"/>
  <c r="C217" i="82"/>
  <c r="C218" i="82"/>
  <c r="C219" i="82"/>
  <c r="C220" i="82"/>
  <c r="C221" i="82"/>
  <c r="C222" i="82"/>
  <c r="C223" i="82"/>
  <c r="C224" i="82"/>
  <c r="C5" i="82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2" i="81"/>
  <c r="C23" i="81"/>
  <c r="C24" i="81"/>
  <c r="C25" i="81"/>
  <c r="C26" i="81"/>
  <c r="C27" i="81"/>
  <c r="C28" i="81"/>
  <c r="C29" i="81"/>
  <c r="C30" i="81"/>
  <c r="C31" i="81"/>
  <c r="C32" i="81"/>
  <c r="C33" i="81"/>
  <c r="C34" i="81"/>
  <c r="C35" i="81"/>
  <c r="C36" i="81"/>
  <c r="C37" i="81"/>
  <c r="C38" i="81"/>
  <c r="C39" i="81"/>
  <c r="C40" i="81"/>
  <c r="C41" i="81"/>
  <c r="C42" i="81"/>
  <c r="C43" i="81"/>
  <c r="C44" i="81"/>
  <c r="C45" i="81"/>
  <c r="C46" i="81"/>
  <c r="C47" i="81"/>
  <c r="C48" i="81"/>
  <c r="C49" i="81"/>
  <c r="C50" i="81"/>
  <c r="C51" i="81"/>
  <c r="C52" i="81"/>
  <c r="C53" i="81"/>
  <c r="C54" i="81"/>
  <c r="C55" i="81"/>
  <c r="C56" i="81"/>
  <c r="C57" i="81"/>
  <c r="C58" i="81"/>
  <c r="C59" i="81"/>
  <c r="C60" i="81"/>
  <c r="C61" i="81"/>
  <c r="C62" i="81"/>
  <c r="C63" i="81"/>
  <c r="C64" i="81"/>
  <c r="C65" i="81"/>
  <c r="C66" i="81"/>
  <c r="C67" i="81"/>
  <c r="C68" i="81"/>
  <c r="C69" i="81"/>
  <c r="C70" i="81"/>
  <c r="C71" i="81"/>
  <c r="C72" i="81"/>
  <c r="C73" i="81"/>
  <c r="C74" i="81"/>
  <c r="C75" i="81"/>
  <c r="C76" i="81"/>
  <c r="C77" i="81"/>
  <c r="C78" i="81"/>
  <c r="C79" i="81"/>
  <c r="C80" i="81"/>
  <c r="C81" i="81"/>
  <c r="C82" i="81"/>
  <c r="C83" i="81"/>
  <c r="C84" i="81"/>
  <c r="C85" i="81"/>
  <c r="C86" i="81"/>
  <c r="C87" i="81"/>
  <c r="C88" i="81"/>
  <c r="C89" i="81"/>
  <c r="C90" i="81"/>
  <c r="C91" i="81"/>
  <c r="C92" i="81"/>
  <c r="C93" i="81"/>
  <c r="C94" i="81"/>
  <c r="C95" i="81"/>
  <c r="C96" i="81"/>
  <c r="C97" i="81"/>
  <c r="C98" i="81"/>
  <c r="C99" i="81"/>
  <c r="C100" i="81"/>
  <c r="C101" i="81"/>
  <c r="C102" i="81"/>
  <c r="C103" i="81"/>
  <c r="C104" i="81"/>
  <c r="C105" i="81"/>
  <c r="C106" i="81"/>
  <c r="C107" i="81"/>
  <c r="C108" i="81"/>
  <c r="C109" i="81"/>
  <c r="C110" i="81"/>
  <c r="C111" i="81"/>
  <c r="C112" i="81"/>
  <c r="C113" i="81"/>
  <c r="C114" i="81"/>
  <c r="C115" i="81"/>
  <c r="C116" i="81"/>
  <c r="C117" i="81"/>
  <c r="C118" i="81"/>
  <c r="C119" i="81"/>
  <c r="C120" i="81"/>
  <c r="C121" i="81"/>
  <c r="C122" i="81"/>
  <c r="C123" i="81"/>
  <c r="C124" i="81"/>
  <c r="C125" i="81"/>
  <c r="C126" i="81"/>
  <c r="C127" i="81"/>
  <c r="C128" i="81"/>
  <c r="C129" i="81"/>
  <c r="C130" i="81"/>
  <c r="C131" i="81"/>
  <c r="C132" i="81"/>
  <c r="C133" i="81"/>
  <c r="C134" i="81"/>
  <c r="C135" i="81"/>
  <c r="C136" i="81"/>
  <c r="C137" i="81"/>
  <c r="C138" i="81"/>
  <c r="C139" i="81"/>
  <c r="C140" i="81"/>
  <c r="C141" i="81"/>
  <c r="C142" i="81"/>
  <c r="C143" i="81"/>
  <c r="C144" i="81"/>
  <c r="C145" i="81"/>
  <c r="C146" i="81"/>
  <c r="C147" i="81"/>
  <c r="C148" i="81"/>
  <c r="C149" i="81"/>
  <c r="C150" i="81"/>
  <c r="C151" i="81"/>
  <c r="C152" i="81"/>
  <c r="C153" i="81"/>
  <c r="C154" i="81"/>
  <c r="C155" i="81"/>
  <c r="C156" i="81"/>
  <c r="C157" i="81"/>
  <c r="C158" i="81"/>
  <c r="C159" i="81"/>
  <c r="C160" i="81"/>
  <c r="C161" i="81"/>
  <c r="C162" i="81"/>
  <c r="C163" i="81"/>
  <c r="C164" i="81"/>
  <c r="C165" i="81"/>
  <c r="C166" i="81"/>
  <c r="C167" i="81"/>
  <c r="C168" i="81"/>
  <c r="C169" i="81"/>
  <c r="C170" i="81"/>
  <c r="C171" i="81"/>
  <c r="C172" i="81"/>
  <c r="C173" i="81"/>
  <c r="C174" i="81"/>
  <c r="C175" i="81"/>
  <c r="C176" i="81"/>
  <c r="C177" i="81"/>
  <c r="C178" i="81"/>
  <c r="C180" i="81"/>
  <c r="C181" i="81"/>
  <c r="C182" i="81"/>
  <c r="C183" i="81"/>
  <c r="C184" i="81"/>
  <c r="C185" i="81"/>
  <c r="C186" i="81"/>
  <c r="C188" i="81"/>
  <c r="C189" i="81"/>
  <c r="C190" i="81"/>
  <c r="C191" i="81"/>
  <c r="C192" i="81"/>
  <c r="C193" i="81"/>
  <c r="C194" i="81"/>
  <c r="C195" i="81"/>
  <c r="C196" i="81"/>
  <c r="C197" i="81"/>
  <c r="C198" i="81"/>
  <c r="C199" i="81"/>
  <c r="C200" i="81"/>
  <c r="C201" i="81"/>
  <c r="C202" i="81"/>
  <c r="C203" i="81"/>
  <c r="C204" i="81"/>
  <c r="C205" i="81"/>
  <c r="C206" i="81"/>
  <c r="C207" i="81"/>
  <c r="C208" i="81"/>
  <c r="C209" i="81"/>
  <c r="C210" i="81"/>
  <c r="C211" i="81"/>
  <c r="C212" i="81"/>
  <c r="C213" i="81"/>
  <c r="C214" i="81"/>
  <c r="C215" i="81"/>
  <c r="C216" i="81"/>
  <c r="C217" i="81"/>
  <c r="C218" i="81"/>
  <c r="C219" i="81"/>
  <c r="C220" i="81"/>
  <c r="C221" i="81"/>
  <c r="C222" i="81"/>
  <c r="C223" i="81"/>
  <c r="C224" i="81"/>
  <c r="C5" i="81"/>
  <c r="M73" i="80"/>
  <c r="C6" i="80"/>
  <c r="C7" i="80"/>
  <c r="C8" i="80"/>
  <c r="C9" i="80"/>
  <c r="C10" i="80"/>
  <c r="C11" i="80"/>
  <c r="C12" i="80"/>
  <c r="C13" i="80"/>
  <c r="C14" i="80"/>
  <c r="C15" i="80"/>
  <c r="C16" i="80"/>
  <c r="C17" i="80"/>
  <c r="C18" i="80"/>
  <c r="C19" i="80"/>
  <c r="C20" i="80"/>
  <c r="C21" i="80"/>
  <c r="C22" i="80"/>
  <c r="C23" i="80"/>
  <c r="C24" i="80"/>
  <c r="C25" i="80"/>
  <c r="C26" i="80"/>
  <c r="C27" i="80"/>
  <c r="C28" i="80"/>
  <c r="C29" i="80"/>
  <c r="C30" i="80"/>
  <c r="C31" i="80"/>
  <c r="C32" i="80"/>
  <c r="C33" i="80"/>
  <c r="C34" i="80"/>
  <c r="C35" i="80"/>
  <c r="C36" i="80"/>
  <c r="C37" i="80"/>
  <c r="C38" i="80"/>
  <c r="C39" i="80"/>
  <c r="C40" i="80"/>
  <c r="C41" i="80"/>
  <c r="C42" i="80"/>
  <c r="C43" i="80"/>
  <c r="C44" i="80"/>
  <c r="C45" i="80"/>
  <c r="C46" i="80"/>
  <c r="C47" i="80"/>
  <c r="C48" i="80"/>
  <c r="C49" i="80"/>
  <c r="C50" i="80"/>
  <c r="C51" i="80"/>
  <c r="C52" i="80"/>
  <c r="C53" i="80"/>
  <c r="C54" i="80"/>
  <c r="C55" i="80"/>
  <c r="C56" i="80"/>
  <c r="C57" i="80"/>
  <c r="C58" i="80"/>
  <c r="C59" i="80"/>
  <c r="C60" i="80"/>
  <c r="C61" i="80"/>
  <c r="C62" i="80"/>
  <c r="C63" i="80"/>
  <c r="C64" i="80"/>
  <c r="C65" i="80"/>
  <c r="C66" i="80"/>
  <c r="C67" i="80"/>
  <c r="C68" i="80"/>
  <c r="C69" i="80"/>
  <c r="C70" i="80"/>
  <c r="C71" i="80"/>
  <c r="C72" i="80"/>
  <c r="C73" i="80"/>
  <c r="C74" i="80"/>
  <c r="C75" i="80"/>
  <c r="C76" i="80"/>
  <c r="C77" i="80"/>
  <c r="C78" i="80"/>
  <c r="C79" i="80"/>
  <c r="C80" i="80"/>
  <c r="C81" i="80"/>
  <c r="C82" i="80"/>
  <c r="C83" i="80"/>
  <c r="C84" i="80"/>
  <c r="C85" i="80"/>
  <c r="C86" i="80"/>
  <c r="C87" i="80"/>
  <c r="C88" i="80"/>
  <c r="C89" i="80"/>
  <c r="C90" i="80"/>
  <c r="C91" i="80"/>
  <c r="C92" i="80"/>
  <c r="C93" i="80"/>
  <c r="C94" i="80"/>
  <c r="C95" i="80"/>
  <c r="C96" i="80"/>
  <c r="C97" i="80"/>
  <c r="C98" i="80"/>
  <c r="C99" i="80"/>
  <c r="C100" i="80"/>
  <c r="C101" i="80"/>
  <c r="C102" i="80"/>
  <c r="C103" i="80"/>
  <c r="C104" i="80"/>
  <c r="C105" i="80"/>
  <c r="C106" i="80"/>
  <c r="C107" i="80"/>
  <c r="C108" i="80"/>
  <c r="C109" i="80"/>
  <c r="C110" i="80"/>
  <c r="C111" i="80"/>
  <c r="C112" i="80"/>
  <c r="C113" i="80"/>
  <c r="C114" i="80"/>
  <c r="C115" i="80"/>
  <c r="C116" i="80"/>
  <c r="C117" i="80"/>
  <c r="C118" i="80"/>
  <c r="C119" i="80"/>
  <c r="C120" i="80"/>
  <c r="C121" i="80"/>
  <c r="C122" i="80"/>
  <c r="C123" i="80"/>
  <c r="C124" i="80"/>
  <c r="C125" i="80"/>
  <c r="C126" i="80"/>
  <c r="C127" i="80"/>
  <c r="C128" i="80"/>
  <c r="C129" i="80"/>
  <c r="C130" i="80"/>
  <c r="C131" i="80"/>
  <c r="C132" i="80"/>
  <c r="C133" i="80"/>
  <c r="C134" i="80"/>
  <c r="C135" i="80"/>
  <c r="C136" i="80"/>
  <c r="C137" i="80"/>
  <c r="C138" i="80"/>
  <c r="C139" i="80"/>
  <c r="C140" i="80"/>
  <c r="C141" i="80"/>
  <c r="C142" i="80"/>
  <c r="C143" i="80"/>
  <c r="C144" i="80"/>
  <c r="C145" i="80"/>
  <c r="C146" i="80"/>
  <c r="C147" i="80"/>
  <c r="C148" i="80"/>
  <c r="C149" i="80"/>
  <c r="C150" i="80"/>
  <c r="C151" i="80"/>
  <c r="C152" i="80"/>
  <c r="C153" i="80"/>
  <c r="C154" i="80"/>
  <c r="C155" i="80"/>
  <c r="C156" i="80"/>
  <c r="C157" i="80"/>
  <c r="C158" i="80"/>
  <c r="C159" i="80"/>
  <c r="C160" i="80"/>
  <c r="C161" i="80"/>
  <c r="C162" i="80"/>
  <c r="C163" i="80"/>
  <c r="C164" i="80"/>
  <c r="C165" i="80"/>
  <c r="C166" i="80"/>
  <c r="C167" i="80"/>
  <c r="C168" i="80"/>
  <c r="C169" i="80"/>
  <c r="C170" i="80"/>
  <c r="C171" i="80"/>
  <c r="C172" i="80"/>
  <c r="C173" i="80"/>
  <c r="C174" i="80"/>
  <c r="C175" i="80"/>
  <c r="C176" i="80"/>
  <c r="C177" i="80"/>
  <c r="C178" i="80"/>
  <c r="C180" i="80"/>
  <c r="C181" i="80"/>
  <c r="C182" i="80"/>
  <c r="C183" i="80"/>
  <c r="C184" i="80"/>
  <c r="C185" i="80"/>
  <c r="C186" i="80"/>
  <c r="C188" i="80"/>
  <c r="C189" i="80"/>
  <c r="C190" i="80"/>
  <c r="C191" i="80"/>
  <c r="C192" i="80"/>
  <c r="C193" i="80"/>
  <c r="C194" i="80"/>
  <c r="C195" i="80"/>
  <c r="C196" i="80"/>
  <c r="C197" i="80"/>
  <c r="C198" i="80"/>
  <c r="C199" i="80"/>
  <c r="C200" i="80"/>
  <c r="C201" i="80"/>
  <c r="C202" i="80"/>
  <c r="C203" i="80"/>
  <c r="C204" i="80"/>
  <c r="C205" i="80"/>
  <c r="C206" i="80"/>
  <c r="C207" i="80"/>
  <c r="C208" i="80"/>
  <c r="C209" i="80"/>
  <c r="C210" i="80"/>
  <c r="C211" i="80"/>
  <c r="C212" i="80"/>
  <c r="C213" i="80"/>
  <c r="C214" i="80"/>
  <c r="C215" i="80"/>
  <c r="C216" i="80"/>
  <c r="C217" i="80"/>
  <c r="C218" i="80"/>
  <c r="C219" i="80"/>
  <c r="C220" i="80"/>
  <c r="C221" i="80"/>
  <c r="C222" i="80"/>
  <c r="C223" i="80"/>
  <c r="C224" i="80"/>
  <c r="C5" i="80"/>
  <c r="C6" i="79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26" i="79"/>
  <c r="C27" i="79"/>
  <c r="C28" i="79"/>
  <c r="C29" i="79"/>
  <c r="C30" i="79"/>
  <c r="C31" i="79"/>
  <c r="C32" i="79"/>
  <c r="C33" i="79"/>
  <c r="C34" i="79"/>
  <c r="C35" i="79"/>
  <c r="C36" i="79"/>
  <c r="C37" i="79"/>
  <c r="C38" i="79"/>
  <c r="C39" i="79"/>
  <c r="C40" i="79"/>
  <c r="C41" i="79"/>
  <c r="C42" i="79"/>
  <c r="C43" i="79"/>
  <c r="C44" i="79"/>
  <c r="C45" i="79"/>
  <c r="C46" i="79"/>
  <c r="C47" i="79"/>
  <c r="C48" i="79"/>
  <c r="C49" i="79"/>
  <c r="C50" i="79"/>
  <c r="C51" i="79"/>
  <c r="C52" i="79"/>
  <c r="C53" i="79"/>
  <c r="C54" i="79"/>
  <c r="C55" i="79"/>
  <c r="C56" i="79"/>
  <c r="C57" i="79"/>
  <c r="C58" i="79"/>
  <c r="C59" i="79"/>
  <c r="C60" i="79"/>
  <c r="C61" i="79"/>
  <c r="C62" i="79"/>
  <c r="C63" i="79"/>
  <c r="C64" i="79"/>
  <c r="C65" i="79"/>
  <c r="C66" i="79"/>
  <c r="C67" i="79"/>
  <c r="C68" i="79"/>
  <c r="C69" i="79"/>
  <c r="C70" i="79"/>
  <c r="C71" i="79"/>
  <c r="C72" i="79"/>
  <c r="C73" i="79"/>
  <c r="C74" i="79"/>
  <c r="C75" i="79"/>
  <c r="C76" i="79"/>
  <c r="C77" i="79"/>
  <c r="C78" i="79"/>
  <c r="C79" i="79"/>
  <c r="C80" i="79"/>
  <c r="C81" i="79"/>
  <c r="C82" i="79"/>
  <c r="C83" i="79"/>
  <c r="C84" i="79"/>
  <c r="C85" i="79"/>
  <c r="C86" i="79"/>
  <c r="C87" i="79"/>
  <c r="C88" i="79"/>
  <c r="C89" i="79"/>
  <c r="C90" i="79"/>
  <c r="C91" i="79"/>
  <c r="C92" i="79"/>
  <c r="C93" i="79"/>
  <c r="C94" i="79"/>
  <c r="C95" i="79"/>
  <c r="C96" i="79"/>
  <c r="C97" i="79"/>
  <c r="C98" i="79"/>
  <c r="C99" i="79"/>
  <c r="C100" i="79"/>
  <c r="C101" i="79"/>
  <c r="C102" i="79"/>
  <c r="C103" i="79"/>
  <c r="C104" i="79"/>
  <c r="C105" i="79"/>
  <c r="C106" i="79"/>
  <c r="C107" i="79"/>
  <c r="C108" i="79"/>
  <c r="C109" i="79"/>
  <c r="C110" i="79"/>
  <c r="C111" i="79"/>
  <c r="C112" i="79"/>
  <c r="C113" i="79"/>
  <c r="C114" i="79"/>
  <c r="C115" i="79"/>
  <c r="C116" i="79"/>
  <c r="C117" i="79"/>
  <c r="C118" i="79"/>
  <c r="C119" i="79"/>
  <c r="C120" i="79"/>
  <c r="C121" i="79"/>
  <c r="C122" i="79"/>
  <c r="C123" i="79"/>
  <c r="C124" i="79"/>
  <c r="C125" i="79"/>
  <c r="C126" i="79"/>
  <c r="C127" i="79"/>
  <c r="C128" i="79"/>
  <c r="C129" i="79"/>
  <c r="C130" i="79"/>
  <c r="C131" i="79"/>
  <c r="C132" i="79"/>
  <c r="C133" i="79"/>
  <c r="C134" i="79"/>
  <c r="C135" i="79"/>
  <c r="C136" i="79"/>
  <c r="C137" i="79"/>
  <c r="C138" i="79"/>
  <c r="C139" i="79"/>
  <c r="C140" i="79"/>
  <c r="C141" i="79"/>
  <c r="C142" i="79"/>
  <c r="C143" i="79"/>
  <c r="C144" i="79"/>
  <c r="C145" i="79"/>
  <c r="C146" i="79"/>
  <c r="C147" i="79"/>
  <c r="C148" i="79"/>
  <c r="C149" i="79"/>
  <c r="C150" i="79"/>
  <c r="C151" i="79"/>
  <c r="C152" i="79"/>
  <c r="C153" i="79"/>
  <c r="C154" i="79"/>
  <c r="C155" i="79"/>
  <c r="C156" i="79"/>
  <c r="C157" i="79"/>
  <c r="C158" i="79"/>
  <c r="C159" i="79"/>
  <c r="C160" i="79"/>
  <c r="C161" i="79"/>
  <c r="C162" i="79"/>
  <c r="C163" i="79"/>
  <c r="C164" i="79"/>
  <c r="C165" i="79"/>
  <c r="C166" i="79"/>
  <c r="C167" i="79"/>
  <c r="C168" i="79"/>
  <c r="C169" i="79"/>
  <c r="C170" i="79"/>
  <c r="C171" i="79"/>
  <c r="C172" i="79"/>
  <c r="C173" i="79"/>
  <c r="C174" i="79"/>
  <c r="C175" i="79"/>
  <c r="C176" i="79"/>
  <c r="C177" i="79"/>
  <c r="C178" i="79"/>
  <c r="C179" i="79"/>
  <c r="C180" i="79"/>
  <c r="C181" i="79"/>
  <c r="C182" i="79"/>
  <c r="C183" i="79"/>
  <c r="C184" i="79"/>
  <c r="C185" i="79"/>
  <c r="C186" i="79"/>
  <c r="C187" i="79"/>
  <c r="C188" i="79"/>
  <c r="C189" i="79"/>
  <c r="C190" i="79"/>
  <c r="C191" i="79"/>
  <c r="C192" i="79"/>
  <c r="C193" i="79"/>
  <c r="C194" i="79"/>
  <c r="C195" i="79"/>
  <c r="C196" i="79"/>
  <c r="C197" i="79"/>
  <c r="C198" i="79"/>
  <c r="C199" i="79"/>
  <c r="C200" i="79"/>
  <c r="C201" i="79"/>
  <c r="C202" i="79"/>
  <c r="C203" i="79"/>
  <c r="C204" i="79"/>
  <c r="C205" i="79"/>
  <c r="C206" i="79"/>
  <c r="C207" i="79"/>
  <c r="C208" i="79"/>
  <c r="C209" i="79"/>
  <c r="C210" i="79"/>
  <c r="C211" i="79"/>
  <c r="C212" i="79"/>
  <c r="C213" i="79"/>
  <c r="C214" i="79"/>
  <c r="C215" i="79"/>
  <c r="C216" i="79"/>
  <c r="C217" i="79"/>
  <c r="C218" i="79"/>
  <c r="C219" i="79"/>
  <c r="C220" i="79"/>
  <c r="C221" i="79"/>
  <c r="C222" i="79"/>
  <c r="C223" i="79"/>
  <c r="C224" i="79"/>
  <c r="C5" i="79"/>
  <c r="M57" i="78"/>
  <c r="M31" i="78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26" i="78"/>
  <c r="C27" i="78"/>
  <c r="C28" i="78"/>
  <c r="C29" i="78"/>
  <c r="C30" i="78"/>
  <c r="C31" i="78"/>
  <c r="C32" i="78"/>
  <c r="C33" i="78"/>
  <c r="C34" i="78"/>
  <c r="C35" i="78"/>
  <c r="C36" i="78"/>
  <c r="C37" i="78"/>
  <c r="C38" i="78"/>
  <c r="C39" i="78"/>
  <c r="C40" i="78"/>
  <c r="C41" i="78"/>
  <c r="C42" i="78"/>
  <c r="C43" i="78"/>
  <c r="C44" i="78"/>
  <c r="C45" i="78"/>
  <c r="C46" i="78"/>
  <c r="C47" i="78"/>
  <c r="C48" i="78"/>
  <c r="C49" i="78"/>
  <c r="C50" i="78"/>
  <c r="C51" i="78"/>
  <c r="C52" i="78"/>
  <c r="C53" i="78"/>
  <c r="C54" i="78"/>
  <c r="C55" i="78"/>
  <c r="C56" i="78"/>
  <c r="C57" i="78"/>
  <c r="C58" i="78"/>
  <c r="C59" i="78"/>
  <c r="C60" i="78"/>
  <c r="C61" i="78"/>
  <c r="C62" i="78"/>
  <c r="C63" i="78"/>
  <c r="C64" i="78"/>
  <c r="C65" i="78"/>
  <c r="C66" i="78"/>
  <c r="C67" i="78"/>
  <c r="C68" i="78"/>
  <c r="C69" i="78"/>
  <c r="C70" i="78"/>
  <c r="C71" i="78"/>
  <c r="C72" i="78"/>
  <c r="C73" i="78"/>
  <c r="C74" i="78"/>
  <c r="C75" i="78"/>
  <c r="C76" i="78"/>
  <c r="C77" i="78"/>
  <c r="C78" i="78"/>
  <c r="C79" i="78"/>
  <c r="C80" i="78"/>
  <c r="C81" i="78"/>
  <c r="C82" i="78"/>
  <c r="C83" i="78"/>
  <c r="C84" i="78"/>
  <c r="C85" i="78"/>
  <c r="C86" i="78"/>
  <c r="C87" i="78"/>
  <c r="C88" i="78"/>
  <c r="C89" i="78"/>
  <c r="C90" i="78"/>
  <c r="C91" i="78"/>
  <c r="C92" i="78"/>
  <c r="C93" i="78"/>
  <c r="C94" i="78"/>
  <c r="C95" i="78"/>
  <c r="C96" i="78"/>
  <c r="C97" i="78"/>
  <c r="C98" i="78"/>
  <c r="C99" i="78"/>
  <c r="C100" i="78"/>
  <c r="C101" i="78"/>
  <c r="C102" i="78"/>
  <c r="C103" i="78"/>
  <c r="C104" i="78"/>
  <c r="C105" i="78"/>
  <c r="C106" i="78"/>
  <c r="C107" i="78"/>
  <c r="C108" i="78"/>
  <c r="C109" i="78"/>
  <c r="C110" i="78"/>
  <c r="C111" i="78"/>
  <c r="C112" i="78"/>
  <c r="C113" i="78"/>
  <c r="C114" i="78"/>
  <c r="C115" i="78"/>
  <c r="C116" i="78"/>
  <c r="C117" i="78"/>
  <c r="C118" i="78"/>
  <c r="C119" i="78"/>
  <c r="C120" i="78"/>
  <c r="C121" i="78"/>
  <c r="C122" i="78"/>
  <c r="C123" i="78"/>
  <c r="C124" i="78"/>
  <c r="C125" i="78"/>
  <c r="C126" i="78"/>
  <c r="C127" i="78"/>
  <c r="C128" i="78"/>
  <c r="C129" i="78"/>
  <c r="C130" i="78"/>
  <c r="C131" i="78"/>
  <c r="C132" i="78"/>
  <c r="C133" i="78"/>
  <c r="C134" i="78"/>
  <c r="C135" i="78"/>
  <c r="C136" i="78"/>
  <c r="C137" i="78"/>
  <c r="C138" i="78"/>
  <c r="C139" i="78"/>
  <c r="C140" i="78"/>
  <c r="C141" i="78"/>
  <c r="C142" i="78"/>
  <c r="C143" i="78"/>
  <c r="C144" i="78"/>
  <c r="C145" i="78"/>
  <c r="C146" i="78"/>
  <c r="C147" i="78"/>
  <c r="C148" i="78"/>
  <c r="C149" i="78"/>
  <c r="C150" i="78"/>
  <c r="C151" i="78"/>
  <c r="C152" i="78"/>
  <c r="C153" i="78"/>
  <c r="C154" i="78"/>
  <c r="C155" i="78"/>
  <c r="C156" i="78"/>
  <c r="C157" i="78"/>
  <c r="C158" i="78"/>
  <c r="C159" i="78"/>
  <c r="C160" i="78"/>
  <c r="C161" i="78"/>
  <c r="C162" i="78"/>
  <c r="C163" i="78"/>
  <c r="C164" i="78"/>
  <c r="C165" i="78"/>
  <c r="C166" i="78"/>
  <c r="C167" i="78"/>
  <c r="C168" i="78"/>
  <c r="C169" i="78"/>
  <c r="C170" i="78"/>
  <c r="C171" i="78"/>
  <c r="C172" i="78"/>
  <c r="C173" i="78"/>
  <c r="C174" i="78"/>
  <c r="C175" i="78"/>
  <c r="C176" i="78"/>
  <c r="C177" i="78"/>
  <c r="C178" i="78"/>
  <c r="C179" i="78"/>
  <c r="C180" i="78"/>
  <c r="C181" i="78"/>
  <c r="C182" i="78"/>
  <c r="C183" i="78"/>
  <c r="C184" i="78"/>
  <c r="C185" i="78"/>
  <c r="C186" i="78"/>
  <c r="C187" i="78"/>
  <c r="C188" i="78"/>
  <c r="C189" i="78"/>
  <c r="C190" i="78"/>
  <c r="C191" i="78"/>
  <c r="C192" i="78"/>
  <c r="C193" i="78"/>
  <c r="C194" i="78"/>
  <c r="C195" i="78"/>
  <c r="C196" i="78"/>
  <c r="C197" i="78"/>
  <c r="C198" i="78"/>
  <c r="C199" i="78"/>
  <c r="C200" i="78"/>
  <c r="C201" i="78"/>
  <c r="C202" i="78"/>
  <c r="C203" i="78"/>
  <c r="C204" i="78"/>
  <c r="C205" i="78"/>
  <c r="C206" i="78"/>
  <c r="C207" i="78"/>
  <c r="C208" i="78"/>
  <c r="C209" i="78"/>
  <c r="C210" i="78"/>
  <c r="C211" i="78"/>
  <c r="C212" i="78"/>
  <c r="C213" i="78"/>
  <c r="C214" i="78"/>
  <c r="C215" i="78"/>
  <c r="C216" i="78"/>
  <c r="C217" i="78"/>
  <c r="C218" i="78"/>
  <c r="C219" i="78"/>
  <c r="C220" i="78"/>
  <c r="C221" i="78"/>
  <c r="C222" i="78"/>
  <c r="C223" i="78"/>
  <c r="C224" i="78"/>
  <c r="C5" i="78"/>
  <c r="M80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C85" i="77"/>
  <c r="C86" i="77"/>
  <c r="C87" i="77"/>
  <c r="C88" i="77"/>
  <c r="C89" i="77"/>
  <c r="C90" i="77"/>
  <c r="C91" i="77"/>
  <c r="C92" i="77"/>
  <c r="C93" i="77"/>
  <c r="C94" i="77"/>
  <c r="C95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3" i="77"/>
  <c r="C114" i="77"/>
  <c r="C115" i="77"/>
  <c r="C116" i="77"/>
  <c r="C117" i="77"/>
  <c r="C118" i="77"/>
  <c r="C119" i="77"/>
  <c r="C120" i="77"/>
  <c r="C121" i="77"/>
  <c r="C122" i="77"/>
  <c r="C123" i="77"/>
  <c r="C124" i="77"/>
  <c r="C125" i="77"/>
  <c r="C126" i="77"/>
  <c r="C127" i="77"/>
  <c r="C128" i="77"/>
  <c r="C129" i="77"/>
  <c r="C130" i="77"/>
  <c r="C131" i="77"/>
  <c r="C132" i="77"/>
  <c r="C133" i="77"/>
  <c r="C134" i="77"/>
  <c r="C135" i="77"/>
  <c r="C136" i="77"/>
  <c r="C137" i="77"/>
  <c r="C138" i="77"/>
  <c r="C139" i="77"/>
  <c r="C140" i="77"/>
  <c r="C141" i="77"/>
  <c r="C142" i="77"/>
  <c r="C143" i="77"/>
  <c r="C144" i="77"/>
  <c r="C145" i="77"/>
  <c r="C146" i="77"/>
  <c r="C147" i="77"/>
  <c r="C148" i="77"/>
  <c r="C149" i="77"/>
  <c r="C150" i="77"/>
  <c r="C151" i="77"/>
  <c r="C152" i="77"/>
  <c r="C153" i="77"/>
  <c r="C154" i="77"/>
  <c r="C155" i="77"/>
  <c r="C156" i="77"/>
  <c r="C157" i="77"/>
  <c r="C158" i="77"/>
  <c r="C159" i="77"/>
  <c r="C160" i="77"/>
  <c r="C161" i="77"/>
  <c r="C162" i="77"/>
  <c r="C163" i="77"/>
  <c r="C164" i="77"/>
  <c r="C165" i="77"/>
  <c r="C166" i="77"/>
  <c r="C167" i="77"/>
  <c r="C168" i="77"/>
  <c r="C169" i="77"/>
  <c r="C170" i="77"/>
  <c r="C171" i="77"/>
  <c r="C172" i="77"/>
  <c r="C173" i="77"/>
  <c r="C174" i="77"/>
  <c r="C175" i="77"/>
  <c r="C176" i="77"/>
  <c r="C177" i="77"/>
  <c r="C178" i="77"/>
  <c r="C179" i="77"/>
  <c r="C180" i="77"/>
  <c r="C181" i="77"/>
  <c r="C182" i="77"/>
  <c r="C183" i="77"/>
  <c r="C184" i="77"/>
  <c r="C185" i="77"/>
  <c r="C186" i="77"/>
  <c r="C187" i="77"/>
  <c r="C188" i="77"/>
  <c r="C189" i="77"/>
  <c r="C190" i="77"/>
  <c r="C191" i="77"/>
  <c r="C192" i="77"/>
  <c r="C193" i="77"/>
  <c r="C194" i="77"/>
  <c r="C195" i="77"/>
  <c r="C196" i="77"/>
  <c r="C197" i="77"/>
  <c r="C198" i="77"/>
  <c r="C199" i="77"/>
  <c r="C200" i="77"/>
  <c r="C201" i="77"/>
  <c r="C202" i="77"/>
  <c r="C203" i="77"/>
  <c r="C204" i="77"/>
  <c r="C205" i="77"/>
  <c r="C206" i="77"/>
  <c r="C207" i="77"/>
  <c r="C208" i="77"/>
  <c r="C209" i="77"/>
  <c r="C210" i="77"/>
  <c r="C211" i="77"/>
  <c r="C212" i="77"/>
  <c r="C213" i="77"/>
  <c r="C214" i="77"/>
  <c r="C215" i="77"/>
  <c r="C216" i="77"/>
  <c r="C217" i="77"/>
  <c r="C218" i="77"/>
  <c r="C219" i="77"/>
  <c r="C220" i="77"/>
  <c r="C221" i="77"/>
  <c r="C222" i="77"/>
  <c r="C223" i="77"/>
  <c r="C224" i="77"/>
  <c r="C5" i="77"/>
  <c r="C6" i="76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38" i="76"/>
  <c r="C39" i="76"/>
  <c r="C40" i="76"/>
  <c r="C41" i="76"/>
  <c r="C42" i="76"/>
  <c r="C43" i="76"/>
  <c r="C44" i="76"/>
  <c r="C45" i="76"/>
  <c r="C46" i="76"/>
  <c r="C47" i="76"/>
  <c r="C48" i="76"/>
  <c r="C49" i="76"/>
  <c r="C50" i="76"/>
  <c r="C51" i="76"/>
  <c r="C52" i="76"/>
  <c r="C53" i="76"/>
  <c r="C54" i="76"/>
  <c r="C55" i="76"/>
  <c r="C56" i="76"/>
  <c r="C57" i="76"/>
  <c r="C58" i="76"/>
  <c r="C59" i="76"/>
  <c r="C60" i="76"/>
  <c r="C61" i="76"/>
  <c r="C62" i="76"/>
  <c r="C63" i="76"/>
  <c r="C64" i="76"/>
  <c r="C65" i="76"/>
  <c r="C66" i="76"/>
  <c r="C67" i="76"/>
  <c r="C68" i="76"/>
  <c r="C69" i="76"/>
  <c r="C70" i="76"/>
  <c r="C71" i="76"/>
  <c r="C72" i="76"/>
  <c r="C73" i="76"/>
  <c r="C74" i="76"/>
  <c r="C75" i="76"/>
  <c r="C76" i="76"/>
  <c r="C77" i="76"/>
  <c r="C78" i="76"/>
  <c r="C79" i="76"/>
  <c r="C80" i="76"/>
  <c r="C81" i="76"/>
  <c r="C82" i="76"/>
  <c r="C83" i="76"/>
  <c r="C84" i="76"/>
  <c r="C85" i="76"/>
  <c r="C86" i="76"/>
  <c r="C87" i="76"/>
  <c r="C88" i="76"/>
  <c r="C89" i="76"/>
  <c r="C90" i="76"/>
  <c r="C91" i="76"/>
  <c r="C92" i="76"/>
  <c r="C93" i="76"/>
  <c r="C94" i="76"/>
  <c r="C95" i="76"/>
  <c r="C96" i="76"/>
  <c r="C97" i="76"/>
  <c r="C98" i="76"/>
  <c r="C99" i="76"/>
  <c r="C100" i="76"/>
  <c r="C101" i="76"/>
  <c r="C102" i="76"/>
  <c r="C103" i="76"/>
  <c r="C104" i="76"/>
  <c r="C105" i="76"/>
  <c r="C106" i="76"/>
  <c r="C107" i="76"/>
  <c r="C108" i="76"/>
  <c r="C109" i="76"/>
  <c r="C110" i="76"/>
  <c r="C111" i="76"/>
  <c r="C112" i="76"/>
  <c r="C113" i="76"/>
  <c r="C114" i="76"/>
  <c r="C115" i="76"/>
  <c r="C116" i="76"/>
  <c r="C117" i="76"/>
  <c r="C118" i="76"/>
  <c r="C119" i="76"/>
  <c r="C120" i="76"/>
  <c r="C121" i="76"/>
  <c r="C122" i="76"/>
  <c r="C123" i="76"/>
  <c r="C124" i="76"/>
  <c r="C125" i="76"/>
  <c r="C126" i="76"/>
  <c r="C127" i="76"/>
  <c r="C128" i="76"/>
  <c r="C129" i="76"/>
  <c r="C130" i="76"/>
  <c r="C131" i="76"/>
  <c r="C132" i="76"/>
  <c r="C133" i="76"/>
  <c r="C134" i="76"/>
  <c r="C135" i="76"/>
  <c r="C136" i="76"/>
  <c r="C137" i="76"/>
  <c r="C138" i="76"/>
  <c r="C139" i="76"/>
  <c r="C140" i="76"/>
  <c r="C141" i="76"/>
  <c r="C142" i="76"/>
  <c r="C143" i="76"/>
  <c r="C144" i="76"/>
  <c r="C145" i="76"/>
  <c r="C146" i="76"/>
  <c r="C147" i="76"/>
  <c r="C148" i="76"/>
  <c r="C149" i="76"/>
  <c r="C150" i="76"/>
  <c r="C151" i="76"/>
  <c r="C152" i="76"/>
  <c r="C153" i="76"/>
  <c r="C154" i="76"/>
  <c r="C155" i="76"/>
  <c r="C156" i="76"/>
  <c r="C157" i="76"/>
  <c r="C158" i="76"/>
  <c r="C159" i="76"/>
  <c r="C160" i="76"/>
  <c r="C161" i="76"/>
  <c r="C162" i="76"/>
  <c r="C163" i="76"/>
  <c r="C164" i="76"/>
  <c r="C165" i="76"/>
  <c r="C166" i="76"/>
  <c r="C167" i="76"/>
  <c r="C168" i="76"/>
  <c r="C169" i="76"/>
  <c r="C170" i="76"/>
  <c r="C171" i="76"/>
  <c r="C172" i="76"/>
  <c r="C173" i="76"/>
  <c r="C174" i="76"/>
  <c r="C175" i="76"/>
  <c r="C176" i="76"/>
  <c r="C177" i="76"/>
  <c r="C178" i="76"/>
  <c r="C179" i="76"/>
  <c r="C180" i="76"/>
  <c r="C181" i="76"/>
  <c r="C182" i="76"/>
  <c r="C183" i="76"/>
  <c r="C184" i="76"/>
  <c r="C185" i="76"/>
  <c r="C186" i="76"/>
  <c r="C187" i="76"/>
  <c r="C188" i="76"/>
  <c r="C189" i="76"/>
  <c r="C190" i="76"/>
  <c r="C191" i="76"/>
  <c r="C192" i="76"/>
  <c r="C193" i="76"/>
  <c r="C194" i="76"/>
  <c r="C195" i="76"/>
  <c r="C196" i="76"/>
  <c r="C197" i="76"/>
  <c r="C198" i="76"/>
  <c r="C199" i="76"/>
  <c r="C200" i="76"/>
  <c r="C201" i="76"/>
  <c r="C202" i="76"/>
  <c r="C203" i="76"/>
  <c r="C204" i="76"/>
  <c r="C205" i="76"/>
  <c r="C206" i="76"/>
  <c r="C207" i="76"/>
  <c r="C208" i="76"/>
  <c r="C209" i="76"/>
  <c r="C210" i="76"/>
  <c r="C211" i="76"/>
  <c r="C212" i="76"/>
  <c r="C213" i="76"/>
  <c r="C214" i="76"/>
  <c r="C215" i="76"/>
  <c r="C216" i="76"/>
  <c r="C217" i="76"/>
  <c r="C218" i="76"/>
  <c r="C219" i="76"/>
  <c r="C220" i="76"/>
  <c r="C221" i="76"/>
  <c r="C222" i="76"/>
  <c r="C223" i="76"/>
  <c r="C224" i="76"/>
  <c r="C5" i="76"/>
  <c r="O233" i="76"/>
  <c r="M86" i="76"/>
  <c r="M33" i="76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52" i="75"/>
  <c r="C53" i="75"/>
  <c r="C54" i="75"/>
  <c r="C55" i="75"/>
  <c r="C56" i="75"/>
  <c r="C57" i="75"/>
  <c r="C58" i="75"/>
  <c r="C59" i="75"/>
  <c r="C60" i="75"/>
  <c r="C61" i="75"/>
  <c r="C62" i="75"/>
  <c r="C63" i="75"/>
  <c r="C64" i="75"/>
  <c r="C65" i="75"/>
  <c r="C66" i="75"/>
  <c r="C67" i="75"/>
  <c r="C68" i="75"/>
  <c r="C69" i="75"/>
  <c r="C70" i="75"/>
  <c r="C71" i="75"/>
  <c r="C72" i="75"/>
  <c r="C73" i="75"/>
  <c r="C74" i="75"/>
  <c r="C75" i="75"/>
  <c r="C76" i="75"/>
  <c r="C77" i="75"/>
  <c r="C78" i="75"/>
  <c r="C79" i="75"/>
  <c r="C80" i="75"/>
  <c r="C81" i="75"/>
  <c r="C82" i="75"/>
  <c r="C83" i="75"/>
  <c r="C84" i="75"/>
  <c r="C85" i="75"/>
  <c r="C86" i="75"/>
  <c r="C87" i="75"/>
  <c r="C88" i="75"/>
  <c r="C89" i="75"/>
  <c r="C90" i="75"/>
  <c r="C91" i="75"/>
  <c r="C92" i="75"/>
  <c r="C93" i="75"/>
  <c r="C94" i="75"/>
  <c r="C95" i="75"/>
  <c r="C96" i="75"/>
  <c r="C97" i="75"/>
  <c r="C98" i="75"/>
  <c r="C99" i="75"/>
  <c r="C100" i="75"/>
  <c r="C101" i="75"/>
  <c r="C102" i="75"/>
  <c r="C103" i="75"/>
  <c r="C104" i="75"/>
  <c r="C105" i="75"/>
  <c r="C106" i="75"/>
  <c r="C107" i="75"/>
  <c r="C108" i="75"/>
  <c r="C109" i="75"/>
  <c r="C110" i="75"/>
  <c r="C111" i="75"/>
  <c r="C112" i="75"/>
  <c r="C113" i="75"/>
  <c r="C114" i="75"/>
  <c r="C115" i="75"/>
  <c r="C116" i="75"/>
  <c r="C117" i="75"/>
  <c r="C118" i="75"/>
  <c r="C119" i="75"/>
  <c r="C120" i="75"/>
  <c r="C121" i="75"/>
  <c r="C122" i="75"/>
  <c r="C123" i="75"/>
  <c r="C124" i="75"/>
  <c r="C125" i="75"/>
  <c r="C126" i="75"/>
  <c r="C127" i="75"/>
  <c r="C128" i="75"/>
  <c r="C129" i="75"/>
  <c r="C130" i="75"/>
  <c r="C131" i="75"/>
  <c r="C132" i="75"/>
  <c r="C133" i="75"/>
  <c r="C134" i="75"/>
  <c r="C135" i="75"/>
  <c r="C136" i="75"/>
  <c r="C137" i="75"/>
  <c r="C138" i="75"/>
  <c r="C139" i="75"/>
  <c r="C140" i="75"/>
  <c r="C141" i="75"/>
  <c r="C142" i="75"/>
  <c r="C143" i="75"/>
  <c r="C144" i="75"/>
  <c r="C145" i="75"/>
  <c r="C146" i="75"/>
  <c r="C147" i="75"/>
  <c r="C148" i="75"/>
  <c r="C149" i="75"/>
  <c r="C150" i="75"/>
  <c r="C151" i="75"/>
  <c r="C152" i="75"/>
  <c r="C153" i="75"/>
  <c r="C154" i="75"/>
  <c r="C155" i="75"/>
  <c r="C156" i="75"/>
  <c r="C157" i="75"/>
  <c r="C158" i="75"/>
  <c r="C159" i="75"/>
  <c r="C160" i="75"/>
  <c r="C161" i="75"/>
  <c r="C162" i="75"/>
  <c r="C163" i="75"/>
  <c r="C164" i="75"/>
  <c r="C165" i="75"/>
  <c r="C166" i="75"/>
  <c r="C167" i="75"/>
  <c r="C168" i="75"/>
  <c r="C169" i="75"/>
  <c r="C170" i="75"/>
  <c r="C171" i="75"/>
  <c r="C172" i="75"/>
  <c r="C173" i="75"/>
  <c r="C174" i="75"/>
  <c r="C175" i="75"/>
  <c r="C176" i="75"/>
  <c r="C177" i="75"/>
  <c r="C178" i="75"/>
  <c r="C179" i="75"/>
  <c r="C180" i="75"/>
  <c r="C181" i="75"/>
  <c r="C182" i="75"/>
  <c r="C183" i="75"/>
  <c r="C184" i="75"/>
  <c r="C185" i="75"/>
  <c r="C186" i="75"/>
  <c r="C187" i="75"/>
  <c r="C188" i="75"/>
  <c r="C189" i="75"/>
  <c r="C190" i="75"/>
  <c r="C191" i="75"/>
  <c r="C192" i="75"/>
  <c r="C193" i="75"/>
  <c r="C194" i="75"/>
  <c r="C195" i="75"/>
  <c r="C196" i="75"/>
  <c r="C197" i="75"/>
  <c r="C198" i="75"/>
  <c r="C199" i="75"/>
  <c r="C200" i="75"/>
  <c r="C201" i="75"/>
  <c r="C202" i="75"/>
  <c r="C203" i="75"/>
  <c r="C204" i="75"/>
  <c r="C205" i="75"/>
  <c r="C206" i="75"/>
  <c r="C207" i="75"/>
  <c r="C208" i="75"/>
  <c r="C209" i="75"/>
  <c r="C210" i="75"/>
  <c r="C211" i="75"/>
  <c r="C212" i="75"/>
  <c r="C213" i="75"/>
  <c r="C214" i="75"/>
  <c r="C215" i="75"/>
  <c r="C216" i="75"/>
  <c r="C217" i="75"/>
  <c r="C218" i="75"/>
  <c r="C219" i="75"/>
  <c r="C220" i="75"/>
  <c r="C221" i="75"/>
  <c r="C222" i="75"/>
  <c r="C223" i="75"/>
  <c r="C224" i="75"/>
  <c r="C5" i="75"/>
  <c r="C6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69" i="74"/>
  <c r="C70" i="74"/>
  <c r="C71" i="74"/>
  <c r="C72" i="74"/>
  <c r="C73" i="74"/>
  <c r="C74" i="74"/>
  <c r="C75" i="74"/>
  <c r="C76" i="74"/>
  <c r="C77" i="74"/>
  <c r="C78" i="74"/>
  <c r="C79" i="74"/>
  <c r="C80" i="74"/>
  <c r="C81" i="74"/>
  <c r="C82" i="74"/>
  <c r="C83" i="74"/>
  <c r="C84" i="74"/>
  <c r="C85" i="74"/>
  <c r="C86" i="74"/>
  <c r="C87" i="74"/>
  <c r="C88" i="74"/>
  <c r="C89" i="74"/>
  <c r="C90" i="74"/>
  <c r="C91" i="74"/>
  <c r="C92" i="74"/>
  <c r="C93" i="74"/>
  <c r="C94" i="74"/>
  <c r="C95" i="74"/>
  <c r="C96" i="74"/>
  <c r="C97" i="74"/>
  <c r="C98" i="74"/>
  <c r="C99" i="74"/>
  <c r="C100" i="74"/>
  <c r="C101" i="74"/>
  <c r="C102" i="74"/>
  <c r="C103" i="74"/>
  <c r="C104" i="74"/>
  <c r="C105" i="74"/>
  <c r="C106" i="74"/>
  <c r="C107" i="74"/>
  <c r="C108" i="74"/>
  <c r="C109" i="74"/>
  <c r="C110" i="74"/>
  <c r="C111" i="74"/>
  <c r="C112" i="74"/>
  <c r="C113" i="74"/>
  <c r="C114" i="74"/>
  <c r="C115" i="74"/>
  <c r="C116" i="74"/>
  <c r="C117" i="74"/>
  <c r="C118" i="74"/>
  <c r="C119" i="74"/>
  <c r="C120" i="74"/>
  <c r="C121" i="74"/>
  <c r="C122" i="74"/>
  <c r="C123" i="74"/>
  <c r="C124" i="74"/>
  <c r="C125" i="74"/>
  <c r="C126" i="74"/>
  <c r="C127" i="74"/>
  <c r="C128" i="74"/>
  <c r="C129" i="74"/>
  <c r="C130" i="74"/>
  <c r="C131" i="74"/>
  <c r="C132" i="74"/>
  <c r="C133" i="74"/>
  <c r="C134" i="74"/>
  <c r="C135" i="74"/>
  <c r="C136" i="74"/>
  <c r="C137" i="74"/>
  <c r="C138" i="74"/>
  <c r="C139" i="74"/>
  <c r="C140" i="74"/>
  <c r="C141" i="74"/>
  <c r="C142" i="74"/>
  <c r="C143" i="74"/>
  <c r="C144" i="74"/>
  <c r="C145" i="74"/>
  <c r="C146" i="74"/>
  <c r="C147" i="74"/>
  <c r="C148" i="74"/>
  <c r="C149" i="74"/>
  <c r="C150" i="74"/>
  <c r="C151" i="74"/>
  <c r="C152" i="74"/>
  <c r="C153" i="74"/>
  <c r="C154" i="74"/>
  <c r="C155" i="74"/>
  <c r="C156" i="74"/>
  <c r="C157" i="74"/>
  <c r="C158" i="74"/>
  <c r="C159" i="74"/>
  <c r="C160" i="74"/>
  <c r="C161" i="74"/>
  <c r="C162" i="74"/>
  <c r="C163" i="74"/>
  <c r="C164" i="74"/>
  <c r="C165" i="74"/>
  <c r="C166" i="74"/>
  <c r="C167" i="74"/>
  <c r="C168" i="74"/>
  <c r="C169" i="74"/>
  <c r="C170" i="74"/>
  <c r="C171" i="74"/>
  <c r="C172" i="74"/>
  <c r="C173" i="74"/>
  <c r="C174" i="74"/>
  <c r="C175" i="74"/>
  <c r="C176" i="74"/>
  <c r="C177" i="74"/>
  <c r="C178" i="74"/>
  <c r="C179" i="74"/>
  <c r="C180" i="74"/>
  <c r="C181" i="74"/>
  <c r="C182" i="74"/>
  <c r="C183" i="74"/>
  <c r="C184" i="74"/>
  <c r="C185" i="74"/>
  <c r="C186" i="74"/>
  <c r="C187" i="74"/>
  <c r="C188" i="74"/>
  <c r="C189" i="74"/>
  <c r="C190" i="74"/>
  <c r="C191" i="74"/>
  <c r="C192" i="74"/>
  <c r="C193" i="74"/>
  <c r="C194" i="74"/>
  <c r="C195" i="74"/>
  <c r="C196" i="74"/>
  <c r="C197" i="74"/>
  <c r="C198" i="74"/>
  <c r="C199" i="74"/>
  <c r="C200" i="74"/>
  <c r="C201" i="74"/>
  <c r="C202" i="74"/>
  <c r="C203" i="74"/>
  <c r="C204" i="74"/>
  <c r="C205" i="74"/>
  <c r="C206" i="74"/>
  <c r="C207" i="74"/>
  <c r="C208" i="74"/>
  <c r="C209" i="74"/>
  <c r="C210" i="74"/>
  <c r="C211" i="74"/>
  <c r="C212" i="74"/>
  <c r="C213" i="74"/>
  <c r="C214" i="74"/>
  <c r="C215" i="74"/>
  <c r="C216" i="74"/>
  <c r="C217" i="74"/>
  <c r="C218" i="74"/>
  <c r="C219" i="74"/>
  <c r="C220" i="74"/>
  <c r="C221" i="74"/>
  <c r="C222" i="74"/>
  <c r="C223" i="74"/>
  <c r="C224" i="74"/>
  <c r="C5" i="74"/>
  <c r="O240" i="66"/>
  <c r="O241" i="66" s="1"/>
  <c r="P239" i="66"/>
  <c r="O239" i="66"/>
  <c r="O242" i="66" s="1"/>
  <c r="N239" i="66"/>
  <c r="O240" i="67"/>
  <c r="P239" i="67"/>
  <c r="O239" i="67"/>
  <c r="N239" i="67"/>
  <c r="O241" i="70"/>
  <c r="P240" i="70"/>
  <c r="O240" i="70"/>
  <c r="P239" i="70"/>
  <c r="O239" i="70"/>
  <c r="O242" i="70" s="1"/>
  <c r="N239" i="70"/>
  <c r="P241" i="71"/>
  <c r="P240" i="71"/>
  <c r="P239" i="71"/>
  <c r="P242" i="71" s="1"/>
  <c r="O239" i="71"/>
  <c r="O240" i="71" s="1"/>
  <c r="O241" i="71" s="1"/>
  <c r="N239" i="71"/>
  <c r="O242" i="68"/>
  <c r="O241" i="68"/>
  <c r="O240" i="68"/>
  <c r="P239" i="68"/>
  <c r="P240" i="68" s="1"/>
  <c r="P241" i="68" s="1"/>
  <c r="O239" i="68"/>
  <c r="N239" i="68"/>
  <c r="P241" i="69"/>
  <c r="P242" i="69" s="1"/>
  <c r="P240" i="69"/>
  <c r="O240" i="69"/>
  <c r="O241" i="69" s="1"/>
  <c r="O242" i="69" s="1"/>
  <c r="P239" i="69"/>
  <c r="O239" i="69"/>
  <c r="N239" i="69"/>
  <c r="P240" i="72"/>
  <c r="P241" i="72" s="1"/>
  <c r="P242" i="72" s="1"/>
  <c r="P239" i="72"/>
  <c r="O239" i="72"/>
  <c r="O240" i="72" s="1"/>
  <c r="N239" i="72"/>
  <c r="P239" i="73"/>
  <c r="P240" i="73" s="1"/>
  <c r="O239" i="73"/>
  <c r="N239" i="73"/>
  <c r="P239" i="74"/>
  <c r="O239" i="74"/>
  <c r="N239" i="74"/>
  <c r="O240" i="75"/>
  <c r="P239" i="75"/>
  <c r="O239" i="75"/>
  <c r="N239" i="75"/>
  <c r="P239" i="76"/>
  <c r="P240" i="76" s="1"/>
  <c r="O239" i="76"/>
  <c r="N239" i="76"/>
  <c r="P240" i="77"/>
  <c r="P241" i="77" s="1"/>
  <c r="P239" i="77"/>
  <c r="O239" i="77"/>
  <c r="O240" i="77" s="1"/>
  <c r="O241" i="77" s="1"/>
  <c r="N239" i="77"/>
  <c r="P239" i="78"/>
  <c r="P240" i="78" s="1"/>
  <c r="P241" i="78" s="1"/>
  <c r="O239" i="78"/>
  <c r="O240" i="78" s="1"/>
  <c r="N239" i="78"/>
  <c r="P239" i="79"/>
  <c r="P240" i="79" s="1"/>
  <c r="O239" i="79"/>
  <c r="O240" i="79" s="1"/>
  <c r="O241" i="79" s="1"/>
  <c r="O242" i="79" s="1"/>
  <c r="N239" i="79"/>
  <c r="P240" i="80"/>
  <c r="P241" i="80" s="1"/>
  <c r="P242" i="80" s="1"/>
  <c r="P239" i="80"/>
  <c r="O239" i="80"/>
  <c r="O240" i="80" s="1"/>
  <c r="N239" i="80"/>
  <c r="P239" i="81"/>
  <c r="P240" i="81" s="1"/>
  <c r="O239" i="81"/>
  <c r="N239" i="81"/>
  <c r="P239" i="82"/>
  <c r="O239" i="82"/>
  <c r="O240" i="82" s="1"/>
  <c r="O241" i="82" s="1"/>
  <c r="N239" i="82"/>
  <c r="O240" i="83"/>
  <c r="P239" i="83"/>
  <c r="O239" i="83"/>
  <c r="N239" i="83"/>
  <c r="P240" i="84"/>
  <c r="O240" i="84"/>
  <c r="O241" i="84" s="1"/>
  <c r="P239" i="84"/>
  <c r="O239" i="84"/>
  <c r="N239" i="84"/>
  <c r="P240" i="85"/>
  <c r="P241" i="85" s="1"/>
  <c r="P239" i="85"/>
  <c r="P242" i="85" s="1"/>
  <c r="O239" i="85"/>
  <c r="O240" i="85" s="1"/>
  <c r="O241" i="85" s="1"/>
  <c r="N239" i="85"/>
  <c r="P239" i="86"/>
  <c r="P240" i="86" s="1"/>
  <c r="P241" i="86" s="1"/>
  <c r="O239" i="86"/>
  <c r="O240" i="86" s="1"/>
  <c r="N239" i="86"/>
  <c r="O240" i="87"/>
  <c r="O241" i="87" s="1"/>
  <c r="O242" i="87" s="1"/>
  <c r="P239" i="87"/>
  <c r="P240" i="87" s="1"/>
  <c r="O239" i="87"/>
  <c r="N239" i="87"/>
  <c r="P240" i="88"/>
  <c r="P241" i="88" s="1"/>
  <c r="P242" i="88" s="1"/>
  <c r="P239" i="88"/>
  <c r="O239" i="88"/>
  <c r="O240" i="88" s="1"/>
  <c r="N239" i="88"/>
  <c r="P239" i="89"/>
  <c r="P240" i="89" s="1"/>
  <c r="O239" i="89"/>
  <c r="N239" i="89"/>
  <c r="P239" i="90"/>
  <c r="O239" i="90"/>
  <c r="N239" i="90"/>
  <c r="O240" i="91"/>
  <c r="P239" i="91"/>
  <c r="O239" i="91"/>
  <c r="N239" i="91"/>
  <c r="P240" i="92"/>
  <c r="P239" i="92"/>
  <c r="O239" i="92"/>
  <c r="O240" i="92" s="1"/>
  <c r="O241" i="92" s="1"/>
  <c r="N239" i="92"/>
  <c r="P240" i="93"/>
  <c r="P241" i="93" s="1"/>
  <c r="P239" i="93"/>
  <c r="P242" i="93" s="1"/>
  <c r="O239" i="93"/>
  <c r="O240" i="93" s="1"/>
  <c r="O241" i="93" s="1"/>
  <c r="N239" i="93"/>
  <c r="P239" i="94"/>
  <c r="P240" i="94" s="1"/>
  <c r="P241" i="94" s="1"/>
  <c r="O239" i="94"/>
  <c r="O240" i="94" s="1"/>
  <c r="N239" i="94"/>
  <c r="P239" i="95"/>
  <c r="P240" i="95" s="1"/>
  <c r="O239" i="95"/>
  <c r="O240" i="95" s="1"/>
  <c r="O241" i="95" s="1"/>
  <c r="O242" i="95" s="1"/>
  <c r="N239" i="95"/>
  <c r="P240" i="96"/>
  <c r="P241" i="96" s="1"/>
  <c r="P242" i="96" s="1"/>
  <c r="P239" i="96"/>
  <c r="O239" i="96"/>
  <c r="O240" i="96" s="1"/>
  <c r="N239" i="96"/>
  <c r="P239" i="33"/>
  <c r="P240" i="33" s="1"/>
  <c r="O239" i="33"/>
  <c r="N239" i="33"/>
  <c r="O240" i="76" l="1"/>
  <c r="O241" i="76" s="1"/>
  <c r="P241" i="89"/>
  <c r="P242" i="89"/>
  <c r="O241" i="78"/>
  <c r="O242" i="78" s="1"/>
  <c r="P241" i="95"/>
  <c r="P242" i="95" s="1"/>
  <c r="P242" i="91"/>
  <c r="O242" i="84"/>
  <c r="P242" i="74"/>
  <c r="P241" i="33"/>
  <c r="P242" i="33"/>
  <c r="O241" i="88"/>
  <c r="O242" i="88"/>
  <c r="O241" i="86"/>
  <c r="O242" i="86" s="1"/>
  <c r="O242" i="92"/>
  <c r="O242" i="67"/>
  <c r="O241" i="80"/>
  <c r="O242" i="80"/>
  <c r="O241" i="96"/>
  <c r="O242" i="96"/>
  <c r="O241" i="94"/>
  <c r="O242" i="94" s="1"/>
  <c r="P242" i="84"/>
  <c r="P242" i="77"/>
  <c r="P241" i="73"/>
  <c r="P242" i="73" s="1"/>
  <c r="P241" i="79"/>
  <c r="P242" i="79" s="1"/>
  <c r="P242" i="75"/>
  <c r="P242" i="66"/>
  <c r="P241" i="81"/>
  <c r="P242" i="81"/>
  <c r="O241" i="72"/>
  <c r="O242" i="72"/>
  <c r="O242" i="89"/>
  <c r="P242" i="87"/>
  <c r="P241" i="87"/>
  <c r="P242" i="83"/>
  <c r="O240" i="33"/>
  <c r="O241" i="33" s="1"/>
  <c r="P242" i="94"/>
  <c r="O242" i="93"/>
  <c r="P241" i="92"/>
  <c r="P242" i="92" s="1"/>
  <c r="O241" i="91"/>
  <c r="O242" i="91" s="1"/>
  <c r="P240" i="90"/>
  <c r="P241" i="90" s="1"/>
  <c r="O240" i="89"/>
  <c r="O241" i="89" s="1"/>
  <c r="P242" i="86"/>
  <c r="O242" i="85"/>
  <c r="P241" i="84"/>
  <c r="O241" i="83"/>
  <c r="O242" i="83" s="1"/>
  <c r="P240" i="82"/>
  <c r="P241" i="82" s="1"/>
  <c r="O240" i="81"/>
  <c r="O241" i="81" s="1"/>
  <c r="P242" i="78"/>
  <c r="O242" i="77"/>
  <c r="P241" i="76"/>
  <c r="P242" i="76" s="1"/>
  <c r="O241" i="75"/>
  <c r="O242" i="75" s="1"/>
  <c r="P240" i="74"/>
  <c r="P241" i="74" s="1"/>
  <c r="O240" i="73"/>
  <c r="O241" i="73" s="1"/>
  <c r="P242" i="68"/>
  <c r="O242" i="71"/>
  <c r="P241" i="70"/>
  <c r="P242" i="70" s="1"/>
  <c r="O241" i="67"/>
  <c r="P240" i="66"/>
  <c r="P241" i="66" s="1"/>
  <c r="P240" i="91"/>
  <c r="P241" i="91" s="1"/>
  <c r="P240" i="83"/>
  <c r="P241" i="83" s="1"/>
  <c r="P240" i="75"/>
  <c r="P241" i="75" s="1"/>
  <c r="O240" i="74"/>
  <c r="O241" i="74" s="1"/>
  <c r="P240" i="67"/>
  <c r="P241" i="67" s="1"/>
  <c r="O240" i="90"/>
  <c r="O241" i="90" s="1"/>
  <c r="O242" i="82"/>
  <c r="O242" i="76" l="1"/>
  <c r="O242" i="73"/>
  <c r="O242" i="90"/>
  <c r="O242" i="81"/>
  <c r="P242" i="82"/>
  <c r="O242" i="33"/>
  <c r="P242" i="90"/>
  <c r="P242" i="67"/>
  <c r="O242" i="74"/>
  <c r="M86" i="73" l="1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40" i="73"/>
  <c r="C41" i="73"/>
  <c r="C42" i="73"/>
  <c r="C43" i="73"/>
  <c r="C44" i="73"/>
  <c r="C45" i="73"/>
  <c r="C46" i="73"/>
  <c r="C47" i="73"/>
  <c r="C48" i="73"/>
  <c r="C49" i="73"/>
  <c r="C50" i="73"/>
  <c r="C51" i="73"/>
  <c r="C52" i="73"/>
  <c r="C53" i="73"/>
  <c r="C54" i="73"/>
  <c r="C55" i="73"/>
  <c r="C56" i="73"/>
  <c r="C57" i="73"/>
  <c r="C58" i="73"/>
  <c r="C59" i="73"/>
  <c r="C60" i="73"/>
  <c r="C61" i="73"/>
  <c r="C62" i="73"/>
  <c r="C63" i="73"/>
  <c r="C64" i="73"/>
  <c r="C65" i="73"/>
  <c r="C66" i="73"/>
  <c r="C67" i="73"/>
  <c r="C68" i="73"/>
  <c r="C69" i="73"/>
  <c r="C70" i="73"/>
  <c r="C71" i="73"/>
  <c r="C72" i="73"/>
  <c r="C73" i="73"/>
  <c r="C74" i="73"/>
  <c r="C75" i="73"/>
  <c r="C76" i="73"/>
  <c r="C77" i="73"/>
  <c r="C78" i="73"/>
  <c r="C79" i="73"/>
  <c r="C80" i="73"/>
  <c r="C81" i="73"/>
  <c r="C82" i="73"/>
  <c r="C83" i="73"/>
  <c r="C84" i="73"/>
  <c r="C85" i="73"/>
  <c r="C86" i="73"/>
  <c r="C87" i="73"/>
  <c r="C88" i="73"/>
  <c r="C89" i="73"/>
  <c r="C90" i="73"/>
  <c r="C91" i="73"/>
  <c r="C92" i="73"/>
  <c r="C93" i="73"/>
  <c r="C94" i="73"/>
  <c r="C95" i="73"/>
  <c r="C96" i="73"/>
  <c r="C97" i="73"/>
  <c r="C98" i="73"/>
  <c r="C99" i="73"/>
  <c r="C100" i="73"/>
  <c r="C101" i="73"/>
  <c r="C102" i="73"/>
  <c r="C103" i="73"/>
  <c r="C104" i="73"/>
  <c r="C105" i="73"/>
  <c r="C106" i="73"/>
  <c r="C107" i="73"/>
  <c r="C108" i="73"/>
  <c r="C109" i="73"/>
  <c r="C110" i="73"/>
  <c r="C111" i="73"/>
  <c r="C112" i="73"/>
  <c r="C113" i="73"/>
  <c r="C114" i="73"/>
  <c r="C115" i="73"/>
  <c r="C116" i="73"/>
  <c r="C117" i="73"/>
  <c r="C118" i="73"/>
  <c r="C119" i="73"/>
  <c r="C120" i="73"/>
  <c r="C121" i="73"/>
  <c r="C122" i="73"/>
  <c r="C123" i="73"/>
  <c r="C124" i="73"/>
  <c r="C125" i="73"/>
  <c r="C126" i="73"/>
  <c r="C127" i="73"/>
  <c r="C128" i="73"/>
  <c r="C129" i="73"/>
  <c r="C130" i="73"/>
  <c r="C131" i="73"/>
  <c r="C132" i="73"/>
  <c r="C133" i="73"/>
  <c r="C134" i="73"/>
  <c r="C135" i="73"/>
  <c r="C136" i="73"/>
  <c r="C137" i="73"/>
  <c r="C138" i="73"/>
  <c r="C139" i="73"/>
  <c r="C140" i="73"/>
  <c r="C141" i="73"/>
  <c r="C142" i="73"/>
  <c r="C143" i="73"/>
  <c r="C144" i="73"/>
  <c r="C145" i="73"/>
  <c r="C146" i="73"/>
  <c r="C147" i="73"/>
  <c r="C148" i="73"/>
  <c r="C149" i="73"/>
  <c r="C150" i="73"/>
  <c r="C151" i="73"/>
  <c r="C152" i="73"/>
  <c r="C153" i="73"/>
  <c r="C154" i="73"/>
  <c r="C155" i="73"/>
  <c r="C156" i="73"/>
  <c r="C157" i="73"/>
  <c r="C158" i="73"/>
  <c r="C159" i="73"/>
  <c r="C160" i="73"/>
  <c r="C161" i="73"/>
  <c r="C162" i="73"/>
  <c r="C163" i="73"/>
  <c r="C164" i="73"/>
  <c r="C165" i="73"/>
  <c r="C166" i="73"/>
  <c r="C167" i="73"/>
  <c r="C168" i="73"/>
  <c r="C169" i="73"/>
  <c r="C170" i="73"/>
  <c r="C171" i="73"/>
  <c r="C172" i="73"/>
  <c r="C173" i="73"/>
  <c r="C174" i="73"/>
  <c r="C175" i="73"/>
  <c r="C176" i="73"/>
  <c r="C177" i="73"/>
  <c r="C178" i="73"/>
  <c r="C179" i="73"/>
  <c r="C180" i="73"/>
  <c r="C181" i="73"/>
  <c r="C182" i="73"/>
  <c r="C183" i="73"/>
  <c r="C184" i="73"/>
  <c r="C185" i="73"/>
  <c r="C186" i="73"/>
  <c r="C187" i="73"/>
  <c r="C188" i="73"/>
  <c r="C189" i="73"/>
  <c r="C190" i="73"/>
  <c r="C191" i="73"/>
  <c r="C192" i="73"/>
  <c r="C193" i="73"/>
  <c r="C194" i="73"/>
  <c r="C195" i="73"/>
  <c r="C196" i="73"/>
  <c r="C197" i="73"/>
  <c r="C198" i="73"/>
  <c r="C199" i="73"/>
  <c r="C200" i="73"/>
  <c r="C201" i="73"/>
  <c r="C202" i="73"/>
  <c r="C203" i="73"/>
  <c r="C204" i="73"/>
  <c r="C205" i="73"/>
  <c r="C206" i="73"/>
  <c r="C207" i="73"/>
  <c r="C208" i="73"/>
  <c r="C209" i="73"/>
  <c r="C210" i="73"/>
  <c r="C211" i="73"/>
  <c r="C212" i="73"/>
  <c r="C213" i="73"/>
  <c r="C214" i="73"/>
  <c r="C215" i="73"/>
  <c r="C216" i="73"/>
  <c r="C217" i="73"/>
  <c r="C218" i="73"/>
  <c r="C219" i="73"/>
  <c r="C220" i="73"/>
  <c r="C221" i="73"/>
  <c r="C222" i="73"/>
  <c r="C223" i="73"/>
  <c r="C224" i="73"/>
  <c r="C5" i="73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61" i="72"/>
  <c r="C162" i="72"/>
  <c r="C163" i="72"/>
  <c r="C164" i="72"/>
  <c r="C165" i="72"/>
  <c r="C166" i="72"/>
  <c r="C167" i="72"/>
  <c r="C168" i="72"/>
  <c r="C169" i="72"/>
  <c r="C170" i="72"/>
  <c r="C171" i="72"/>
  <c r="C172" i="72"/>
  <c r="C173" i="72"/>
  <c r="C174" i="72"/>
  <c r="C175" i="72"/>
  <c r="C176" i="72"/>
  <c r="C177" i="72"/>
  <c r="C178" i="72"/>
  <c r="C179" i="72"/>
  <c r="C180" i="72"/>
  <c r="C181" i="72"/>
  <c r="C182" i="72"/>
  <c r="C183" i="72"/>
  <c r="C184" i="72"/>
  <c r="C185" i="72"/>
  <c r="C186" i="72"/>
  <c r="C187" i="72"/>
  <c r="C188" i="72"/>
  <c r="C189" i="72"/>
  <c r="C190" i="72"/>
  <c r="C191" i="72"/>
  <c r="C192" i="72"/>
  <c r="C193" i="72"/>
  <c r="C194" i="72"/>
  <c r="C195" i="72"/>
  <c r="C196" i="72"/>
  <c r="C197" i="72"/>
  <c r="C198" i="72"/>
  <c r="C199" i="72"/>
  <c r="C200" i="72"/>
  <c r="C201" i="72"/>
  <c r="C202" i="72"/>
  <c r="C203" i="72"/>
  <c r="C204" i="72"/>
  <c r="C205" i="72"/>
  <c r="C206" i="72"/>
  <c r="C207" i="72"/>
  <c r="C208" i="72"/>
  <c r="C209" i="72"/>
  <c r="C210" i="72"/>
  <c r="C211" i="72"/>
  <c r="C212" i="72"/>
  <c r="C213" i="72"/>
  <c r="C214" i="72"/>
  <c r="C215" i="72"/>
  <c r="C216" i="72"/>
  <c r="C217" i="72"/>
  <c r="C218" i="72"/>
  <c r="C219" i="72"/>
  <c r="C220" i="72"/>
  <c r="C221" i="72"/>
  <c r="C222" i="72"/>
  <c r="C223" i="72"/>
  <c r="C224" i="72"/>
  <c r="C5" i="72"/>
  <c r="M85" i="69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C150" i="69"/>
  <c r="C151" i="69"/>
  <c r="C152" i="69"/>
  <c r="C153" i="69"/>
  <c r="C154" i="69"/>
  <c r="C155" i="69"/>
  <c r="C156" i="69"/>
  <c r="C157" i="69"/>
  <c r="C158" i="69"/>
  <c r="C159" i="69"/>
  <c r="C160" i="69"/>
  <c r="C161" i="69"/>
  <c r="C162" i="69"/>
  <c r="C163" i="69"/>
  <c r="C164" i="69"/>
  <c r="C165" i="69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5" i="69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4" i="68"/>
  <c r="C35" i="68"/>
  <c r="C36" i="68"/>
  <c r="C37" i="68"/>
  <c r="C38" i="68"/>
  <c r="C39" i="68"/>
  <c r="C40" i="68"/>
  <c r="C41" i="68"/>
  <c r="C42" i="68"/>
  <c r="C43" i="68"/>
  <c r="C44" i="68"/>
  <c r="C45" i="68"/>
  <c r="C46" i="68"/>
  <c r="C47" i="68"/>
  <c r="C48" i="68"/>
  <c r="C49" i="68"/>
  <c r="C50" i="68"/>
  <c r="C51" i="68"/>
  <c r="C52" i="68"/>
  <c r="C53" i="68"/>
  <c r="C54" i="68"/>
  <c r="C55" i="68"/>
  <c r="C56" i="68"/>
  <c r="C57" i="68"/>
  <c r="C58" i="68"/>
  <c r="C59" i="68"/>
  <c r="C60" i="68"/>
  <c r="C61" i="68"/>
  <c r="C62" i="68"/>
  <c r="C63" i="68"/>
  <c r="C64" i="68"/>
  <c r="C65" i="68"/>
  <c r="C66" i="68"/>
  <c r="C67" i="68"/>
  <c r="C68" i="68"/>
  <c r="C69" i="68"/>
  <c r="C70" i="68"/>
  <c r="C71" i="68"/>
  <c r="C72" i="68"/>
  <c r="C73" i="68"/>
  <c r="C74" i="68"/>
  <c r="C75" i="68"/>
  <c r="C76" i="68"/>
  <c r="C77" i="68"/>
  <c r="C78" i="68"/>
  <c r="C79" i="68"/>
  <c r="C80" i="68"/>
  <c r="C81" i="68"/>
  <c r="C82" i="68"/>
  <c r="C83" i="68"/>
  <c r="C84" i="68"/>
  <c r="C85" i="68"/>
  <c r="C86" i="68"/>
  <c r="C87" i="68"/>
  <c r="C88" i="68"/>
  <c r="C89" i="68"/>
  <c r="C90" i="68"/>
  <c r="C91" i="68"/>
  <c r="C92" i="68"/>
  <c r="C93" i="68"/>
  <c r="C94" i="68"/>
  <c r="C95" i="68"/>
  <c r="C96" i="68"/>
  <c r="C97" i="68"/>
  <c r="C98" i="68"/>
  <c r="C99" i="68"/>
  <c r="C100" i="68"/>
  <c r="C101" i="68"/>
  <c r="C102" i="68"/>
  <c r="C103" i="68"/>
  <c r="C104" i="68"/>
  <c r="C105" i="68"/>
  <c r="C106" i="68"/>
  <c r="C107" i="68"/>
  <c r="C108" i="68"/>
  <c r="C109" i="68"/>
  <c r="C110" i="68"/>
  <c r="C111" i="68"/>
  <c r="C112" i="68"/>
  <c r="C113" i="68"/>
  <c r="C114" i="68"/>
  <c r="C115" i="68"/>
  <c r="C116" i="68"/>
  <c r="C117" i="68"/>
  <c r="C118" i="68"/>
  <c r="C119" i="68"/>
  <c r="C120" i="68"/>
  <c r="C121" i="68"/>
  <c r="C122" i="68"/>
  <c r="C123" i="68"/>
  <c r="C124" i="68"/>
  <c r="C125" i="68"/>
  <c r="C126" i="68"/>
  <c r="C127" i="68"/>
  <c r="C128" i="68"/>
  <c r="C129" i="68"/>
  <c r="C130" i="68"/>
  <c r="C131" i="68"/>
  <c r="C132" i="68"/>
  <c r="C133" i="68"/>
  <c r="C134" i="68"/>
  <c r="C135" i="68"/>
  <c r="C136" i="68"/>
  <c r="C137" i="68"/>
  <c r="C138" i="68"/>
  <c r="C139" i="68"/>
  <c r="C140" i="68"/>
  <c r="C141" i="68"/>
  <c r="C142" i="68"/>
  <c r="C143" i="68"/>
  <c r="C144" i="68"/>
  <c r="C145" i="68"/>
  <c r="C146" i="68"/>
  <c r="C147" i="68"/>
  <c r="C148" i="68"/>
  <c r="C149" i="68"/>
  <c r="C150" i="68"/>
  <c r="C151" i="68"/>
  <c r="C152" i="68"/>
  <c r="C153" i="68"/>
  <c r="C154" i="68"/>
  <c r="C155" i="68"/>
  <c r="C156" i="68"/>
  <c r="C157" i="68"/>
  <c r="C158" i="68"/>
  <c r="C159" i="68"/>
  <c r="C160" i="68"/>
  <c r="C161" i="68"/>
  <c r="C162" i="68"/>
  <c r="C163" i="68"/>
  <c r="C164" i="68"/>
  <c r="C165" i="68"/>
  <c r="C166" i="68"/>
  <c r="C167" i="68"/>
  <c r="C168" i="68"/>
  <c r="C169" i="68"/>
  <c r="C170" i="68"/>
  <c r="C171" i="68"/>
  <c r="C172" i="68"/>
  <c r="C173" i="68"/>
  <c r="C174" i="68"/>
  <c r="C175" i="68"/>
  <c r="C176" i="68"/>
  <c r="C177" i="68"/>
  <c r="C178" i="68"/>
  <c r="C179" i="68"/>
  <c r="C180" i="68"/>
  <c r="C181" i="68"/>
  <c r="C182" i="68"/>
  <c r="C183" i="68"/>
  <c r="C184" i="68"/>
  <c r="C185" i="68"/>
  <c r="C186" i="68"/>
  <c r="C187" i="68"/>
  <c r="C188" i="68"/>
  <c r="C189" i="68"/>
  <c r="C190" i="68"/>
  <c r="C191" i="68"/>
  <c r="C192" i="68"/>
  <c r="C193" i="68"/>
  <c r="C194" i="68"/>
  <c r="C195" i="68"/>
  <c r="C196" i="68"/>
  <c r="C197" i="68"/>
  <c r="C198" i="68"/>
  <c r="C199" i="68"/>
  <c r="C200" i="68"/>
  <c r="C201" i="68"/>
  <c r="C202" i="68"/>
  <c r="C203" i="68"/>
  <c r="C204" i="68"/>
  <c r="C205" i="68"/>
  <c r="C206" i="68"/>
  <c r="C207" i="68"/>
  <c r="C208" i="68"/>
  <c r="C209" i="68"/>
  <c r="C210" i="68"/>
  <c r="C211" i="68"/>
  <c r="C212" i="68"/>
  <c r="C213" i="68"/>
  <c r="C214" i="68"/>
  <c r="C215" i="68"/>
  <c r="C216" i="68"/>
  <c r="C217" i="68"/>
  <c r="C218" i="68"/>
  <c r="C219" i="68"/>
  <c r="C220" i="68"/>
  <c r="C221" i="68"/>
  <c r="C222" i="68"/>
  <c r="C223" i="68"/>
  <c r="C224" i="68"/>
  <c r="C5" i="68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C71" i="71"/>
  <c r="C72" i="71"/>
  <c r="C73" i="71"/>
  <c r="C74" i="71"/>
  <c r="C75" i="71"/>
  <c r="C76" i="71"/>
  <c r="C77" i="71"/>
  <c r="C78" i="71"/>
  <c r="C79" i="71"/>
  <c r="C80" i="71"/>
  <c r="C81" i="71"/>
  <c r="C82" i="71"/>
  <c r="C83" i="71"/>
  <c r="C84" i="71"/>
  <c r="C85" i="71"/>
  <c r="C86" i="71"/>
  <c r="C87" i="71"/>
  <c r="C88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2" i="71"/>
  <c r="C103" i="71"/>
  <c r="C104" i="71"/>
  <c r="C105" i="71"/>
  <c r="C106" i="71"/>
  <c r="C107" i="71"/>
  <c r="C108" i="71"/>
  <c r="C109" i="71"/>
  <c r="C110" i="71"/>
  <c r="C111" i="71"/>
  <c r="C112" i="71"/>
  <c r="C113" i="71"/>
  <c r="C114" i="71"/>
  <c r="C115" i="7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C132" i="71"/>
  <c r="C133" i="71"/>
  <c r="C134" i="71"/>
  <c r="C135" i="71"/>
  <c r="C136" i="71"/>
  <c r="C137" i="71"/>
  <c r="C138" i="71"/>
  <c r="C139" i="71"/>
  <c r="C140" i="71"/>
  <c r="C141" i="71"/>
  <c r="C142" i="71"/>
  <c r="C143" i="71"/>
  <c r="C144" i="71"/>
  <c r="C145" i="71"/>
  <c r="C146" i="71"/>
  <c r="C147" i="71"/>
  <c r="C148" i="71"/>
  <c r="C149" i="71"/>
  <c r="C150" i="71"/>
  <c r="C151" i="71"/>
  <c r="C152" i="71"/>
  <c r="C153" i="71"/>
  <c r="C154" i="71"/>
  <c r="C155" i="71"/>
  <c r="C156" i="71"/>
  <c r="C157" i="71"/>
  <c r="C158" i="71"/>
  <c r="C159" i="71"/>
  <c r="C160" i="71"/>
  <c r="C161" i="71"/>
  <c r="C162" i="71"/>
  <c r="C163" i="71"/>
  <c r="C164" i="71"/>
  <c r="C165" i="71"/>
  <c r="C166" i="71"/>
  <c r="C167" i="71"/>
  <c r="C168" i="71"/>
  <c r="C169" i="71"/>
  <c r="C170" i="71"/>
  <c r="C171" i="71"/>
  <c r="C172" i="71"/>
  <c r="C173" i="71"/>
  <c r="C174" i="71"/>
  <c r="C175" i="71"/>
  <c r="C176" i="71"/>
  <c r="C177" i="71"/>
  <c r="C178" i="71"/>
  <c r="C179" i="71"/>
  <c r="C180" i="71"/>
  <c r="C181" i="71"/>
  <c r="C182" i="71"/>
  <c r="C183" i="71"/>
  <c r="C184" i="71"/>
  <c r="C185" i="71"/>
  <c r="C186" i="71"/>
  <c r="C187" i="71"/>
  <c r="C188" i="71"/>
  <c r="C189" i="71"/>
  <c r="C190" i="71"/>
  <c r="C191" i="71"/>
  <c r="C192" i="71"/>
  <c r="C193" i="71"/>
  <c r="C194" i="71"/>
  <c r="C195" i="71"/>
  <c r="C196" i="71"/>
  <c r="C197" i="71"/>
  <c r="C198" i="71"/>
  <c r="C199" i="71"/>
  <c r="C200" i="71"/>
  <c r="C201" i="71"/>
  <c r="C202" i="71"/>
  <c r="C203" i="71"/>
  <c r="C204" i="71"/>
  <c r="C205" i="71"/>
  <c r="C206" i="71"/>
  <c r="C207" i="71"/>
  <c r="C208" i="71"/>
  <c r="C209" i="71"/>
  <c r="C210" i="71"/>
  <c r="C211" i="71"/>
  <c r="C212" i="71"/>
  <c r="C213" i="71"/>
  <c r="C214" i="71"/>
  <c r="C215" i="71"/>
  <c r="C216" i="71"/>
  <c r="C217" i="71"/>
  <c r="C218" i="71"/>
  <c r="C219" i="71"/>
  <c r="C220" i="71"/>
  <c r="C221" i="71"/>
  <c r="C222" i="71"/>
  <c r="C223" i="71"/>
  <c r="C224" i="71"/>
  <c r="C5" i="71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C53" i="70"/>
  <c r="C54" i="70"/>
  <c r="C55" i="70"/>
  <c r="C56" i="70"/>
  <c r="C57" i="70"/>
  <c r="C58" i="70"/>
  <c r="C59" i="70"/>
  <c r="C60" i="70"/>
  <c r="C61" i="70"/>
  <c r="C62" i="70"/>
  <c r="C63" i="70"/>
  <c r="C64" i="70"/>
  <c r="C65" i="70"/>
  <c r="C66" i="70"/>
  <c r="C67" i="70"/>
  <c r="C68" i="70"/>
  <c r="C69" i="70"/>
  <c r="C70" i="70"/>
  <c r="C71" i="70"/>
  <c r="C72" i="70"/>
  <c r="C73" i="70"/>
  <c r="C74" i="70"/>
  <c r="C75" i="70"/>
  <c r="C76" i="70"/>
  <c r="C77" i="70"/>
  <c r="C78" i="70"/>
  <c r="C79" i="70"/>
  <c r="C80" i="70"/>
  <c r="C82" i="70"/>
  <c r="C83" i="70"/>
  <c r="C84" i="70"/>
  <c r="C85" i="70"/>
  <c r="C86" i="70"/>
  <c r="C87" i="70"/>
  <c r="C88" i="70"/>
  <c r="C89" i="70"/>
  <c r="C90" i="70"/>
  <c r="C91" i="70"/>
  <c r="C92" i="70"/>
  <c r="C93" i="70"/>
  <c r="C94" i="70"/>
  <c r="C95" i="70"/>
  <c r="C96" i="70"/>
  <c r="C97" i="70"/>
  <c r="C98" i="70"/>
  <c r="C99" i="70"/>
  <c r="C100" i="70"/>
  <c r="C101" i="70"/>
  <c r="C102" i="70"/>
  <c r="C103" i="70"/>
  <c r="C104" i="70"/>
  <c r="C105" i="70"/>
  <c r="C106" i="70"/>
  <c r="C107" i="70"/>
  <c r="C108" i="70"/>
  <c r="C109" i="70"/>
  <c r="C110" i="70"/>
  <c r="C111" i="70"/>
  <c r="C112" i="70"/>
  <c r="C113" i="70"/>
  <c r="C114" i="70"/>
  <c r="C115" i="70"/>
  <c r="C116" i="70"/>
  <c r="C117" i="70"/>
  <c r="C118" i="70"/>
  <c r="C119" i="70"/>
  <c r="C120" i="70"/>
  <c r="C121" i="70"/>
  <c r="C122" i="70"/>
  <c r="C123" i="70"/>
  <c r="C124" i="70"/>
  <c r="C125" i="70"/>
  <c r="C126" i="70"/>
  <c r="C127" i="70"/>
  <c r="C128" i="70"/>
  <c r="C129" i="70"/>
  <c r="C130" i="70"/>
  <c r="C131" i="70"/>
  <c r="C132" i="70"/>
  <c r="C133" i="70"/>
  <c r="C134" i="70"/>
  <c r="C135" i="70"/>
  <c r="C136" i="70"/>
  <c r="C137" i="70"/>
  <c r="C138" i="70"/>
  <c r="C139" i="70"/>
  <c r="C140" i="70"/>
  <c r="C141" i="70"/>
  <c r="C142" i="70"/>
  <c r="C143" i="70"/>
  <c r="C144" i="70"/>
  <c r="C145" i="70"/>
  <c r="C146" i="70"/>
  <c r="C147" i="70"/>
  <c r="C148" i="70"/>
  <c r="C149" i="70"/>
  <c r="C150" i="70"/>
  <c r="C151" i="70"/>
  <c r="C152" i="70"/>
  <c r="C153" i="70"/>
  <c r="C154" i="70"/>
  <c r="C155" i="70"/>
  <c r="C156" i="70"/>
  <c r="C157" i="70"/>
  <c r="C158" i="70"/>
  <c r="C159" i="70"/>
  <c r="C160" i="70"/>
  <c r="C161" i="70"/>
  <c r="C162" i="70"/>
  <c r="C163" i="70"/>
  <c r="C164" i="70"/>
  <c r="C165" i="70"/>
  <c r="C166" i="70"/>
  <c r="C167" i="70"/>
  <c r="C168" i="70"/>
  <c r="C169" i="70"/>
  <c r="C170" i="70"/>
  <c r="C171" i="70"/>
  <c r="C172" i="70"/>
  <c r="C173" i="70"/>
  <c r="C174" i="70"/>
  <c r="C175" i="70"/>
  <c r="C176" i="70"/>
  <c r="C177" i="70"/>
  <c r="C178" i="70"/>
  <c r="C179" i="70"/>
  <c r="C180" i="70"/>
  <c r="C181" i="70"/>
  <c r="C182" i="70"/>
  <c r="C183" i="70"/>
  <c r="C184" i="70"/>
  <c r="C185" i="70"/>
  <c r="C186" i="70"/>
  <c r="C187" i="70"/>
  <c r="C188" i="70"/>
  <c r="C189" i="70"/>
  <c r="C190" i="70"/>
  <c r="C191" i="70"/>
  <c r="C192" i="70"/>
  <c r="C193" i="70"/>
  <c r="C194" i="70"/>
  <c r="C195" i="70"/>
  <c r="C196" i="70"/>
  <c r="C197" i="70"/>
  <c r="C198" i="70"/>
  <c r="C199" i="70"/>
  <c r="C200" i="70"/>
  <c r="C201" i="70"/>
  <c r="C202" i="70"/>
  <c r="C203" i="70"/>
  <c r="C205" i="70"/>
  <c r="C206" i="70"/>
  <c r="C207" i="70"/>
  <c r="C208" i="70"/>
  <c r="C209" i="70"/>
  <c r="C210" i="70"/>
  <c r="C211" i="70"/>
  <c r="C212" i="70"/>
  <c r="C213" i="70"/>
  <c r="C214" i="70"/>
  <c r="C215" i="70"/>
  <c r="C216" i="70"/>
  <c r="C217" i="70"/>
  <c r="C218" i="70"/>
  <c r="C219" i="70"/>
  <c r="C220" i="70"/>
  <c r="C221" i="70"/>
  <c r="C222" i="70"/>
  <c r="C223" i="70"/>
  <c r="C224" i="70"/>
  <c r="C5" i="70"/>
  <c r="C6" i="67"/>
  <c r="C7" i="67"/>
  <c r="C8" i="67"/>
  <c r="C9" i="67"/>
  <c r="C10" i="67"/>
  <c r="C11" i="67"/>
  <c r="C12" i="67"/>
  <c r="C13" i="67"/>
  <c r="C14" i="67"/>
  <c r="C15" i="67"/>
  <c r="C16" i="67"/>
  <c r="C17" i="67"/>
  <c r="C18" i="67"/>
  <c r="C19" i="67"/>
  <c r="C20" i="67"/>
  <c r="C21" i="67"/>
  <c r="C22" i="67"/>
  <c r="C23" i="67"/>
  <c r="C24" i="67"/>
  <c r="C25" i="67"/>
  <c r="C26" i="67"/>
  <c r="C27" i="67"/>
  <c r="C28" i="67"/>
  <c r="C29" i="67"/>
  <c r="C30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50" i="67"/>
  <c r="C51" i="67"/>
  <c r="C52" i="67"/>
  <c r="C53" i="67"/>
  <c r="C54" i="67"/>
  <c r="C55" i="67"/>
  <c r="C56" i="67"/>
  <c r="C57" i="67"/>
  <c r="C58" i="67"/>
  <c r="C59" i="67"/>
  <c r="C60" i="67"/>
  <c r="C61" i="67"/>
  <c r="C62" i="67"/>
  <c r="C63" i="67"/>
  <c r="C64" i="67"/>
  <c r="C65" i="67"/>
  <c r="C66" i="67"/>
  <c r="C67" i="67"/>
  <c r="C68" i="67"/>
  <c r="C69" i="67"/>
  <c r="C70" i="67"/>
  <c r="C71" i="67"/>
  <c r="C72" i="67"/>
  <c r="C73" i="67"/>
  <c r="C74" i="67"/>
  <c r="C75" i="67"/>
  <c r="C76" i="67"/>
  <c r="C77" i="67"/>
  <c r="C78" i="67"/>
  <c r="C79" i="67"/>
  <c r="C80" i="67"/>
  <c r="C81" i="67"/>
  <c r="C82" i="67"/>
  <c r="C83" i="67"/>
  <c r="C84" i="67"/>
  <c r="C85" i="67"/>
  <c r="C86" i="67"/>
  <c r="C87" i="67"/>
  <c r="C88" i="67"/>
  <c r="C89" i="67"/>
  <c r="C90" i="67"/>
  <c r="C91" i="67"/>
  <c r="C92" i="67"/>
  <c r="C93" i="67"/>
  <c r="C94" i="67"/>
  <c r="C95" i="67"/>
  <c r="C96" i="67"/>
  <c r="C97" i="67"/>
  <c r="C98" i="67"/>
  <c r="C99" i="67"/>
  <c r="C100" i="67"/>
  <c r="C101" i="67"/>
  <c r="C102" i="67"/>
  <c r="C103" i="67"/>
  <c r="C104" i="67"/>
  <c r="C105" i="67"/>
  <c r="C106" i="67"/>
  <c r="C107" i="67"/>
  <c r="C108" i="67"/>
  <c r="C109" i="67"/>
  <c r="C110" i="67"/>
  <c r="C111" i="67"/>
  <c r="C112" i="67"/>
  <c r="C113" i="67"/>
  <c r="C114" i="67"/>
  <c r="C115" i="67"/>
  <c r="C116" i="67"/>
  <c r="C117" i="67"/>
  <c r="C118" i="67"/>
  <c r="C119" i="67"/>
  <c r="C120" i="67"/>
  <c r="C121" i="67"/>
  <c r="C122" i="67"/>
  <c r="C123" i="67"/>
  <c r="C124" i="67"/>
  <c r="C125" i="67"/>
  <c r="C126" i="67"/>
  <c r="C127" i="67"/>
  <c r="C128" i="67"/>
  <c r="C129" i="67"/>
  <c r="C130" i="67"/>
  <c r="C131" i="67"/>
  <c r="C132" i="67"/>
  <c r="C133" i="67"/>
  <c r="C134" i="67"/>
  <c r="C135" i="67"/>
  <c r="C136" i="67"/>
  <c r="C137" i="67"/>
  <c r="C138" i="67"/>
  <c r="C139" i="67"/>
  <c r="C140" i="67"/>
  <c r="C141" i="67"/>
  <c r="C142" i="67"/>
  <c r="C143" i="67"/>
  <c r="C144" i="67"/>
  <c r="C145" i="67"/>
  <c r="C146" i="67"/>
  <c r="C147" i="67"/>
  <c r="C148" i="67"/>
  <c r="C149" i="67"/>
  <c r="C150" i="67"/>
  <c r="C151" i="67"/>
  <c r="C152" i="67"/>
  <c r="C153" i="67"/>
  <c r="C154" i="67"/>
  <c r="C155" i="67"/>
  <c r="C156" i="67"/>
  <c r="C157" i="67"/>
  <c r="C158" i="67"/>
  <c r="C159" i="67"/>
  <c r="C160" i="67"/>
  <c r="C161" i="67"/>
  <c r="C162" i="67"/>
  <c r="C163" i="67"/>
  <c r="C164" i="67"/>
  <c r="C165" i="67"/>
  <c r="C166" i="67"/>
  <c r="C167" i="67"/>
  <c r="C168" i="67"/>
  <c r="C169" i="67"/>
  <c r="C170" i="67"/>
  <c r="C171" i="67"/>
  <c r="C172" i="67"/>
  <c r="C173" i="67"/>
  <c r="C174" i="67"/>
  <c r="C175" i="67"/>
  <c r="C176" i="67"/>
  <c r="C177" i="67"/>
  <c r="C178" i="67"/>
  <c r="C179" i="67"/>
  <c r="C180" i="67"/>
  <c r="C181" i="67"/>
  <c r="C182" i="67"/>
  <c r="C183" i="67"/>
  <c r="C184" i="67"/>
  <c r="C185" i="67"/>
  <c r="C186" i="67"/>
  <c r="C187" i="67"/>
  <c r="C188" i="67"/>
  <c r="C189" i="67"/>
  <c r="C190" i="67"/>
  <c r="C191" i="67"/>
  <c r="C192" i="67"/>
  <c r="C193" i="67"/>
  <c r="C194" i="67"/>
  <c r="C195" i="67"/>
  <c r="C196" i="67"/>
  <c r="C197" i="67"/>
  <c r="C198" i="67"/>
  <c r="C199" i="67"/>
  <c r="C200" i="67"/>
  <c r="C201" i="67"/>
  <c r="C202" i="67"/>
  <c r="C203" i="67"/>
  <c r="C204" i="67"/>
  <c r="C205" i="67"/>
  <c r="C206" i="67"/>
  <c r="C207" i="67"/>
  <c r="C208" i="67"/>
  <c r="C209" i="67"/>
  <c r="C210" i="67"/>
  <c r="C211" i="67"/>
  <c r="C212" i="67"/>
  <c r="C213" i="67"/>
  <c r="C214" i="67"/>
  <c r="C215" i="67"/>
  <c r="C216" i="67"/>
  <c r="C217" i="67"/>
  <c r="C218" i="67"/>
  <c r="C219" i="67"/>
  <c r="C220" i="67"/>
  <c r="C221" i="67"/>
  <c r="C222" i="67"/>
  <c r="C223" i="67"/>
  <c r="C224" i="67"/>
  <c r="C5" i="67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5" i="8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69" i="66"/>
  <c r="C70" i="66"/>
  <c r="C71" i="66"/>
  <c r="C72" i="66"/>
  <c r="C73" i="66"/>
  <c r="C74" i="66"/>
  <c r="C75" i="66"/>
  <c r="C76" i="66"/>
  <c r="C77" i="66"/>
  <c r="C78" i="66"/>
  <c r="C79" i="66"/>
  <c r="C80" i="66"/>
  <c r="C81" i="66"/>
  <c r="C82" i="66"/>
  <c r="C83" i="66"/>
  <c r="C84" i="66"/>
  <c r="C85" i="66"/>
  <c r="C86" i="66"/>
  <c r="C87" i="66"/>
  <c r="C88" i="66"/>
  <c r="C89" i="66"/>
  <c r="C90" i="66"/>
  <c r="C91" i="66"/>
  <c r="C92" i="66"/>
  <c r="C93" i="66"/>
  <c r="C94" i="66"/>
  <c r="C95" i="66"/>
  <c r="C96" i="66"/>
  <c r="C97" i="66"/>
  <c r="C98" i="66"/>
  <c r="C99" i="66"/>
  <c r="C100" i="66"/>
  <c r="C101" i="66"/>
  <c r="C102" i="66"/>
  <c r="C103" i="66"/>
  <c r="C104" i="66"/>
  <c r="C105" i="66"/>
  <c r="C106" i="66"/>
  <c r="C107" i="66"/>
  <c r="C108" i="66"/>
  <c r="C109" i="66"/>
  <c r="C110" i="66"/>
  <c r="C111" i="66"/>
  <c r="C112" i="66"/>
  <c r="C113" i="66"/>
  <c r="C114" i="66"/>
  <c r="C115" i="66"/>
  <c r="C116" i="66"/>
  <c r="C117" i="66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1" i="66"/>
  <c r="C142" i="66"/>
  <c r="C143" i="66"/>
  <c r="C144" i="66"/>
  <c r="C145" i="66"/>
  <c r="C146" i="66"/>
  <c r="C147" i="66"/>
  <c r="C148" i="66"/>
  <c r="C149" i="66"/>
  <c r="C150" i="66"/>
  <c r="C151" i="66"/>
  <c r="C152" i="66"/>
  <c r="C153" i="66"/>
  <c r="C154" i="66"/>
  <c r="C155" i="66"/>
  <c r="C156" i="66"/>
  <c r="C157" i="66"/>
  <c r="C158" i="66"/>
  <c r="C159" i="66"/>
  <c r="C160" i="66"/>
  <c r="C161" i="66"/>
  <c r="C162" i="66"/>
  <c r="C163" i="66"/>
  <c r="C164" i="66"/>
  <c r="C165" i="66"/>
  <c r="C166" i="66"/>
  <c r="C167" i="66"/>
  <c r="C168" i="66"/>
  <c r="C169" i="66"/>
  <c r="C170" i="66"/>
  <c r="C171" i="66"/>
  <c r="C172" i="66"/>
  <c r="C173" i="66"/>
  <c r="C174" i="66"/>
  <c r="C175" i="66"/>
  <c r="C176" i="66"/>
  <c r="C177" i="66"/>
  <c r="C178" i="66"/>
  <c r="C179" i="66"/>
  <c r="C180" i="66"/>
  <c r="C181" i="66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5" i="66"/>
  <c r="C196" i="66"/>
  <c r="C197" i="66"/>
  <c r="C198" i="66"/>
  <c r="C199" i="66"/>
  <c r="C200" i="66"/>
  <c r="C201" i="66"/>
  <c r="C202" i="66"/>
  <c r="C203" i="66"/>
  <c r="C204" i="66"/>
  <c r="C205" i="66"/>
  <c r="C206" i="66"/>
  <c r="C207" i="66"/>
  <c r="C208" i="66"/>
  <c r="C209" i="66"/>
  <c r="C210" i="66"/>
  <c r="C211" i="66"/>
  <c r="C212" i="66"/>
  <c r="C213" i="66"/>
  <c r="C214" i="66"/>
  <c r="C215" i="66"/>
  <c r="C216" i="66"/>
  <c r="C217" i="66"/>
  <c r="C218" i="66"/>
  <c r="C219" i="66"/>
  <c r="C220" i="66"/>
  <c r="C221" i="66"/>
  <c r="C222" i="66"/>
  <c r="C223" i="66"/>
  <c r="C224" i="66"/>
  <c r="C5" i="66"/>
  <c r="T12" i="8" l="1"/>
  <c r="D223" i="8"/>
  <c r="F223" i="8"/>
  <c r="G223" i="8"/>
  <c r="D224" i="8"/>
  <c r="F224" i="8"/>
  <c r="G224" i="8"/>
  <c r="E224" i="8" l="1"/>
  <c r="E223" i="8"/>
  <c r="I35" i="106"/>
  <c r="F35" i="106"/>
  <c r="E35" i="106"/>
  <c r="D35" i="106"/>
  <c r="I34" i="106"/>
  <c r="F34" i="106"/>
  <c r="E34" i="106"/>
  <c r="D34" i="106"/>
  <c r="I33" i="106"/>
  <c r="F33" i="106"/>
  <c r="E33" i="106"/>
  <c r="D33" i="106"/>
  <c r="I32" i="106"/>
  <c r="F32" i="106"/>
  <c r="E32" i="106"/>
  <c r="D32" i="106"/>
  <c r="I31" i="106"/>
  <c r="F31" i="106"/>
  <c r="E31" i="106"/>
  <c r="D31" i="106"/>
  <c r="I30" i="106"/>
  <c r="F30" i="106"/>
  <c r="E30" i="106"/>
  <c r="D30" i="106"/>
  <c r="I29" i="106"/>
  <c r="F29" i="106"/>
  <c r="E29" i="106"/>
  <c r="D29" i="106"/>
  <c r="I28" i="106"/>
  <c r="F28" i="106"/>
  <c r="E28" i="106"/>
  <c r="D28" i="106"/>
  <c r="I27" i="106"/>
  <c r="F27" i="106"/>
  <c r="E27" i="106"/>
  <c r="D27" i="106"/>
  <c r="I26" i="106"/>
  <c r="F26" i="106"/>
  <c r="E26" i="106"/>
  <c r="D26" i="106"/>
  <c r="I25" i="106"/>
  <c r="F25" i="106"/>
  <c r="E25" i="106"/>
  <c r="D25" i="106"/>
  <c r="I24" i="106"/>
  <c r="F24" i="106"/>
  <c r="E24" i="106"/>
  <c r="D24" i="106"/>
  <c r="I23" i="106"/>
  <c r="F23" i="106"/>
  <c r="E23" i="106"/>
  <c r="D23" i="106"/>
  <c r="I22" i="106"/>
  <c r="F22" i="106"/>
  <c r="E22" i="106"/>
  <c r="D22" i="106"/>
  <c r="I21" i="106"/>
  <c r="F21" i="106"/>
  <c r="E21" i="106"/>
  <c r="D21" i="106"/>
  <c r="I20" i="106"/>
  <c r="F20" i="106"/>
  <c r="E20" i="106"/>
  <c r="D20" i="106"/>
  <c r="I19" i="106"/>
  <c r="F19" i="106"/>
  <c r="E19" i="106"/>
  <c r="D19" i="106"/>
  <c r="I18" i="106"/>
  <c r="F18" i="106"/>
  <c r="E18" i="106"/>
  <c r="D18" i="106"/>
  <c r="I17" i="106"/>
  <c r="F17" i="106"/>
  <c r="E17" i="106"/>
  <c r="D17" i="106"/>
  <c r="I16" i="106"/>
  <c r="F16" i="106"/>
  <c r="E16" i="106"/>
  <c r="D16" i="106"/>
  <c r="I15" i="106"/>
  <c r="F15" i="106"/>
  <c r="E15" i="106"/>
  <c r="D15" i="106"/>
  <c r="I14" i="106"/>
  <c r="F14" i="106"/>
  <c r="E14" i="106"/>
  <c r="D14" i="106"/>
  <c r="I13" i="106"/>
  <c r="F13" i="106"/>
  <c r="E13" i="106"/>
  <c r="D13" i="106"/>
  <c r="I12" i="106"/>
  <c r="F12" i="106"/>
  <c r="E12" i="106"/>
  <c r="D12" i="106"/>
  <c r="I11" i="106"/>
  <c r="F11" i="106"/>
  <c r="E11" i="106"/>
  <c r="D11" i="106"/>
  <c r="I10" i="106"/>
  <c r="F10" i="106"/>
  <c r="E10" i="106"/>
  <c r="D10" i="106"/>
  <c r="I9" i="106"/>
  <c r="F9" i="106"/>
  <c r="E9" i="106"/>
  <c r="D9" i="106"/>
  <c r="I8" i="106"/>
  <c r="F8" i="106"/>
  <c r="E8" i="106"/>
  <c r="D8" i="106"/>
  <c r="I7" i="106"/>
  <c r="F7" i="106"/>
  <c r="E7" i="106"/>
  <c r="D7" i="106"/>
  <c r="I6" i="106"/>
  <c r="F6" i="106"/>
  <c r="E6" i="106"/>
  <c r="D6" i="106"/>
  <c r="I5" i="106"/>
  <c r="F5" i="106"/>
  <c r="E5" i="106"/>
  <c r="D5" i="106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H223" i="8" s="1"/>
  <c r="I224" i="8"/>
  <c r="H224" i="8" s="1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5" i="8"/>
  <c r="W35" i="8"/>
  <c r="T35" i="8"/>
  <c r="S35" i="8"/>
  <c r="R35" i="8"/>
  <c r="H5" i="8" l="1"/>
  <c r="E36" i="106"/>
  <c r="D36" i="106"/>
  <c r="F36" i="106"/>
  <c r="I36" i="106"/>
  <c r="W34" i="8"/>
  <c r="T34" i="8"/>
  <c r="S34" i="8"/>
  <c r="R34" i="8"/>
  <c r="T5" i="8"/>
  <c r="P36" i="91"/>
  <c r="W20" i="8" l="1"/>
  <c r="T20" i="8"/>
  <c r="T21" i="8"/>
  <c r="T22" i="8"/>
  <c r="N176" i="8" l="1"/>
  <c r="N108" i="8"/>
  <c r="P177" i="33"/>
  <c r="K177" i="33"/>
  <c r="N177" i="33" s="1"/>
  <c r="E177" i="33"/>
  <c r="H177" i="33" s="1"/>
  <c r="H176" i="8" s="1"/>
  <c r="P109" i="33"/>
  <c r="K109" i="33"/>
  <c r="N109" i="33" s="1"/>
  <c r="E109" i="33"/>
  <c r="H109" i="33" s="1"/>
  <c r="H108" i="8" s="1"/>
  <c r="P177" i="66"/>
  <c r="K177" i="66"/>
  <c r="P109" i="66"/>
  <c r="K109" i="66"/>
  <c r="N109" i="66" s="1"/>
  <c r="P177" i="67"/>
  <c r="K177" i="67"/>
  <c r="N177" i="67" s="1"/>
  <c r="P109" i="67"/>
  <c r="K109" i="67"/>
  <c r="N109" i="67" s="1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N109" i="93" l="1"/>
  <c r="K109" i="8"/>
  <c r="N177" i="93"/>
  <c r="K177" i="8"/>
  <c r="N177" i="66"/>
  <c r="E176" i="8"/>
  <c r="E108" i="8"/>
  <c r="L232" i="67" l="1"/>
  <c r="C6" i="106" s="1"/>
  <c r="Q6" i="8" l="1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41" i="33"/>
  <c r="P47" i="33"/>
  <c r="P48" i="33"/>
  <c r="P49" i="33"/>
  <c r="P126" i="33"/>
  <c r="P178" i="33"/>
  <c r="P99" i="33"/>
  <c r="P139" i="33"/>
  <c r="P140" i="33"/>
  <c r="P45" i="33"/>
  <c r="P87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1" i="67"/>
  <c r="P192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41" i="67"/>
  <c r="P47" i="67"/>
  <c r="P48" i="67"/>
  <c r="P49" i="67"/>
  <c r="P126" i="67"/>
  <c r="P178" i="67"/>
  <c r="P99" i="67"/>
  <c r="P139" i="67"/>
  <c r="P140" i="67"/>
  <c r="P45" i="67"/>
  <c r="P87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41" i="70"/>
  <c r="P47" i="70"/>
  <c r="P48" i="70"/>
  <c r="P49" i="70"/>
  <c r="P126" i="70"/>
  <c r="P178" i="70"/>
  <c r="P99" i="70"/>
  <c r="P139" i="70"/>
  <c r="P140" i="70"/>
  <c r="P45" i="70"/>
  <c r="P87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1" i="71"/>
  <c r="P192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41" i="71"/>
  <c r="P47" i="71"/>
  <c r="P48" i="71"/>
  <c r="P49" i="71"/>
  <c r="P126" i="71"/>
  <c r="P178" i="71"/>
  <c r="P99" i="71"/>
  <c r="P139" i="71"/>
  <c r="P140" i="71"/>
  <c r="P45" i="71"/>
  <c r="P87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1" i="68"/>
  <c r="P192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41" i="68"/>
  <c r="P47" i="68"/>
  <c r="P48" i="68"/>
  <c r="P49" i="68"/>
  <c r="P126" i="68"/>
  <c r="P178" i="68"/>
  <c r="P99" i="68"/>
  <c r="P139" i="68"/>
  <c r="P140" i="68"/>
  <c r="P45" i="68"/>
  <c r="P87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1" i="69"/>
  <c r="P192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41" i="69"/>
  <c r="P47" i="69"/>
  <c r="P48" i="69"/>
  <c r="P49" i="69"/>
  <c r="P126" i="69"/>
  <c r="P178" i="69"/>
  <c r="P99" i="69"/>
  <c r="P139" i="69"/>
  <c r="P140" i="69"/>
  <c r="P45" i="69"/>
  <c r="P87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1" i="72"/>
  <c r="P192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41" i="72"/>
  <c r="P47" i="72"/>
  <c r="P48" i="72"/>
  <c r="P49" i="72"/>
  <c r="P126" i="72"/>
  <c r="P178" i="72"/>
  <c r="P99" i="72"/>
  <c r="P139" i="72"/>
  <c r="P140" i="72"/>
  <c r="P45" i="72"/>
  <c r="P87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41" i="73"/>
  <c r="P47" i="73"/>
  <c r="P48" i="73"/>
  <c r="P49" i="73"/>
  <c r="P126" i="73"/>
  <c r="P178" i="73"/>
  <c r="P99" i="73"/>
  <c r="P139" i="73"/>
  <c r="P140" i="73"/>
  <c r="P45" i="73"/>
  <c r="P87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41" i="74"/>
  <c r="P47" i="74"/>
  <c r="P48" i="74"/>
  <c r="P49" i="74"/>
  <c r="P126" i="74"/>
  <c r="P178" i="74"/>
  <c r="P99" i="74"/>
  <c r="P139" i="74"/>
  <c r="P140" i="74"/>
  <c r="P45" i="74"/>
  <c r="P87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41" i="75"/>
  <c r="P47" i="75"/>
  <c r="P48" i="75"/>
  <c r="P49" i="75"/>
  <c r="P126" i="75"/>
  <c r="P178" i="75"/>
  <c r="P99" i="75"/>
  <c r="P139" i="75"/>
  <c r="P140" i="75"/>
  <c r="P45" i="75"/>
  <c r="P87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41" i="76"/>
  <c r="P47" i="76"/>
  <c r="P48" i="76"/>
  <c r="P49" i="76"/>
  <c r="P126" i="76"/>
  <c r="P178" i="76"/>
  <c r="P99" i="76"/>
  <c r="P139" i="76"/>
  <c r="P140" i="76"/>
  <c r="P45" i="76"/>
  <c r="P87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41" i="77"/>
  <c r="P47" i="77"/>
  <c r="P48" i="77"/>
  <c r="P49" i="77"/>
  <c r="P126" i="77"/>
  <c r="P178" i="77"/>
  <c r="P99" i="77"/>
  <c r="P139" i="77"/>
  <c r="P140" i="77"/>
  <c r="P45" i="77"/>
  <c r="P87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1" i="78"/>
  <c r="P192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41" i="78"/>
  <c r="P47" i="78"/>
  <c r="P48" i="78"/>
  <c r="P49" i="78"/>
  <c r="P126" i="78"/>
  <c r="P178" i="78"/>
  <c r="P99" i="78"/>
  <c r="P139" i="78"/>
  <c r="P140" i="78"/>
  <c r="P45" i="78"/>
  <c r="P87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41" i="79"/>
  <c r="P47" i="79"/>
  <c r="P48" i="79"/>
  <c r="P49" i="79"/>
  <c r="P126" i="79"/>
  <c r="P178" i="79"/>
  <c r="P99" i="79"/>
  <c r="P139" i="79"/>
  <c r="P140" i="79"/>
  <c r="P45" i="79"/>
  <c r="P87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1" i="80"/>
  <c r="P192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41" i="80"/>
  <c r="P47" i="80"/>
  <c r="P48" i="80"/>
  <c r="P49" i="80"/>
  <c r="P126" i="80"/>
  <c r="P178" i="80"/>
  <c r="P99" i="80"/>
  <c r="P139" i="80"/>
  <c r="P140" i="80"/>
  <c r="P45" i="80"/>
  <c r="P87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41" i="81"/>
  <c r="P47" i="81"/>
  <c r="P48" i="81"/>
  <c r="P49" i="81"/>
  <c r="P126" i="81"/>
  <c r="P178" i="81"/>
  <c r="P99" i="81"/>
  <c r="P139" i="81"/>
  <c r="P140" i="81"/>
  <c r="P45" i="81"/>
  <c r="P87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1" i="82"/>
  <c r="P192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41" i="82"/>
  <c r="P47" i="82"/>
  <c r="P48" i="82"/>
  <c r="P49" i="82"/>
  <c r="P126" i="82"/>
  <c r="P178" i="82"/>
  <c r="P99" i="82"/>
  <c r="P139" i="82"/>
  <c r="P140" i="82"/>
  <c r="P45" i="82"/>
  <c r="P87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41" i="83"/>
  <c r="P47" i="83"/>
  <c r="P48" i="83"/>
  <c r="P49" i="83"/>
  <c r="P126" i="83"/>
  <c r="P178" i="83"/>
  <c r="P99" i="83"/>
  <c r="P139" i="83"/>
  <c r="P140" i="83"/>
  <c r="P45" i="83"/>
  <c r="P87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41" i="84"/>
  <c r="P47" i="84"/>
  <c r="P48" i="84"/>
  <c r="P49" i="84"/>
  <c r="P126" i="84"/>
  <c r="P178" i="84"/>
  <c r="P99" i="84"/>
  <c r="P139" i="84"/>
  <c r="P140" i="84"/>
  <c r="P45" i="84"/>
  <c r="P87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41" i="85"/>
  <c r="P47" i="85"/>
  <c r="P48" i="85"/>
  <c r="P49" i="85"/>
  <c r="P126" i="85"/>
  <c r="P178" i="85"/>
  <c r="P99" i="85"/>
  <c r="P139" i="85"/>
  <c r="P140" i="85"/>
  <c r="P45" i="85"/>
  <c r="P87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41" i="86"/>
  <c r="P47" i="86"/>
  <c r="P48" i="86"/>
  <c r="P49" i="86"/>
  <c r="P126" i="86"/>
  <c r="P178" i="86"/>
  <c r="P99" i="86"/>
  <c r="P139" i="86"/>
  <c r="P140" i="86"/>
  <c r="P45" i="86"/>
  <c r="P87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41" i="87"/>
  <c r="P47" i="87"/>
  <c r="P48" i="87"/>
  <c r="P49" i="87"/>
  <c r="P126" i="87"/>
  <c r="P178" i="87"/>
  <c r="P99" i="87"/>
  <c r="P139" i="87"/>
  <c r="P140" i="87"/>
  <c r="P45" i="87"/>
  <c r="P87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41" i="88"/>
  <c r="P47" i="88"/>
  <c r="P48" i="88"/>
  <c r="P49" i="88"/>
  <c r="P126" i="88"/>
  <c r="P178" i="88"/>
  <c r="P99" i="88"/>
  <c r="P139" i="88"/>
  <c r="P140" i="88"/>
  <c r="P45" i="88"/>
  <c r="P87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41" i="89"/>
  <c r="P47" i="89"/>
  <c r="P48" i="89"/>
  <c r="P49" i="89"/>
  <c r="P126" i="89"/>
  <c r="P178" i="89"/>
  <c r="P99" i="89"/>
  <c r="P139" i="89"/>
  <c r="P140" i="89"/>
  <c r="P45" i="89"/>
  <c r="P87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41" i="90"/>
  <c r="P47" i="90"/>
  <c r="P48" i="90"/>
  <c r="P49" i="90"/>
  <c r="P126" i="90"/>
  <c r="P178" i="90"/>
  <c r="P99" i="90"/>
  <c r="P139" i="90"/>
  <c r="P140" i="90"/>
  <c r="P45" i="90"/>
  <c r="P87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41" i="91"/>
  <c r="P47" i="91"/>
  <c r="P48" i="91"/>
  <c r="P49" i="91"/>
  <c r="P126" i="91"/>
  <c r="P178" i="91"/>
  <c r="P99" i="91"/>
  <c r="P139" i="91"/>
  <c r="P140" i="91"/>
  <c r="P45" i="91"/>
  <c r="P87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41" i="92"/>
  <c r="P47" i="92"/>
  <c r="P48" i="92"/>
  <c r="P49" i="92"/>
  <c r="P126" i="92"/>
  <c r="P178" i="92"/>
  <c r="P99" i="92"/>
  <c r="P139" i="92"/>
  <c r="P140" i="92"/>
  <c r="P45" i="92"/>
  <c r="P87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41" i="93"/>
  <c r="P47" i="93"/>
  <c r="P48" i="93"/>
  <c r="P49" i="93"/>
  <c r="P126" i="93"/>
  <c r="P178" i="93"/>
  <c r="P99" i="93"/>
  <c r="P139" i="93"/>
  <c r="P140" i="93"/>
  <c r="P45" i="93"/>
  <c r="P87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41" i="94"/>
  <c r="P47" i="94"/>
  <c r="P48" i="94"/>
  <c r="P49" i="94"/>
  <c r="P126" i="94"/>
  <c r="P178" i="94"/>
  <c r="P99" i="94"/>
  <c r="P139" i="94"/>
  <c r="P140" i="94"/>
  <c r="P45" i="94"/>
  <c r="P87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41" i="95"/>
  <c r="P47" i="95"/>
  <c r="P48" i="95"/>
  <c r="P49" i="95"/>
  <c r="P126" i="95"/>
  <c r="P178" i="95"/>
  <c r="P99" i="95"/>
  <c r="P139" i="95"/>
  <c r="P140" i="95"/>
  <c r="P45" i="95"/>
  <c r="P87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41" i="96"/>
  <c r="P47" i="96"/>
  <c r="P48" i="96"/>
  <c r="P49" i="96"/>
  <c r="P126" i="96"/>
  <c r="P178" i="96"/>
  <c r="P99" i="96"/>
  <c r="P139" i="96"/>
  <c r="P140" i="96"/>
  <c r="P45" i="96"/>
  <c r="P87" i="9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2" i="66"/>
  <c r="P43" i="66"/>
  <c r="P44" i="66"/>
  <c r="P46" i="66"/>
  <c r="P50" i="66"/>
  <c r="P51" i="66"/>
  <c r="P52" i="66"/>
  <c r="P53" i="66"/>
  <c r="P54" i="66"/>
  <c r="P55" i="66"/>
  <c r="P56" i="66"/>
  <c r="P57" i="66"/>
  <c r="P58" i="66"/>
  <c r="P59" i="66"/>
  <c r="P60" i="66"/>
  <c r="P61" i="66"/>
  <c r="P62" i="66"/>
  <c r="P63" i="66"/>
  <c r="P64" i="66"/>
  <c r="P65" i="66"/>
  <c r="P66" i="66"/>
  <c r="P67" i="66"/>
  <c r="P68" i="66"/>
  <c r="P69" i="66"/>
  <c r="P70" i="66"/>
  <c r="P71" i="66"/>
  <c r="P72" i="66"/>
  <c r="P73" i="66"/>
  <c r="P74" i="66"/>
  <c r="P75" i="66"/>
  <c r="P76" i="66"/>
  <c r="P77" i="66"/>
  <c r="P78" i="66"/>
  <c r="P79" i="66"/>
  <c r="P80" i="66"/>
  <c r="P81" i="66"/>
  <c r="P82" i="66"/>
  <c r="P83" i="66"/>
  <c r="P84" i="66"/>
  <c r="P85" i="66"/>
  <c r="P86" i="66"/>
  <c r="P88" i="66"/>
  <c r="P89" i="66"/>
  <c r="P90" i="66"/>
  <c r="P91" i="66"/>
  <c r="P92" i="66"/>
  <c r="P93" i="66"/>
  <c r="P94" i="66"/>
  <c r="P95" i="66"/>
  <c r="P96" i="66"/>
  <c r="P97" i="66"/>
  <c r="P98" i="66"/>
  <c r="P100" i="66"/>
  <c r="P101" i="66"/>
  <c r="P102" i="66"/>
  <c r="P103" i="66"/>
  <c r="P104" i="66"/>
  <c r="P105" i="66"/>
  <c r="P106" i="66"/>
  <c r="P107" i="66"/>
  <c r="P108" i="66"/>
  <c r="P110" i="66"/>
  <c r="P111" i="66"/>
  <c r="P112" i="66"/>
  <c r="P113" i="66"/>
  <c r="P114" i="66"/>
  <c r="P115" i="66"/>
  <c r="P116" i="66"/>
  <c r="P117" i="66"/>
  <c r="P118" i="66"/>
  <c r="P119" i="66"/>
  <c r="P120" i="66"/>
  <c r="P121" i="66"/>
  <c r="P122" i="66"/>
  <c r="P123" i="66"/>
  <c r="P124" i="66"/>
  <c r="P125" i="66"/>
  <c r="P127" i="66"/>
  <c r="P128" i="66"/>
  <c r="P129" i="66"/>
  <c r="P130" i="66"/>
  <c r="P131" i="66"/>
  <c r="P132" i="66"/>
  <c r="P133" i="66"/>
  <c r="P134" i="66"/>
  <c r="P135" i="66"/>
  <c r="P136" i="66"/>
  <c r="P137" i="66"/>
  <c r="P138" i="66"/>
  <c r="P141" i="66"/>
  <c r="P142" i="66"/>
  <c r="P143" i="66"/>
  <c r="P144" i="66"/>
  <c r="P145" i="66"/>
  <c r="P146" i="66"/>
  <c r="P147" i="66"/>
  <c r="P148" i="66"/>
  <c r="P149" i="66"/>
  <c r="P150" i="66"/>
  <c r="P151" i="66"/>
  <c r="P152" i="66"/>
  <c r="P153" i="66"/>
  <c r="P154" i="66"/>
  <c r="P155" i="66"/>
  <c r="P156" i="66"/>
  <c r="P157" i="66"/>
  <c r="P158" i="66"/>
  <c r="P159" i="66"/>
  <c r="P160" i="66"/>
  <c r="P161" i="66"/>
  <c r="P162" i="66"/>
  <c r="P163" i="66"/>
  <c r="P164" i="66"/>
  <c r="P165" i="66"/>
  <c r="P166" i="66"/>
  <c r="P167" i="66"/>
  <c r="P168" i="66"/>
  <c r="P169" i="66"/>
  <c r="P170" i="66"/>
  <c r="P171" i="66"/>
  <c r="P172" i="66"/>
  <c r="P173" i="66"/>
  <c r="P174" i="66"/>
  <c r="P175" i="66"/>
  <c r="P176" i="66"/>
  <c r="P179" i="66"/>
  <c r="P180" i="66"/>
  <c r="P181" i="66"/>
  <c r="P182" i="66"/>
  <c r="P183" i="66"/>
  <c r="P184" i="66"/>
  <c r="P185" i="66"/>
  <c r="P186" i="66"/>
  <c r="P187" i="66"/>
  <c r="P188" i="66"/>
  <c r="P189" i="66"/>
  <c r="P190" i="66"/>
  <c r="P191" i="66"/>
  <c r="P192" i="66"/>
  <c r="P193" i="66"/>
  <c r="P194" i="66"/>
  <c r="P195" i="66"/>
  <c r="P196" i="66"/>
  <c r="P197" i="66"/>
  <c r="P198" i="66"/>
  <c r="P199" i="66"/>
  <c r="P200" i="66"/>
  <c r="P201" i="66"/>
  <c r="P202" i="66"/>
  <c r="P203" i="66"/>
  <c r="P204" i="66"/>
  <c r="P205" i="66"/>
  <c r="P206" i="66"/>
  <c r="P207" i="66"/>
  <c r="P208" i="66"/>
  <c r="P209" i="66"/>
  <c r="P210" i="66"/>
  <c r="P211" i="66"/>
  <c r="P212" i="66"/>
  <c r="P213" i="66"/>
  <c r="P214" i="66"/>
  <c r="P215" i="66"/>
  <c r="P216" i="66"/>
  <c r="P217" i="66"/>
  <c r="P218" i="66"/>
  <c r="P219" i="66"/>
  <c r="P220" i="66"/>
  <c r="P221" i="66"/>
  <c r="P222" i="66"/>
  <c r="P223" i="66"/>
  <c r="P224" i="66"/>
  <c r="P41" i="66"/>
  <c r="P47" i="66"/>
  <c r="P48" i="66"/>
  <c r="P49" i="66"/>
  <c r="P126" i="66"/>
  <c r="P178" i="66"/>
  <c r="P99" i="66"/>
  <c r="P139" i="66"/>
  <c r="P140" i="66"/>
  <c r="P45" i="66"/>
  <c r="P87" i="6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P5" i="6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41" i="8"/>
  <c r="N46" i="8"/>
  <c r="N47" i="8"/>
  <c r="N48" i="8"/>
  <c r="N125" i="8"/>
  <c r="N177" i="8"/>
  <c r="N98" i="8"/>
  <c r="N138" i="8"/>
  <c r="N139" i="8"/>
  <c r="N87" i="8"/>
  <c r="N5" i="8"/>
  <c r="W33" i="8" l="1"/>
  <c r="T33" i="8"/>
  <c r="S33" i="8"/>
  <c r="R33" i="8"/>
  <c r="E6" i="33"/>
  <c r="E7" i="33"/>
  <c r="E8" i="33"/>
  <c r="E9" i="33"/>
  <c r="E10" i="33"/>
  <c r="H10" i="33" s="1"/>
  <c r="H10" i="8" s="1"/>
  <c r="E11" i="33"/>
  <c r="H11" i="33" s="1"/>
  <c r="H11" i="8" s="1"/>
  <c r="E12" i="33"/>
  <c r="H12" i="33" s="1"/>
  <c r="E12" i="66" s="1"/>
  <c r="H12" i="66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E37" i="66" s="1"/>
  <c r="H37" i="66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H86" i="8" s="1"/>
  <c r="E89" i="33"/>
  <c r="E90" i="33"/>
  <c r="E91" i="33"/>
  <c r="E92" i="33"/>
  <c r="H92" i="33" s="1"/>
  <c r="E92" i="66" s="1"/>
  <c r="H92" i="66" s="1"/>
  <c r="E93" i="33"/>
  <c r="H93" i="33" s="1"/>
  <c r="E93" i="66" s="1"/>
  <c r="H93" i="66" s="1"/>
  <c r="E94" i="33"/>
  <c r="E95" i="33"/>
  <c r="E96" i="33"/>
  <c r="E97" i="33"/>
  <c r="E98" i="33"/>
  <c r="E100" i="33"/>
  <c r="E101" i="33"/>
  <c r="E102" i="33"/>
  <c r="H102" i="33" s="1"/>
  <c r="E102" i="66" s="1"/>
  <c r="H102" i="66" s="1"/>
  <c r="E103" i="33"/>
  <c r="E104" i="33"/>
  <c r="E105" i="33"/>
  <c r="H105" i="33" s="1"/>
  <c r="H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H118" i="8" s="1"/>
  <c r="E120" i="33"/>
  <c r="E121" i="33"/>
  <c r="E122" i="33"/>
  <c r="H122" i="33" s="1"/>
  <c r="H121" i="8" s="1"/>
  <c r="E123" i="33"/>
  <c r="H123" i="33" s="1"/>
  <c r="E123" i="66" s="1"/>
  <c r="H123" i="66" s="1"/>
  <c r="E124" i="33"/>
  <c r="H124" i="33" s="1"/>
  <c r="E124" i="66" s="1"/>
  <c r="H124" i="66" s="1"/>
  <c r="E125" i="33"/>
  <c r="E127" i="33"/>
  <c r="H127" i="33" s="1"/>
  <c r="E127" i="66" s="1"/>
  <c r="H127" i="66" s="1"/>
  <c r="E128" i="33"/>
  <c r="H128" i="33" s="1"/>
  <c r="H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E145" i="66" s="1"/>
  <c r="H145" i="66" s="1"/>
  <c r="E146" i="33"/>
  <c r="E147" i="33"/>
  <c r="E148" i="33"/>
  <c r="E149" i="33"/>
  <c r="E150" i="33"/>
  <c r="E151" i="33"/>
  <c r="E152" i="33"/>
  <c r="E153" i="33"/>
  <c r="H153" i="33" s="1"/>
  <c r="E153" i="66" s="1"/>
  <c r="H153" i="66" s="1"/>
  <c r="E154" i="33"/>
  <c r="E155" i="33"/>
  <c r="E156" i="33"/>
  <c r="E157" i="33"/>
  <c r="H157" i="33" s="1"/>
  <c r="H156" i="8" s="1"/>
  <c r="E158" i="33"/>
  <c r="H158" i="33" s="1"/>
  <c r="H157" i="8" s="1"/>
  <c r="E159" i="33"/>
  <c r="H159" i="33" s="1"/>
  <c r="E159" i="66" s="1"/>
  <c r="H159" i="66" s="1"/>
  <c r="E160" i="33"/>
  <c r="H160" i="33" s="1"/>
  <c r="E160" i="66" s="1"/>
  <c r="H160" i="66" s="1"/>
  <c r="E161" i="33"/>
  <c r="E162" i="33"/>
  <c r="E163" i="33"/>
  <c r="E164" i="33"/>
  <c r="E165" i="33"/>
  <c r="H165" i="33" s="1"/>
  <c r="H164" i="8" s="1"/>
  <c r="E166" i="33"/>
  <c r="H166" i="33" s="1"/>
  <c r="H165" i="8" s="1"/>
  <c r="E167" i="33"/>
  <c r="H167" i="33" s="1"/>
  <c r="H166" i="8" s="1"/>
  <c r="E168" i="33"/>
  <c r="H168" i="33" s="1"/>
  <c r="E168" i="66" s="1"/>
  <c r="H168" i="66" s="1"/>
  <c r="E169" i="33"/>
  <c r="H169" i="33" s="1"/>
  <c r="E169" i="66" s="1"/>
  <c r="H169" i="66" s="1"/>
  <c r="E170" i="33"/>
  <c r="H170" i="33" s="1"/>
  <c r="E170" i="66" s="1"/>
  <c r="H170" i="66" s="1"/>
  <c r="E171" i="33"/>
  <c r="E172" i="33"/>
  <c r="E173" i="33"/>
  <c r="H173" i="33" s="1"/>
  <c r="H172" i="8" s="1"/>
  <c r="E174" i="33"/>
  <c r="E175" i="33"/>
  <c r="H175" i="33" s="1"/>
  <c r="H174" i="8" s="1"/>
  <c r="E176" i="33"/>
  <c r="H176" i="33" s="1"/>
  <c r="E176" i="66" s="1"/>
  <c r="H176" i="66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H193" i="33" s="1"/>
  <c r="E193" i="66" s="1"/>
  <c r="H193" i="66" s="1"/>
  <c r="E194" i="33"/>
  <c r="H194" i="33" s="1"/>
  <c r="H193" i="8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E219" i="66" s="1"/>
  <c r="H219" i="66" s="1"/>
  <c r="E220" i="33"/>
  <c r="E221" i="33"/>
  <c r="E222" i="33"/>
  <c r="E223" i="33"/>
  <c r="E224" i="33"/>
  <c r="E41" i="33"/>
  <c r="E47" i="33"/>
  <c r="E48" i="33"/>
  <c r="E49" i="33"/>
  <c r="E126" i="33"/>
  <c r="E178" i="33"/>
  <c r="E99" i="33"/>
  <c r="E139" i="33"/>
  <c r="E140" i="33"/>
  <c r="E45" i="33"/>
  <c r="E87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41" i="66"/>
  <c r="K47" i="66"/>
  <c r="K48" i="66"/>
  <c r="K49" i="66"/>
  <c r="K126" i="66"/>
  <c r="K178" i="66"/>
  <c r="K99" i="66"/>
  <c r="K139" i="66"/>
  <c r="K140" i="66"/>
  <c r="K45" i="66"/>
  <c r="K87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41" i="67"/>
  <c r="N41" i="67" s="1"/>
  <c r="K47" i="67"/>
  <c r="N47" i="67" s="1"/>
  <c r="K48" i="67"/>
  <c r="N48" i="67" s="1"/>
  <c r="K49" i="67"/>
  <c r="N49" i="67" s="1"/>
  <c r="K126" i="67"/>
  <c r="N126" i="67" s="1"/>
  <c r="K178" i="67"/>
  <c r="N178" i="67" s="1"/>
  <c r="K99" i="67"/>
  <c r="N99" i="67" s="1"/>
  <c r="K139" i="67"/>
  <c r="N139" i="67" s="1"/>
  <c r="K140" i="67"/>
  <c r="N140" i="67" s="1"/>
  <c r="K45" i="67"/>
  <c r="N45" i="67" s="1"/>
  <c r="K87" i="67"/>
  <c r="N87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41" i="70"/>
  <c r="N41" i="70" s="1"/>
  <c r="K47" i="70"/>
  <c r="N47" i="70" s="1"/>
  <c r="K48" i="70"/>
  <c r="N48" i="70" s="1"/>
  <c r="K49" i="70"/>
  <c r="N49" i="70" s="1"/>
  <c r="K126" i="70"/>
  <c r="N126" i="70" s="1"/>
  <c r="K178" i="70"/>
  <c r="N178" i="70" s="1"/>
  <c r="K99" i="70"/>
  <c r="N99" i="70" s="1"/>
  <c r="K139" i="70"/>
  <c r="N139" i="70" s="1"/>
  <c r="K140" i="70"/>
  <c r="N140" i="70" s="1"/>
  <c r="K45" i="70"/>
  <c r="N45" i="70" s="1"/>
  <c r="K87" i="70"/>
  <c r="N87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41" i="71"/>
  <c r="N41" i="71" s="1"/>
  <c r="K47" i="71"/>
  <c r="N47" i="71" s="1"/>
  <c r="K48" i="71"/>
  <c r="N48" i="71" s="1"/>
  <c r="K49" i="71"/>
  <c r="N49" i="71" s="1"/>
  <c r="K126" i="71"/>
  <c r="N126" i="71" s="1"/>
  <c r="K178" i="71"/>
  <c r="N178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41" i="68"/>
  <c r="N41" i="68" s="1"/>
  <c r="K47" i="68"/>
  <c r="N47" i="68" s="1"/>
  <c r="K48" i="68"/>
  <c r="N48" i="68" s="1"/>
  <c r="K49" i="68"/>
  <c r="N49" i="68" s="1"/>
  <c r="K126" i="68"/>
  <c r="N126" i="68" s="1"/>
  <c r="K178" i="68"/>
  <c r="N178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41" i="69"/>
  <c r="N41" i="69" s="1"/>
  <c r="K47" i="69"/>
  <c r="N47" i="69" s="1"/>
  <c r="K48" i="69"/>
  <c r="N48" i="69" s="1"/>
  <c r="K49" i="69"/>
  <c r="N49" i="69" s="1"/>
  <c r="K126" i="69"/>
  <c r="N126" i="69" s="1"/>
  <c r="K178" i="69"/>
  <c r="N178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41" i="72"/>
  <c r="N41" i="72" s="1"/>
  <c r="K47" i="72"/>
  <c r="N47" i="72" s="1"/>
  <c r="K48" i="72"/>
  <c r="N48" i="72" s="1"/>
  <c r="K49" i="72"/>
  <c r="N49" i="72" s="1"/>
  <c r="K126" i="72"/>
  <c r="N126" i="72" s="1"/>
  <c r="K178" i="72"/>
  <c r="N178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41" i="73"/>
  <c r="N41" i="73" s="1"/>
  <c r="K47" i="73"/>
  <c r="N47" i="73" s="1"/>
  <c r="K48" i="73"/>
  <c r="N48" i="73" s="1"/>
  <c r="K49" i="73"/>
  <c r="N49" i="73" s="1"/>
  <c r="K126" i="73"/>
  <c r="N126" i="73" s="1"/>
  <c r="K178" i="73"/>
  <c r="N178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41" i="74"/>
  <c r="N41" i="74" s="1"/>
  <c r="K47" i="74"/>
  <c r="N47" i="74" s="1"/>
  <c r="K48" i="74"/>
  <c r="N48" i="74" s="1"/>
  <c r="K49" i="74"/>
  <c r="N49" i="74" s="1"/>
  <c r="K126" i="74"/>
  <c r="N126" i="74" s="1"/>
  <c r="K178" i="74"/>
  <c r="N178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41" i="75"/>
  <c r="N41" i="75" s="1"/>
  <c r="K47" i="75"/>
  <c r="N47" i="75" s="1"/>
  <c r="K48" i="75"/>
  <c r="N48" i="75" s="1"/>
  <c r="K49" i="75"/>
  <c r="N49" i="75" s="1"/>
  <c r="K126" i="75"/>
  <c r="N126" i="75" s="1"/>
  <c r="K178" i="75"/>
  <c r="N178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41" i="76"/>
  <c r="N41" i="76" s="1"/>
  <c r="K47" i="76"/>
  <c r="N47" i="76" s="1"/>
  <c r="K48" i="76"/>
  <c r="N48" i="76" s="1"/>
  <c r="K49" i="76"/>
  <c r="N49" i="76" s="1"/>
  <c r="K126" i="76"/>
  <c r="N126" i="76" s="1"/>
  <c r="K178" i="76"/>
  <c r="N178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41" i="77"/>
  <c r="N41" i="77" s="1"/>
  <c r="K47" i="77"/>
  <c r="N47" i="77" s="1"/>
  <c r="K48" i="77"/>
  <c r="N48" i="77" s="1"/>
  <c r="K49" i="77"/>
  <c r="N49" i="77" s="1"/>
  <c r="K126" i="77"/>
  <c r="N126" i="77" s="1"/>
  <c r="K178" i="77"/>
  <c r="N178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41" i="78"/>
  <c r="N41" i="78" s="1"/>
  <c r="K47" i="78"/>
  <c r="N47" i="78" s="1"/>
  <c r="K48" i="78"/>
  <c r="N48" i="78" s="1"/>
  <c r="K49" i="78"/>
  <c r="N49" i="78" s="1"/>
  <c r="K126" i="78"/>
  <c r="N126" i="78" s="1"/>
  <c r="K178" i="78"/>
  <c r="N178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41" i="79"/>
  <c r="N41" i="79" s="1"/>
  <c r="K47" i="79"/>
  <c r="N47" i="79" s="1"/>
  <c r="K48" i="79"/>
  <c r="N48" i="79" s="1"/>
  <c r="K49" i="79"/>
  <c r="N49" i="79" s="1"/>
  <c r="K126" i="79"/>
  <c r="N126" i="79" s="1"/>
  <c r="K178" i="79"/>
  <c r="N178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41" i="80"/>
  <c r="N41" i="80" s="1"/>
  <c r="K47" i="80"/>
  <c r="N47" i="80" s="1"/>
  <c r="K48" i="80"/>
  <c r="N48" i="80" s="1"/>
  <c r="K49" i="80"/>
  <c r="N49" i="80" s="1"/>
  <c r="K126" i="80"/>
  <c r="N126" i="80" s="1"/>
  <c r="K178" i="80"/>
  <c r="N178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41" i="81"/>
  <c r="N41" i="81" s="1"/>
  <c r="K47" i="81"/>
  <c r="N47" i="81" s="1"/>
  <c r="K48" i="81"/>
  <c r="N48" i="81" s="1"/>
  <c r="K49" i="81"/>
  <c r="N49" i="81" s="1"/>
  <c r="K126" i="81"/>
  <c r="N126" i="81" s="1"/>
  <c r="K178" i="81"/>
  <c r="N178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41" i="82"/>
  <c r="N41" i="82" s="1"/>
  <c r="K47" i="82"/>
  <c r="N47" i="82" s="1"/>
  <c r="K48" i="82"/>
  <c r="N48" i="82" s="1"/>
  <c r="K49" i="82"/>
  <c r="N49" i="82" s="1"/>
  <c r="K126" i="82"/>
  <c r="N126" i="82" s="1"/>
  <c r="K178" i="82"/>
  <c r="N178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41" i="83"/>
  <c r="N41" i="83" s="1"/>
  <c r="K47" i="83"/>
  <c r="N47" i="83" s="1"/>
  <c r="K48" i="83"/>
  <c r="N48" i="83" s="1"/>
  <c r="K49" i="83"/>
  <c r="N49" i="83" s="1"/>
  <c r="K126" i="83"/>
  <c r="N126" i="83" s="1"/>
  <c r="K178" i="83"/>
  <c r="N178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41" i="84"/>
  <c r="N41" i="84" s="1"/>
  <c r="K47" i="84"/>
  <c r="N47" i="84" s="1"/>
  <c r="K48" i="84"/>
  <c r="N48" i="84" s="1"/>
  <c r="K49" i="84"/>
  <c r="N49" i="84" s="1"/>
  <c r="K126" i="84"/>
  <c r="N126" i="84" s="1"/>
  <c r="K178" i="84"/>
  <c r="N178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41" i="85"/>
  <c r="N41" i="85" s="1"/>
  <c r="K47" i="85"/>
  <c r="N47" i="85" s="1"/>
  <c r="K48" i="85"/>
  <c r="N48" i="85" s="1"/>
  <c r="K49" i="85"/>
  <c r="N49" i="85" s="1"/>
  <c r="K126" i="85"/>
  <c r="N126" i="85" s="1"/>
  <c r="K178" i="85"/>
  <c r="N178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41" i="86"/>
  <c r="N41" i="86" s="1"/>
  <c r="K47" i="86"/>
  <c r="N47" i="86" s="1"/>
  <c r="K48" i="86"/>
  <c r="N48" i="86" s="1"/>
  <c r="K49" i="86"/>
  <c r="N49" i="86" s="1"/>
  <c r="K126" i="86"/>
  <c r="N126" i="86" s="1"/>
  <c r="K178" i="86"/>
  <c r="N178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41" i="87"/>
  <c r="N41" i="87" s="1"/>
  <c r="K47" i="87"/>
  <c r="N47" i="87" s="1"/>
  <c r="K48" i="87"/>
  <c r="N48" i="87" s="1"/>
  <c r="K49" i="87"/>
  <c r="N49" i="87" s="1"/>
  <c r="K126" i="87"/>
  <c r="N126" i="87" s="1"/>
  <c r="K178" i="87"/>
  <c r="N178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41" i="88"/>
  <c r="N41" i="88" s="1"/>
  <c r="K47" i="88"/>
  <c r="N47" i="88" s="1"/>
  <c r="K48" i="88"/>
  <c r="N48" i="88" s="1"/>
  <c r="K49" i="88"/>
  <c r="N49" i="88" s="1"/>
  <c r="K126" i="88"/>
  <c r="N126" i="88" s="1"/>
  <c r="K178" i="88"/>
  <c r="N178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41" i="89"/>
  <c r="N41" i="89" s="1"/>
  <c r="K47" i="89"/>
  <c r="N47" i="89" s="1"/>
  <c r="K48" i="89"/>
  <c r="N48" i="89" s="1"/>
  <c r="K49" i="89"/>
  <c r="N49" i="89" s="1"/>
  <c r="K126" i="89"/>
  <c r="N126" i="89" s="1"/>
  <c r="K178" i="89"/>
  <c r="N178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41" i="90"/>
  <c r="N41" i="90" s="1"/>
  <c r="K47" i="90"/>
  <c r="N47" i="90" s="1"/>
  <c r="K48" i="90"/>
  <c r="N48" i="90" s="1"/>
  <c r="K49" i="90"/>
  <c r="N49" i="90" s="1"/>
  <c r="K126" i="90"/>
  <c r="N126" i="90" s="1"/>
  <c r="K178" i="90"/>
  <c r="N178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41" i="91"/>
  <c r="N41" i="91" s="1"/>
  <c r="K47" i="91"/>
  <c r="N47" i="91" s="1"/>
  <c r="K48" i="91"/>
  <c r="N48" i="91" s="1"/>
  <c r="K49" i="91"/>
  <c r="N49" i="91" s="1"/>
  <c r="K126" i="91"/>
  <c r="N126" i="91" s="1"/>
  <c r="K178" i="91"/>
  <c r="N178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41" i="92"/>
  <c r="N41" i="92" s="1"/>
  <c r="K47" i="92"/>
  <c r="N47" i="92" s="1"/>
  <c r="K48" i="92"/>
  <c r="N48" i="92" s="1"/>
  <c r="K49" i="92"/>
  <c r="N49" i="92" s="1"/>
  <c r="K126" i="92"/>
  <c r="N126" i="92" s="1"/>
  <c r="K178" i="92"/>
  <c r="N178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K22" i="93"/>
  <c r="K23" i="93"/>
  <c r="K24" i="93"/>
  <c r="K25" i="93"/>
  <c r="K26" i="93"/>
  <c r="K27" i="93"/>
  <c r="K28" i="93"/>
  <c r="K29" i="93"/>
  <c r="K30" i="93"/>
  <c r="K31" i="93"/>
  <c r="K32" i="93"/>
  <c r="K33" i="93"/>
  <c r="K34" i="93"/>
  <c r="K35" i="93"/>
  <c r="K36" i="93"/>
  <c r="K37" i="93"/>
  <c r="K38" i="93"/>
  <c r="K39" i="93"/>
  <c r="K40" i="93"/>
  <c r="K42" i="93"/>
  <c r="K43" i="93"/>
  <c r="K44" i="93"/>
  <c r="K46" i="93"/>
  <c r="K50" i="93"/>
  <c r="K51" i="93"/>
  <c r="K52" i="93"/>
  <c r="K53" i="93"/>
  <c r="K54" i="93"/>
  <c r="K55" i="93"/>
  <c r="K56" i="93"/>
  <c r="K57" i="93"/>
  <c r="K58" i="93"/>
  <c r="K59" i="93"/>
  <c r="K60" i="93"/>
  <c r="K61" i="93"/>
  <c r="K62" i="93"/>
  <c r="K63" i="93"/>
  <c r="K64" i="93"/>
  <c r="K65" i="93"/>
  <c r="K66" i="93"/>
  <c r="K67" i="93"/>
  <c r="K68" i="93"/>
  <c r="K69" i="93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K92" i="93"/>
  <c r="K93" i="93"/>
  <c r="K94" i="93"/>
  <c r="K95" i="93"/>
  <c r="K96" i="93"/>
  <c r="K97" i="93"/>
  <c r="K98" i="93"/>
  <c r="K100" i="93"/>
  <c r="K101" i="93"/>
  <c r="K102" i="93"/>
  <c r="K103" i="93"/>
  <c r="K104" i="93"/>
  <c r="K105" i="93"/>
  <c r="K106" i="93"/>
  <c r="K107" i="93"/>
  <c r="K108" i="93"/>
  <c r="K110" i="93"/>
  <c r="K111" i="93"/>
  <c r="K112" i="93"/>
  <c r="K113" i="93"/>
  <c r="K114" i="93"/>
  <c r="K115" i="93"/>
  <c r="K116" i="93"/>
  <c r="K117" i="93"/>
  <c r="K118" i="93"/>
  <c r="K119" i="93"/>
  <c r="K120" i="93"/>
  <c r="K121" i="93"/>
  <c r="K122" i="93"/>
  <c r="K123" i="93"/>
  <c r="K124" i="93"/>
  <c r="K125" i="93"/>
  <c r="K127" i="93"/>
  <c r="K128" i="93"/>
  <c r="K129" i="93"/>
  <c r="K130" i="93"/>
  <c r="K131" i="93"/>
  <c r="K132" i="93"/>
  <c r="K133" i="93"/>
  <c r="K134" i="93"/>
  <c r="K135" i="93"/>
  <c r="K136" i="93"/>
  <c r="K137" i="93"/>
  <c r="K138" i="93"/>
  <c r="K141" i="93"/>
  <c r="K142" i="93"/>
  <c r="K143" i="93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K161" i="93"/>
  <c r="K162" i="93"/>
  <c r="K163" i="93"/>
  <c r="K164" i="93"/>
  <c r="K165" i="93"/>
  <c r="K166" i="93"/>
  <c r="K167" i="93"/>
  <c r="K168" i="93"/>
  <c r="K169" i="93"/>
  <c r="K170" i="93"/>
  <c r="K171" i="93"/>
  <c r="K172" i="93"/>
  <c r="K173" i="93"/>
  <c r="K174" i="93"/>
  <c r="K175" i="93"/>
  <c r="K176" i="93"/>
  <c r="K179" i="93"/>
  <c r="K180" i="93"/>
  <c r="K181" i="93"/>
  <c r="K182" i="93"/>
  <c r="K183" i="93"/>
  <c r="K184" i="93"/>
  <c r="K185" i="93"/>
  <c r="K186" i="93"/>
  <c r="K187" i="93"/>
  <c r="K188" i="93"/>
  <c r="K189" i="93"/>
  <c r="K190" i="93"/>
  <c r="K191" i="93"/>
  <c r="K192" i="93"/>
  <c r="K193" i="93"/>
  <c r="K194" i="93"/>
  <c r="K195" i="93"/>
  <c r="K196" i="93"/>
  <c r="K197" i="93"/>
  <c r="K198" i="93"/>
  <c r="K199" i="93"/>
  <c r="K200" i="93"/>
  <c r="K201" i="93"/>
  <c r="K202" i="93"/>
  <c r="K203" i="93"/>
  <c r="K204" i="93"/>
  <c r="K205" i="93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41" i="93"/>
  <c r="K47" i="93"/>
  <c r="K48" i="93"/>
  <c r="K49" i="93"/>
  <c r="K126" i="93"/>
  <c r="K178" i="93"/>
  <c r="K99" i="93"/>
  <c r="K139" i="93"/>
  <c r="K140" i="93"/>
  <c r="K45" i="93"/>
  <c r="K87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41" i="94"/>
  <c r="N41" i="94" s="1"/>
  <c r="K47" i="94"/>
  <c r="N47" i="94" s="1"/>
  <c r="K48" i="94"/>
  <c r="N48" i="94" s="1"/>
  <c r="K49" i="94"/>
  <c r="N49" i="94" s="1"/>
  <c r="K126" i="94"/>
  <c r="N126" i="94" s="1"/>
  <c r="K178" i="94"/>
  <c r="N178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41" i="95"/>
  <c r="N41" i="95" s="1"/>
  <c r="K47" i="95"/>
  <c r="N47" i="95" s="1"/>
  <c r="K48" i="95"/>
  <c r="N48" i="95" s="1"/>
  <c r="K49" i="95"/>
  <c r="N49" i="95" s="1"/>
  <c r="K126" i="95"/>
  <c r="N126" i="95" s="1"/>
  <c r="K178" i="95"/>
  <c r="N178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41" i="96"/>
  <c r="N41" i="96" s="1"/>
  <c r="K47" i="96"/>
  <c r="N47" i="96" s="1"/>
  <c r="K48" i="96"/>
  <c r="N48" i="96" s="1"/>
  <c r="K49" i="96"/>
  <c r="N49" i="96" s="1"/>
  <c r="K126" i="96"/>
  <c r="N126" i="96" s="1"/>
  <c r="K178" i="96"/>
  <c r="N178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41" i="33"/>
  <c r="N41" i="33" s="1"/>
  <c r="K47" i="33"/>
  <c r="N47" i="33" s="1"/>
  <c r="K48" i="33"/>
  <c r="N48" i="33" s="1"/>
  <c r="K49" i="33"/>
  <c r="N49" i="33" s="1"/>
  <c r="K126" i="33"/>
  <c r="N126" i="33" s="1"/>
  <c r="K178" i="33"/>
  <c r="N178" i="33" s="1"/>
  <c r="K99" i="33"/>
  <c r="N99" i="33" s="1"/>
  <c r="K139" i="33"/>
  <c r="N139" i="33" s="1"/>
  <c r="K140" i="33"/>
  <c r="N140" i="33" s="1"/>
  <c r="K45" i="33"/>
  <c r="N45" i="33" s="1"/>
  <c r="K87" i="33"/>
  <c r="N87" i="33" s="1"/>
  <c r="H9" i="33"/>
  <c r="H9" i="8" s="1"/>
  <c r="H103" i="33"/>
  <c r="E103" i="66" s="1"/>
  <c r="H103" i="66" s="1"/>
  <c r="H104" i="33"/>
  <c r="E104" i="66" s="1"/>
  <c r="H104" i="66" s="1"/>
  <c r="H120" i="33"/>
  <c r="H119" i="8" s="1"/>
  <c r="H121" i="33"/>
  <c r="H120" i="8" s="1"/>
  <c r="H125" i="33"/>
  <c r="E125" i="66" s="1"/>
  <c r="H125" i="66" s="1"/>
  <c r="H129" i="33"/>
  <c r="H128" i="8" s="1"/>
  <c r="H148" i="33"/>
  <c r="H147" i="8" s="1"/>
  <c r="H154" i="33"/>
  <c r="E154" i="66" s="1"/>
  <c r="H154" i="66" s="1"/>
  <c r="H155" i="33"/>
  <c r="H154" i="8" s="1"/>
  <c r="H156" i="33"/>
  <c r="H155" i="8" s="1"/>
  <c r="H171" i="33"/>
  <c r="E171" i="66" s="1"/>
  <c r="H171" i="66" s="1"/>
  <c r="H172" i="33"/>
  <c r="H171" i="8" s="1"/>
  <c r="H174" i="33"/>
  <c r="H173" i="8" s="1"/>
  <c r="H189" i="33"/>
  <c r="E189" i="66" s="1"/>
  <c r="H189" i="66" s="1"/>
  <c r="K223" i="8" l="1"/>
  <c r="K215" i="8"/>
  <c r="K183" i="8"/>
  <c r="K173" i="8"/>
  <c r="K165" i="8"/>
  <c r="K157" i="8"/>
  <c r="K149" i="8"/>
  <c r="K141" i="8"/>
  <c r="K131" i="8"/>
  <c r="K122" i="8"/>
  <c r="K114" i="8"/>
  <c r="K105" i="8"/>
  <c r="K96" i="8"/>
  <c r="K88" i="8"/>
  <c r="K79" i="8"/>
  <c r="K71" i="8"/>
  <c r="K63" i="8"/>
  <c r="K55" i="8"/>
  <c r="K43" i="8"/>
  <c r="K34" i="8"/>
  <c r="K26" i="8"/>
  <c r="K18" i="8"/>
  <c r="K10" i="8"/>
  <c r="K191" i="8"/>
  <c r="K199" i="8"/>
  <c r="K207" i="8"/>
  <c r="K222" i="8"/>
  <c r="K214" i="8"/>
  <c r="K206" i="8"/>
  <c r="K198" i="8"/>
  <c r="K190" i="8"/>
  <c r="K182" i="8"/>
  <c r="K172" i="8"/>
  <c r="K164" i="8"/>
  <c r="K156" i="8"/>
  <c r="K148" i="8"/>
  <c r="K138" i="8"/>
  <c r="K130" i="8"/>
  <c r="K121" i="8"/>
  <c r="K113" i="8"/>
  <c r="K104" i="8"/>
  <c r="K95" i="8"/>
  <c r="K86" i="8"/>
  <c r="K78" i="8"/>
  <c r="K70" i="8"/>
  <c r="K62" i="8"/>
  <c r="K54" i="8"/>
  <c r="K42" i="8"/>
  <c r="K33" i="8"/>
  <c r="K25" i="8"/>
  <c r="K17" i="8"/>
  <c r="K9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31" i="8"/>
  <c r="K23" i="8"/>
  <c r="K15" i="8"/>
  <c r="K7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107" i="8"/>
  <c r="K98" i="8"/>
  <c r="K90" i="8"/>
  <c r="K81" i="8"/>
  <c r="K73" i="8"/>
  <c r="K65" i="8"/>
  <c r="K57" i="8"/>
  <c r="K46" i="8"/>
  <c r="K36" i="8"/>
  <c r="K28" i="8"/>
  <c r="K20" i="8"/>
  <c r="K12" i="8"/>
  <c r="K213" i="8"/>
  <c r="K189" i="8"/>
  <c r="K155" i="8"/>
  <c r="K112" i="8"/>
  <c r="K85" i="8"/>
  <c r="K69" i="8"/>
  <c r="K40" i="8"/>
  <c r="K32" i="8"/>
  <c r="K24" i="8"/>
  <c r="K16" i="8"/>
  <c r="K8" i="8"/>
  <c r="K205" i="8"/>
  <c r="K163" i="8"/>
  <c r="K137" i="8"/>
  <c r="K94" i="8"/>
  <c r="K61" i="8"/>
  <c r="K197" i="8"/>
  <c r="K171" i="8"/>
  <c r="K147" i="8"/>
  <c r="K120" i="8"/>
  <c r="K103" i="8"/>
  <c r="K77" i="8"/>
  <c r="K53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8" i="8"/>
  <c r="K30" i="8"/>
  <c r="K22" i="8"/>
  <c r="K14" i="8"/>
  <c r="K6" i="8"/>
  <c r="K221" i="8"/>
  <c r="K181" i="8"/>
  <c r="K129" i="8"/>
  <c r="N178" i="93"/>
  <c r="K178" i="8"/>
  <c r="N99" i="93"/>
  <c r="K99" i="8"/>
  <c r="N41" i="93"/>
  <c r="K41" i="8"/>
  <c r="N87" i="93"/>
  <c r="K87" i="8"/>
  <c r="N126" i="93"/>
  <c r="K126" i="8"/>
  <c r="N45" i="93"/>
  <c r="K45" i="8"/>
  <c r="N49" i="93"/>
  <c r="K49" i="8"/>
  <c r="N140" i="93"/>
  <c r="K140" i="8"/>
  <c r="N48" i="93"/>
  <c r="K48" i="8"/>
  <c r="N218" i="93"/>
  <c r="K218" i="8"/>
  <c r="N210" i="93"/>
  <c r="K210" i="8"/>
  <c r="N202" i="93"/>
  <c r="K202" i="8"/>
  <c r="N194" i="93"/>
  <c r="K194" i="8"/>
  <c r="N186" i="93"/>
  <c r="K186" i="8"/>
  <c r="N176" i="93"/>
  <c r="K176" i="8"/>
  <c r="N168" i="93"/>
  <c r="K168" i="8"/>
  <c r="N160" i="93"/>
  <c r="K160" i="8"/>
  <c r="N152" i="93"/>
  <c r="K152" i="8"/>
  <c r="N144" i="93"/>
  <c r="K144" i="8"/>
  <c r="N134" i="93"/>
  <c r="K134" i="8"/>
  <c r="N125" i="93"/>
  <c r="K125" i="8"/>
  <c r="N117" i="93"/>
  <c r="K117" i="8"/>
  <c r="N108" i="93"/>
  <c r="K108" i="8"/>
  <c r="N100" i="93"/>
  <c r="K100" i="8"/>
  <c r="N91" i="93"/>
  <c r="K91" i="8"/>
  <c r="N82" i="93"/>
  <c r="K82" i="8"/>
  <c r="N74" i="93"/>
  <c r="K74" i="8"/>
  <c r="N66" i="93"/>
  <c r="K66" i="8"/>
  <c r="N58" i="93"/>
  <c r="K58" i="8"/>
  <c r="N50" i="93"/>
  <c r="K50" i="8"/>
  <c r="N37" i="93"/>
  <c r="K37" i="8"/>
  <c r="N29" i="93"/>
  <c r="K29" i="8"/>
  <c r="N21" i="93"/>
  <c r="K21" i="8"/>
  <c r="N13" i="93"/>
  <c r="K13" i="8"/>
  <c r="N139" i="93"/>
  <c r="K139" i="8"/>
  <c r="N47" i="93"/>
  <c r="K47" i="8"/>
  <c r="E157" i="8"/>
  <c r="H192" i="8"/>
  <c r="H103" i="8"/>
  <c r="H39" i="8"/>
  <c r="H12" i="8"/>
  <c r="E175" i="66"/>
  <c r="H175" i="66" s="1"/>
  <c r="E167" i="66"/>
  <c r="H167" i="66" s="1"/>
  <c r="E158" i="66"/>
  <c r="H158" i="66" s="1"/>
  <c r="E122" i="66"/>
  <c r="H122" i="66" s="1"/>
  <c r="E88" i="66"/>
  <c r="H88" i="66" s="1"/>
  <c r="E11" i="66"/>
  <c r="H11" i="66" s="1"/>
  <c r="H218" i="8"/>
  <c r="H152" i="8"/>
  <c r="H124" i="8"/>
  <c r="H92" i="8"/>
  <c r="E174" i="66"/>
  <c r="H174" i="66" s="1"/>
  <c r="E166" i="66"/>
  <c r="H166" i="66" s="1"/>
  <c r="E157" i="66"/>
  <c r="H157" i="66" s="1"/>
  <c r="E121" i="66"/>
  <c r="H121" i="66" s="1"/>
  <c r="E10" i="66"/>
  <c r="H10" i="66" s="1"/>
  <c r="H168" i="8"/>
  <c r="H159" i="8"/>
  <c r="H123" i="8"/>
  <c r="H91" i="8"/>
  <c r="E173" i="66"/>
  <c r="H173" i="66" s="1"/>
  <c r="E165" i="66"/>
  <c r="H165" i="66" s="1"/>
  <c r="E156" i="66"/>
  <c r="H156" i="66" s="1"/>
  <c r="E148" i="66"/>
  <c r="H148" i="66" s="1"/>
  <c r="E129" i="66"/>
  <c r="H129" i="66" s="1"/>
  <c r="E9" i="66"/>
  <c r="H9" i="66" s="1"/>
  <c r="H175" i="8"/>
  <c r="H167" i="8"/>
  <c r="H158" i="8"/>
  <c r="E194" i="66"/>
  <c r="H194" i="66" s="1"/>
  <c r="E172" i="66"/>
  <c r="H172" i="66" s="1"/>
  <c r="E155" i="66"/>
  <c r="H155" i="66" s="1"/>
  <c r="E128" i="66"/>
  <c r="H128" i="66" s="1"/>
  <c r="E119" i="66"/>
  <c r="H119" i="66" s="1"/>
  <c r="E105" i="66"/>
  <c r="H105" i="66" s="1"/>
  <c r="E127" i="8"/>
  <c r="E118" i="8"/>
  <c r="E92" i="8"/>
  <c r="E11" i="8"/>
  <c r="E10" i="8"/>
  <c r="N47" i="66"/>
  <c r="N178" i="66"/>
  <c r="N41" i="66"/>
  <c r="N139" i="66"/>
  <c r="N49" i="66"/>
  <c r="N99" i="66"/>
  <c r="N48" i="66"/>
  <c r="N87" i="66"/>
  <c r="N45" i="66"/>
  <c r="N140" i="66"/>
  <c r="N126" i="66"/>
  <c r="E173" i="8"/>
  <c r="E165" i="8"/>
  <c r="E172" i="8"/>
  <c r="E164" i="8"/>
  <c r="E156" i="8"/>
  <c r="E121" i="8"/>
  <c r="E104" i="8"/>
  <c r="E86" i="8"/>
  <c r="E154" i="8"/>
  <c r="E128" i="8"/>
  <c r="E119" i="8"/>
  <c r="N185" i="33"/>
  <c r="N116" i="33"/>
  <c r="N12" i="33"/>
  <c r="N174" i="96"/>
  <c r="N106" i="96"/>
  <c r="N35" i="96"/>
  <c r="N223" i="95"/>
  <c r="N165" i="95"/>
  <c r="N105" i="95"/>
  <c r="N63" i="95"/>
  <c r="N182" i="94"/>
  <c r="N224" i="33"/>
  <c r="N216" i="33"/>
  <c r="N208" i="33"/>
  <c r="N200" i="33"/>
  <c r="N192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23" i="96"/>
  <c r="N215" i="96"/>
  <c r="N207" i="96"/>
  <c r="N199" i="96"/>
  <c r="N191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22" i="95"/>
  <c r="N214" i="95"/>
  <c r="N206" i="95"/>
  <c r="N198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21" i="94"/>
  <c r="N213" i="94"/>
  <c r="N205" i="94"/>
  <c r="N197" i="94"/>
  <c r="N189" i="94"/>
  <c r="N181" i="94"/>
  <c r="N171" i="94"/>
  <c r="N163" i="94"/>
  <c r="N155" i="94"/>
  <c r="N147" i="94"/>
  <c r="N137" i="94"/>
  <c r="N167" i="33"/>
  <c r="N107" i="33"/>
  <c r="N20" i="33"/>
  <c r="N200" i="96"/>
  <c r="N150" i="96"/>
  <c r="N115" i="96"/>
  <c r="N64" i="96"/>
  <c r="N183" i="95"/>
  <c r="N122" i="95"/>
  <c r="N34" i="95"/>
  <c r="N222" i="94"/>
  <c r="N164" i="94"/>
  <c r="N223" i="33"/>
  <c r="N215" i="33"/>
  <c r="N207" i="33"/>
  <c r="N199" i="33"/>
  <c r="N191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22" i="96"/>
  <c r="N214" i="96"/>
  <c r="N206" i="96"/>
  <c r="N198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21" i="95"/>
  <c r="N213" i="95"/>
  <c r="N205" i="95"/>
  <c r="N197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20" i="94"/>
  <c r="N212" i="94"/>
  <c r="N204" i="94"/>
  <c r="N196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42" i="95"/>
  <c r="N209" i="33"/>
  <c r="N151" i="33"/>
  <c r="N90" i="33"/>
  <c r="N28" i="33"/>
  <c r="N216" i="96"/>
  <c r="N158" i="96"/>
  <c r="N80" i="96"/>
  <c r="N27" i="96"/>
  <c r="N173" i="95"/>
  <c r="N114" i="95"/>
  <c r="N43" i="95"/>
  <c r="N172" i="94"/>
  <c r="N222" i="33"/>
  <c r="N206" i="33"/>
  <c r="N198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13" i="96"/>
  <c r="N205" i="96"/>
  <c r="N197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20" i="95"/>
  <c r="N212" i="95"/>
  <c r="N204" i="95"/>
  <c r="N196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19" i="94"/>
  <c r="N211" i="94"/>
  <c r="N203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01" i="33"/>
  <c r="N143" i="33"/>
  <c r="N81" i="33"/>
  <c r="N46" i="33"/>
  <c r="N184" i="96"/>
  <c r="N123" i="96"/>
  <c r="N19" i="96"/>
  <c r="N191" i="95"/>
  <c r="N131" i="95"/>
  <c r="N79" i="95"/>
  <c r="N18" i="95"/>
  <c r="N206" i="94"/>
  <c r="N148" i="94"/>
  <c r="N221" i="33"/>
  <c r="N213" i="33"/>
  <c r="N205" i="33"/>
  <c r="N197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20" i="96"/>
  <c r="N212" i="96"/>
  <c r="N204" i="96"/>
  <c r="N196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19" i="95"/>
  <c r="N211" i="95"/>
  <c r="N203" i="95"/>
  <c r="N195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18" i="94"/>
  <c r="N210" i="94"/>
  <c r="N202" i="94"/>
  <c r="N194" i="94"/>
  <c r="N186" i="94"/>
  <c r="N176" i="94"/>
  <c r="N168" i="94"/>
  <c r="N160" i="94"/>
  <c r="N152" i="94"/>
  <c r="N144" i="94"/>
  <c r="N159" i="33"/>
  <c r="N98" i="33"/>
  <c r="N65" i="33"/>
  <c r="N208" i="96"/>
  <c r="N142" i="96"/>
  <c r="N89" i="96"/>
  <c r="N44" i="96"/>
  <c r="N207" i="95"/>
  <c r="N157" i="95"/>
  <c r="N88" i="95"/>
  <c r="N10" i="95"/>
  <c r="N190" i="94"/>
  <c r="N130" i="94"/>
  <c r="N220" i="33"/>
  <c r="N212" i="33"/>
  <c r="N204" i="33"/>
  <c r="N196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19" i="96"/>
  <c r="N211" i="96"/>
  <c r="N203" i="96"/>
  <c r="N195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18" i="95"/>
  <c r="N210" i="95"/>
  <c r="N202" i="95"/>
  <c r="N194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17" i="94"/>
  <c r="N209" i="94"/>
  <c r="N201" i="94"/>
  <c r="N193" i="94"/>
  <c r="N185" i="94"/>
  <c r="N175" i="94"/>
  <c r="N193" i="33"/>
  <c r="N133" i="33"/>
  <c r="N73" i="33"/>
  <c r="N36" i="33"/>
  <c r="N224" i="96"/>
  <c r="N166" i="96"/>
  <c r="N72" i="96"/>
  <c r="N11" i="96"/>
  <c r="N199" i="95"/>
  <c r="N141" i="95"/>
  <c r="N71" i="95"/>
  <c r="N55" i="95"/>
  <c r="N198" i="94"/>
  <c r="N156" i="94"/>
  <c r="N211" i="33"/>
  <c r="N203" i="33"/>
  <c r="N187" i="33"/>
  <c r="N161" i="33"/>
  <c r="N145" i="33"/>
  <c r="N127" i="33"/>
  <c r="N110" i="33"/>
  <c r="N92" i="33"/>
  <c r="N83" i="33"/>
  <c r="N67" i="33"/>
  <c r="N51" i="33"/>
  <c r="N30" i="33"/>
  <c r="N6" i="33"/>
  <c r="N218" i="96"/>
  <c r="N210" i="96"/>
  <c r="N194" i="96"/>
  <c r="N176" i="96"/>
  <c r="N152" i="96"/>
  <c r="N134" i="96"/>
  <c r="N117" i="96"/>
  <c r="N91" i="96"/>
  <c r="N66" i="96"/>
  <c r="N37" i="96"/>
  <c r="N13" i="96"/>
  <c r="N209" i="95"/>
  <c r="N193" i="95"/>
  <c r="N167" i="95"/>
  <c r="N143" i="95"/>
  <c r="N116" i="95"/>
  <c r="N98" i="95"/>
  <c r="N90" i="95"/>
  <c r="N73" i="95"/>
  <c r="N57" i="95"/>
  <c r="N36" i="95"/>
  <c r="N20" i="95"/>
  <c r="N216" i="94"/>
  <c r="N192" i="94"/>
  <c r="N174" i="94"/>
  <c r="N158" i="94"/>
  <c r="N132" i="94"/>
  <c r="N115" i="94"/>
  <c r="N97" i="94"/>
  <c r="N80" i="94"/>
  <c r="N56" i="94"/>
  <c r="N35" i="94"/>
  <c r="N19" i="94"/>
  <c r="N215" i="93"/>
  <c r="N199" i="93"/>
  <c r="N173" i="93"/>
  <c r="N157" i="93"/>
  <c r="N141" i="93"/>
  <c r="N122" i="93"/>
  <c r="N96" i="93"/>
  <c r="N79" i="93"/>
  <c r="N63" i="93"/>
  <c r="N43" i="93"/>
  <c r="N26" i="93"/>
  <c r="N10" i="93"/>
  <c r="N222" i="92"/>
  <c r="N198" i="92"/>
  <c r="N182" i="92"/>
  <c r="N164" i="92"/>
  <c r="N148" i="92"/>
  <c r="N130" i="92"/>
  <c r="N113" i="92"/>
  <c r="N95" i="92"/>
  <c r="N70" i="92"/>
  <c r="N54" i="92"/>
  <c r="N33" i="92"/>
  <c r="N17" i="92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20" i="90"/>
  <c r="N204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19" i="89"/>
  <c r="N211" i="89"/>
  <c r="N203" i="89"/>
  <c r="N195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18" i="88"/>
  <c r="N210" i="88"/>
  <c r="N202" i="88"/>
  <c r="N194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17" i="87"/>
  <c r="N209" i="87"/>
  <c r="N201" i="87"/>
  <c r="N193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24" i="86"/>
  <c r="N216" i="86"/>
  <c r="N208" i="86"/>
  <c r="N200" i="86"/>
  <c r="N192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23" i="85"/>
  <c r="N215" i="85"/>
  <c r="N207" i="85"/>
  <c r="N199" i="85"/>
  <c r="N191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22" i="84"/>
  <c r="N214" i="84"/>
  <c r="N206" i="84"/>
  <c r="N198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21" i="83"/>
  <c r="N213" i="83"/>
  <c r="N205" i="83"/>
  <c r="N197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20" i="82"/>
  <c r="N212" i="82"/>
  <c r="N204" i="82"/>
  <c r="N196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19" i="81"/>
  <c r="N211" i="81"/>
  <c r="N203" i="81"/>
  <c r="N195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18" i="80"/>
  <c r="N210" i="80"/>
  <c r="N202" i="80"/>
  <c r="N194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17" i="79"/>
  <c r="N209" i="79"/>
  <c r="N201" i="79"/>
  <c r="N193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24" i="78"/>
  <c r="N216" i="78"/>
  <c r="N208" i="78"/>
  <c r="N200" i="78"/>
  <c r="N192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23" i="77"/>
  <c r="N215" i="77"/>
  <c r="N207" i="77"/>
  <c r="N199" i="77"/>
  <c r="N191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22" i="76"/>
  <c r="N214" i="76"/>
  <c r="N206" i="76"/>
  <c r="N198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21" i="75"/>
  <c r="N213" i="75"/>
  <c r="N205" i="75"/>
  <c r="N197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20" i="74"/>
  <c r="N212" i="74"/>
  <c r="N204" i="74"/>
  <c r="N196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19" i="73"/>
  <c r="N211" i="73"/>
  <c r="N203" i="73"/>
  <c r="N195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17" i="33"/>
  <c r="N175" i="33"/>
  <c r="N124" i="33"/>
  <c r="N57" i="33"/>
  <c r="N192" i="96"/>
  <c r="N132" i="96"/>
  <c r="N97" i="96"/>
  <c r="N56" i="96"/>
  <c r="N215" i="95"/>
  <c r="N149" i="95"/>
  <c r="N96" i="95"/>
  <c r="N26" i="95"/>
  <c r="N214" i="94"/>
  <c r="N138" i="94"/>
  <c r="N219" i="33"/>
  <c r="N195" i="33"/>
  <c r="N179" i="33"/>
  <c r="N169" i="33"/>
  <c r="N153" i="33"/>
  <c r="N135" i="33"/>
  <c r="N118" i="33"/>
  <c r="N101" i="33"/>
  <c r="N75" i="33"/>
  <c r="N59" i="33"/>
  <c r="N38" i="33"/>
  <c r="N22" i="33"/>
  <c r="N14" i="33"/>
  <c r="N202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17" i="95"/>
  <c r="N201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24" i="94"/>
  <c r="N208" i="94"/>
  <c r="N200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23" i="93"/>
  <c r="N207" i="93"/>
  <c r="N191" i="93"/>
  <c r="N183" i="93"/>
  <c r="N165" i="93"/>
  <c r="N149" i="93"/>
  <c r="N131" i="93"/>
  <c r="N114" i="93"/>
  <c r="N105" i="93"/>
  <c r="N88" i="93"/>
  <c r="N71" i="93"/>
  <c r="N55" i="93"/>
  <c r="N34" i="93"/>
  <c r="N18" i="93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13" i="91"/>
  <c r="N197" i="91"/>
  <c r="N181" i="91"/>
  <c r="N163" i="91"/>
  <c r="N147" i="91"/>
  <c r="N129" i="91"/>
  <c r="N112" i="91"/>
  <c r="N94" i="91"/>
  <c r="N77" i="91"/>
  <c r="N61" i="91"/>
  <c r="N40" i="91"/>
  <c r="N24" i="91"/>
  <c r="N8" i="91"/>
  <c r="N212" i="90"/>
  <c r="N196" i="90"/>
  <c r="N180" i="90"/>
  <c r="N154" i="90"/>
  <c r="N136" i="90"/>
  <c r="N119" i="90"/>
  <c r="N84" i="90"/>
  <c r="N15" i="90"/>
  <c r="N124" i="87"/>
  <c r="N218" i="33"/>
  <c r="N210" i="33"/>
  <c r="N202" i="33"/>
  <c r="N194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17" i="96"/>
  <c r="N209" i="96"/>
  <c r="N201" i="96"/>
  <c r="N193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24" i="95"/>
  <c r="N216" i="95"/>
  <c r="N208" i="95"/>
  <c r="N200" i="95"/>
  <c r="N192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23" i="94"/>
  <c r="N215" i="94"/>
  <c r="N207" i="94"/>
  <c r="N199" i="94"/>
  <c r="N191" i="94"/>
  <c r="N183" i="94"/>
  <c r="N173" i="94"/>
  <c r="N165" i="94"/>
  <c r="N157" i="94"/>
  <c r="N149" i="94"/>
  <c r="N141" i="94"/>
  <c r="N131" i="94"/>
  <c r="N122" i="94"/>
  <c r="N219" i="93"/>
  <c r="N211" i="93"/>
  <c r="N203" i="93"/>
  <c r="N195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18" i="92"/>
  <c r="N210" i="92"/>
  <c r="N202" i="92"/>
  <c r="N194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17" i="91"/>
  <c r="N209" i="91"/>
  <c r="N201" i="91"/>
  <c r="N193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24" i="90"/>
  <c r="N216" i="90"/>
  <c r="N208" i="90"/>
  <c r="N200" i="90"/>
  <c r="N192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23" i="89"/>
  <c r="N215" i="89"/>
  <c r="N207" i="89"/>
  <c r="N199" i="89"/>
  <c r="N191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22" i="88"/>
  <c r="N214" i="88"/>
  <c r="N206" i="88"/>
  <c r="N198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21" i="87"/>
  <c r="N213" i="87"/>
  <c r="N205" i="87"/>
  <c r="N197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20" i="86"/>
  <c r="N212" i="86"/>
  <c r="N204" i="86"/>
  <c r="N196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19" i="85"/>
  <c r="N211" i="85"/>
  <c r="N203" i="85"/>
  <c r="N195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18" i="84"/>
  <c r="N210" i="84"/>
  <c r="N202" i="84"/>
  <c r="N194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17" i="83"/>
  <c r="N209" i="83"/>
  <c r="N201" i="83"/>
  <c r="N193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24" i="82"/>
  <c r="N216" i="82"/>
  <c r="N208" i="82"/>
  <c r="N200" i="82"/>
  <c r="N192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23" i="81"/>
  <c r="N215" i="81"/>
  <c r="N207" i="81"/>
  <c r="N199" i="81"/>
  <c r="N191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22" i="80"/>
  <c r="N214" i="80"/>
  <c r="N206" i="80"/>
  <c r="N198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21" i="79"/>
  <c r="N213" i="79"/>
  <c r="N205" i="79"/>
  <c r="N197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20" i="78"/>
  <c r="N212" i="78"/>
  <c r="N204" i="78"/>
  <c r="N196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19" i="77"/>
  <c r="N211" i="77"/>
  <c r="N203" i="77"/>
  <c r="N195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18" i="76"/>
  <c r="N210" i="76"/>
  <c r="N202" i="76"/>
  <c r="N194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17" i="75"/>
  <c r="N209" i="75"/>
  <c r="N201" i="75"/>
  <c r="N193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24" i="74"/>
  <c r="N216" i="74"/>
  <c r="N208" i="74"/>
  <c r="N200" i="74"/>
  <c r="N192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23" i="73"/>
  <c r="N215" i="73"/>
  <c r="N207" i="73"/>
  <c r="N199" i="73"/>
  <c r="N191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22" i="89"/>
  <c r="N206" i="89"/>
  <c r="N198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21" i="88"/>
  <c r="N213" i="88"/>
  <c r="N205" i="88"/>
  <c r="N197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20" i="87"/>
  <c r="N212" i="87"/>
  <c r="N204" i="87"/>
  <c r="N196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19" i="86"/>
  <c r="N211" i="86"/>
  <c r="N203" i="86"/>
  <c r="N195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18" i="85"/>
  <c r="N210" i="85"/>
  <c r="N202" i="85"/>
  <c r="N194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17" i="84"/>
  <c r="N209" i="84"/>
  <c r="N201" i="84"/>
  <c r="N193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24" i="83"/>
  <c r="N216" i="83"/>
  <c r="N208" i="83"/>
  <c r="N200" i="83"/>
  <c r="N192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23" i="82"/>
  <c r="N215" i="82"/>
  <c r="N207" i="82"/>
  <c r="N199" i="82"/>
  <c r="N191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22" i="81"/>
  <c r="N214" i="81"/>
  <c r="N206" i="81"/>
  <c r="N198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21" i="80"/>
  <c r="N213" i="80"/>
  <c r="N205" i="80"/>
  <c r="N197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20" i="79"/>
  <c r="N212" i="79"/>
  <c r="N204" i="79"/>
  <c r="N196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60" i="79"/>
  <c r="N52" i="79"/>
  <c r="N39" i="79"/>
  <c r="N31" i="79"/>
  <c r="N23" i="79"/>
  <c r="N15" i="79"/>
  <c r="N7" i="79"/>
  <c r="N219" i="78"/>
  <c r="N211" i="78"/>
  <c r="N203" i="78"/>
  <c r="N195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18" i="77"/>
  <c r="N210" i="77"/>
  <c r="N202" i="77"/>
  <c r="N194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17" i="76"/>
  <c r="N209" i="76"/>
  <c r="N201" i="76"/>
  <c r="N193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24" i="75"/>
  <c r="N216" i="75"/>
  <c r="N208" i="75"/>
  <c r="N200" i="75"/>
  <c r="N192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23" i="74"/>
  <c r="N215" i="74"/>
  <c r="N207" i="74"/>
  <c r="N199" i="74"/>
  <c r="N191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22" i="73"/>
  <c r="N214" i="73"/>
  <c r="N206" i="73"/>
  <c r="N198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21" i="72"/>
  <c r="N213" i="72"/>
  <c r="N205" i="72"/>
  <c r="N197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20" i="69"/>
  <c r="N212" i="69"/>
  <c r="N204" i="69"/>
  <c r="N196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19" i="68"/>
  <c r="N211" i="68"/>
  <c r="N203" i="68"/>
  <c r="N195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18" i="71"/>
  <c r="N210" i="71"/>
  <c r="N202" i="71"/>
  <c r="N194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17" i="70"/>
  <c r="N209" i="70"/>
  <c r="N201" i="70"/>
  <c r="N193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24" i="67"/>
  <c r="N216" i="67"/>
  <c r="N208" i="67"/>
  <c r="N200" i="67"/>
  <c r="N192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223" i="66"/>
  <c r="N215" i="66"/>
  <c r="N207" i="66"/>
  <c r="N199" i="66"/>
  <c r="N191" i="66"/>
  <c r="N183" i="66"/>
  <c r="N173" i="66"/>
  <c r="N165" i="66"/>
  <c r="N157" i="66"/>
  <c r="N149" i="66"/>
  <c r="N141" i="66"/>
  <c r="N131" i="66"/>
  <c r="N122" i="66"/>
  <c r="N114" i="66"/>
  <c r="N105" i="66"/>
  <c r="N96" i="66"/>
  <c r="N88" i="66"/>
  <c r="N79" i="66"/>
  <c r="N71" i="66"/>
  <c r="N63" i="66"/>
  <c r="N55" i="66"/>
  <c r="N43" i="66"/>
  <c r="N34" i="66"/>
  <c r="N26" i="66"/>
  <c r="N18" i="66"/>
  <c r="N10" i="66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17" i="93"/>
  <c r="N209" i="93"/>
  <c r="N201" i="93"/>
  <c r="N193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24" i="92"/>
  <c r="N216" i="92"/>
  <c r="N208" i="92"/>
  <c r="N200" i="92"/>
  <c r="N192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23" i="91"/>
  <c r="N215" i="91"/>
  <c r="N207" i="91"/>
  <c r="N199" i="91"/>
  <c r="N191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22" i="90"/>
  <c r="N214" i="90"/>
  <c r="N206" i="90"/>
  <c r="N198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21" i="89"/>
  <c r="N213" i="89"/>
  <c r="N205" i="89"/>
  <c r="N197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20" i="88"/>
  <c r="N212" i="88"/>
  <c r="N204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19" i="87"/>
  <c r="N211" i="87"/>
  <c r="N203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18" i="86"/>
  <c r="N210" i="86"/>
  <c r="N202" i="86"/>
  <c r="N194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17" i="85"/>
  <c r="N209" i="85"/>
  <c r="N201" i="85"/>
  <c r="N193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24" i="84"/>
  <c r="N216" i="84"/>
  <c r="N208" i="84"/>
  <c r="N200" i="84"/>
  <c r="N192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23" i="83"/>
  <c r="N215" i="83"/>
  <c r="N207" i="83"/>
  <c r="N199" i="83"/>
  <c r="N191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22" i="82"/>
  <c r="N214" i="82"/>
  <c r="N206" i="82"/>
  <c r="N198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21" i="81"/>
  <c r="N213" i="81"/>
  <c r="N205" i="81"/>
  <c r="N197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20" i="80"/>
  <c r="N212" i="80"/>
  <c r="N204" i="80"/>
  <c r="N196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19" i="79"/>
  <c r="N211" i="79"/>
  <c r="N203" i="79"/>
  <c r="N195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9" i="79"/>
  <c r="N51" i="79"/>
  <c r="N38" i="79"/>
  <c r="N30" i="79"/>
  <c r="N22" i="79"/>
  <c r="N14" i="79"/>
  <c r="N6" i="79"/>
  <c r="N218" i="78"/>
  <c r="N210" i="78"/>
  <c r="N202" i="78"/>
  <c r="N194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17" i="77"/>
  <c r="N209" i="77"/>
  <c r="N201" i="77"/>
  <c r="N193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24" i="76"/>
  <c r="N216" i="76"/>
  <c r="N208" i="76"/>
  <c r="N200" i="76"/>
  <c r="N192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23" i="75"/>
  <c r="N215" i="75"/>
  <c r="N207" i="75"/>
  <c r="N199" i="75"/>
  <c r="N191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22" i="74"/>
  <c r="N214" i="74"/>
  <c r="N206" i="74"/>
  <c r="N198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21" i="73"/>
  <c r="N213" i="73"/>
  <c r="N205" i="73"/>
  <c r="N197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24" i="93"/>
  <c r="N216" i="93"/>
  <c r="N208" i="93"/>
  <c r="N200" i="93"/>
  <c r="N192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23" i="92"/>
  <c r="N215" i="92"/>
  <c r="N207" i="92"/>
  <c r="N199" i="92"/>
  <c r="N191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22" i="91"/>
  <c r="N214" i="91"/>
  <c r="N206" i="91"/>
  <c r="N198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21" i="90"/>
  <c r="N213" i="90"/>
  <c r="N205" i="90"/>
  <c r="N197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20" i="89"/>
  <c r="N212" i="89"/>
  <c r="N204" i="89"/>
  <c r="N196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19" i="88"/>
  <c r="N211" i="88"/>
  <c r="N203" i="88"/>
  <c r="N195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18" i="87"/>
  <c r="N210" i="87"/>
  <c r="N202" i="87"/>
  <c r="N194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17" i="86"/>
  <c r="N209" i="86"/>
  <c r="N201" i="86"/>
  <c r="N193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24" i="85"/>
  <c r="N216" i="85"/>
  <c r="N208" i="85"/>
  <c r="N200" i="85"/>
  <c r="N192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23" i="84"/>
  <c r="N215" i="84"/>
  <c r="N207" i="84"/>
  <c r="N199" i="84"/>
  <c r="N191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22" i="83"/>
  <c r="N214" i="83"/>
  <c r="N206" i="83"/>
  <c r="N198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21" i="82"/>
  <c r="N213" i="82"/>
  <c r="N205" i="82"/>
  <c r="N197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20" i="81"/>
  <c r="N212" i="81"/>
  <c r="N204" i="81"/>
  <c r="N196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19" i="80"/>
  <c r="N211" i="80"/>
  <c r="N203" i="80"/>
  <c r="N195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18" i="79"/>
  <c r="N210" i="79"/>
  <c r="N202" i="79"/>
  <c r="N194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17" i="78"/>
  <c r="N209" i="78"/>
  <c r="N201" i="78"/>
  <c r="N193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24" i="77"/>
  <c r="N216" i="77"/>
  <c r="N208" i="77"/>
  <c r="N200" i="77"/>
  <c r="N192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23" i="76"/>
  <c r="N215" i="76"/>
  <c r="N207" i="76"/>
  <c r="N199" i="76"/>
  <c r="N191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22" i="75"/>
  <c r="N214" i="75"/>
  <c r="N206" i="75"/>
  <c r="N198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21" i="74"/>
  <c r="N213" i="74"/>
  <c r="N205" i="74"/>
  <c r="N197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20" i="73"/>
  <c r="N212" i="73"/>
  <c r="N204" i="73"/>
  <c r="N196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22" i="93"/>
  <c r="N214" i="93"/>
  <c r="N206" i="93"/>
  <c r="N198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21" i="92"/>
  <c r="N213" i="92"/>
  <c r="N205" i="92"/>
  <c r="N197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20" i="91"/>
  <c r="N212" i="91"/>
  <c r="N204" i="91"/>
  <c r="N196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19" i="90"/>
  <c r="N211" i="90"/>
  <c r="N203" i="90"/>
  <c r="N195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18" i="89"/>
  <c r="N210" i="89"/>
  <c r="N202" i="89"/>
  <c r="N194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17" i="88"/>
  <c r="N209" i="88"/>
  <c r="N201" i="88"/>
  <c r="N193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24" i="87"/>
  <c r="N216" i="87"/>
  <c r="N208" i="87"/>
  <c r="N200" i="87"/>
  <c r="N192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23" i="86"/>
  <c r="N215" i="86"/>
  <c r="N207" i="86"/>
  <c r="N199" i="86"/>
  <c r="N191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22" i="85"/>
  <c r="N214" i="85"/>
  <c r="N206" i="85"/>
  <c r="N198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21" i="84"/>
  <c r="N213" i="84"/>
  <c r="N205" i="84"/>
  <c r="N197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20" i="83"/>
  <c r="N212" i="83"/>
  <c r="N204" i="83"/>
  <c r="N196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19" i="82"/>
  <c r="N211" i="82"/>
  <c r="N203" i="82"/>
  <c r="N195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18" i="81"/>
  <c r="N210" i="81"/>
  <c r="N202" i="81"/>
  <c r="N194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17" i="80"/>
  <c r="N209" i="80"/>
  <c r="N201" i="80"/>
  <c r="N193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24" i="79"/>
  <c r="N216" i="79"/>
  <c r="N208" i="79"/>
  <c r="N200" i="79"/>
  <c r="N192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23" i="78"/>
  <c r="N215" i="78"/>
  <c r="N207" i="78"/>
  <c r="N199" i="78"/>
  <c r="N191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22" i="77"/>
  <c r="N214" i="77"/>
  <c r="N206" i="77"/>
  <c r="N198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21" i="76"/>
  <c r="N213" i="76"/>
  <c r="N205" i="76"/>
  <c r="N197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20" i="75"/>
  <c r="N212" i="75"/>
  <c r="N204" i="75"/>
  <c r="N196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19" i="74"/>
  <c r="N211" i="74"/>
  <c r="N203" i="74"/>
  <c r="N195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18" i="73"/>
  <c r="N210" i="73"/>
  <c r="N202" i="73"/>
  <c r="N194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21" i="93"/>
  <c r="N213" i="93"/>
  <c r="N205" i="93"/>
  <c r="N197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20" i="92"/>
  <c r="N212" i="92"/>
  <c r="N204" i="92"/>
  <c r="N196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19" i="91"/>
  <c r="N211" i="91"/>
  <c r="N203" i="91"/>
  <c r="N195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18" i="90"/>
  <c r="N210" i="90"/>
  <c r="N202" i="90"/>
  <c r="N194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17" i="89"/>
  <c r="N209" i="89"/>
  <c r="N201" i="89"/>
  <c r="N193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24" i="88"/>
  <c r="N216" i="88"/>
  <c r="N208" i="88"/>
  <c r="N200" i="88"/>
  <c r="N192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23" i="87"/>
  <c r="N215" i="87"/>
  <c r="N207" i="87"/>
  <c r="N199" i="87"/>
  <c r="N191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22" i="86"/>
  <c r="N214" i="86"/>
  <c r="N206" i="86"/>
  <c r="N198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21" i="85"/>
  <c r="N213" i="85"/>
  <c r="N205" i="85"/>
  <c r="N197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20" i="84"/>
  <c r="N212" i="84"/>
  <c r="N204" i="84"/>
  <c r="N196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19" i="83"/>
  <c r="N211" i="83"/>
  <c r="N203" i="83"/>
  <c r="N195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18" i="82"/>
  <c r="N210" i="82"/>
  <c r="N202" i="82"/>
  <c r="N194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17" i="81"/>
  <c r="N209" i="81"/>
  <c r="N201" i="81"/>
  <c r="N193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24" i="80"/>
  <c r="N216" i="80"/>
  <c r="N208" i="80"/>
  <c r="N200" i="80"/>
  <c r="N192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23" i="79"/>
  <c r="N215" i="79"/>
  <c r="N207" i="79"/>
  <c r="N199" i="79"/>
  <c r="N191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22" i="78"/>
  <c r="N214" i="78"/>
  <c r="N206" i="78"/>
  <c r="N198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21" i="77"/>
  <c r="N213" i="77"/>
  <c r="N205" i="77"/>
  <c r="N197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20" i="76"/>
  <c r="N212" i="76"/>
  <c r="N204" i="76"/>
  <c r="N196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19" i="75"/>
  <c r="N211" i="75"/>
  <c r="N203" i="75"/>
  <c r="N195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18" i="74"/>
  <c r="N210" i="74"/>
  <c r="N202" i="74"/>
  <c r="N194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17" i="73"/>
  <c r="N209" i="73"/>
  <c r="N201" i="73"/>
  <c r="N193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20" i="93"/>
  <c r="N212" i="93"/>
  <c r="N204" i="93"/>
  <c r="N196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19" i="92"/>
  <c r="N211" i="92"/>
  <c r="N203" i="92"/>
  <c r="N195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18" i="91"/>
  <c r="N210" i="91"/>
  <c r="N202" i="91"/>
  <c r="N194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17" i="90"/>
  <c r="N209" i="90"/>
  <c r="N201" i="90"/>
  <c r="N193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24" i="89"/>
  <c r="N216" i="89"/>
  <c r="N208" i="89"/>
  <c r="N200" i="89"/>
  <c r="N192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23" i="88"/>
  <c r="N215" i="88"/>
  <c r="N207" i="88"/>
  <c r="N199" i="88"/>
  <c r="N191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22" i="87"/>
  <c r="N214" i="87"/>
  <c r="N206" i="87"/>
  <c r="N198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21" i="86"/>
  <c r="N213" i="86"/>
  <c r="N205" i="86"/>
  <c r="N197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20" i="85"/>
  <c r="N212" i="85"/>
  <c r="N204" i="85"/>
  <c r="N196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19" i="84"/>
  <c r="N211" i="84"/>
  <c r="N203" i="84"/>
  <c r="N195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18" i="83"/>
  <c r="N210" i="83"/>
  <c r="N202" i="83"/>
  <c r="N194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17" i="82"/>
  <c r="N209" i="82"/>
  <c r="N201" i="82"/>
  <c r="N193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24" i="81"/>
  <c r="N216" i="81"/>
  <c r="N208" i="81"/>
  <c r="N200" i="81"/>
  <c r="N192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23" i="80"/>
  <c r="N215" i="80"/>
  <c r="N207" i="80"/>
  <c r="N199" i="80"/>
  <c r="N191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22" i="79"/>
  <c r="N214" i="79"/>
  <c r="N206" i="79"/>
  <c r="N198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21" i="78"/>
  <c r="N213" i="78"/>
  <c r="N205" i="78"/>
  <c r="N197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20" i="77"/>
  <c r="N212" i="77"/>
  <c r="N204" i="77"/>
  <c r="N196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52" i="77"/>
  <c r="N39" i="77"/>
  <c r="N31" i="77"/>
  <c r="N23" i="77"/>
  <c r="N15" i="77"/>
  <c r="N7" i="77"/>
  <c r="N219" i="76"/>
  <c r="N211" i="76"/>
  <c r="N203" i="76"/>
  <c r="N195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18" i="75"/>
  <c r="N210" i="75"/>
  <c r="N202" i="75"/>
  <c r="N194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17" i="74"/>
  <c r="N209" i="74"/>
  <c r="N201" i="74"/>
  <c r="N193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24" i="73"/>
  <c r="N216" i="73"/>
  <c r="N208" i="73"/>
  <c r="N200" i="73"/>
  <c r="N192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23" i="72"/>
  <c r="N215" i="72"/>
  <c r="N207" i="72"/>
  <c r="N199" i="72"/>
  <c r="N191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22" i="69"/>
  <c r="N214" i="69"/>
  <c r="N206" i="69"/>
  <c r="N198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21" i="68"/>
  <c r="N213" i="68"/>
  <c r="N205" i="68"/>
  <c r="N197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20" i="71"/>
  <c r="N212" i="71"/>
  <c r="N204" i="71"/>
  <c r="N196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19" i="70"/>
  <c r="N211" i="70"/>
  <c r="N203" i="70"/>
  <c r="N195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18" i="67"/>
  <c r="N210" i="67"/>
  <c r="N202" i="67"/>
  <c r="N194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17" i="66"/>
  <c r="N209" i="66"/>
  <c r="N201" i="66"/>
  <c r="N193" i="66"/>
  <c r="N185" i="66"/>
  <c r="N175" i="66"/>
  <c r="N167" i="66"/>
  <c r="N159" i="66"/>
  <c r="N151" i="66"/>
  <c r="N143" i="66"/>
  <c r="N133" i="66"/>
  <c r="N124" i="66"/>
  <c r="N116" i="66"/>
  <c r="N107" i="66"/>
  <c r="N98" i="66"/>
  <c r="N90" i="66"/>
  <c r="N81" i="66"/>
  <c r="N73" i="66"/>
  <c r="N65" i="66"/>
  <c r="N57" i="66"/>
  <c r="N46" i="66"/>
  <c r="N36" i="66"/>
  <c r="N28" i="66"/>
  <c r="N20" i="66"/>
  <c r="N12" i="66"/>
  <c r="N220" i="72"/>
  <c r="N212" i="72"/>
  <c r="N204" i="72"/>
  <c r="N196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19" i="69"/>
  <c r="N211" i="69"/>
  <c r="N203" i="69"/>
  <c r="N195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18" i="68"/>
  <c r="N210" i="68"/>
  <c r="N202" i="68"/>
  <c r="N194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17" i="71"/>
  <c r="N209" i="71"/>
  <c r="N201" i="71"/>
  <c r="N193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24" i="70"/>
  <c r="N216" i="70"/>
  <c r="N208" i="70"/>
  <c r="N200" i="70"/>
  <c r="N192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23" i="67"/>
  <c r="N215" i="67"/>
  <c r="N207" i="67"/>
  <c r="N199" i="67"/>
  <c r="N191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22" i="66"/>
  <c r="N214" i="66"/>
  <c r="N206" i="66"/>
  <c r="N198" i="66"/>
  <c r="N190" i="66"/>
  <c r="N182" i="66"/>
  <c r="N172" i="66"/>
  <c r="N164" i="66"/>
  <c r="N156" i="66"/>
  <c r="N148" i="66"/>
  <c r="N138" i="66"/>
  <c r="N130" i="66"/>
  <c r="N121" i="66"/>
  <c r="N113" i="66"/>
  <c r="N104" i="66"/>
  <c r="N95" i="66"/>
  <c r="N86" i="66"/>
  <c r="N78" i="66"/>
  <c r="N70" i="66"/>
  <c r="N62" i="66"/>
  <c r="N54" i="66"/>
  <c r="N42" i="66"/>
  <c r="N33" i="66"/>
  <c r="N25" i="66"/>
  <c r="N17" i="66"/>
  <c r="N9" i="66"/>
  <c r="N219" i="72"/>
  <c r="N211" i="72"/>
  <c r="N203" i="72"/>
  <c r="N195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18" i="69"/>
  <c r="N210" i="69"/>
  <c r="N202" i="69"/>
  <c r="N194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17" i="68"/>
  <c r="N209" i="68"/>
  <c r="N201" i="68"/>
  <c r="N193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24" i="71"/>
  <c r="N216" i="71"/>
  <c r="N208" i="71"/>
  <c r="N200" i="71"/>
  <c r="N192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23" i="70"/>
  <c r="N215" i="70"/>
  <c r="N207" i="70"/>
  <c r="N199" i="70"/>
  <c r="N191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22" i="67"/>
  <c r="N214" i="67"/>
  <c r="N206" i="67"/>
  <c r="N198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21" i="66"/>
  <c r="N213" i="66"/>
  <c r="N205" i="66"/>
  <c r="N197" i="66"/>
  <c r="N189" i="66"/>
  <c r="N181" i="66"/>
  <c r="N171" i="66"/>
  <c r="N163" i="66"/>
  <c r="N155" i="66"/>
  <c r="N147" i="66"/>
  <c r="N137" i="66"/>
  <c r="N129" i="66"/>
  <c r="N120" i="66"/>
  <c r="N112" i="66"/>
  <c r="N103" i="66"/>
  <c r="N94" i="66"/>
  <c r="N85" i="66"/>
  <c r="N77" i="66"/>
  <c r="N69" i="66"/>
  <c r="N61" i="66"/>
  <c r="N53" i="66"/>
  <c r="N40" i="66"/>
  <c r="N32" i="66"/>
  <c r="N24" i="66"/>
  <c r="N16" i="66"/>
  <c r="N8" i="66"/>
  <c r="N218" i="72"/>
  <c r="N210" i="72"/>
  <c r="N202" i="72"/>
  <c r="N194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17" i="69"/>
  <c r="N209" i="69"/>
  <c r="N201" i="69"/>
  <c r="N193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24" i="68"/>
  <c r="N216" i="68"/>
  <c r="N208" i="68"/>
  <c r="N200" i="68"/>
  <c r="N192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23" i="71"/>
  <c r="N215" i="71"/>
  <c r="N207" i="71"/>
  <c r="N199" i="71"/>
  <c r="N191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22" i="70"/>
  <c r="N214" i="70"/>
  <c r="N206" i="70"/>
  <c r="N198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21" i="67"/>
  <c r="N213" i="67"/>
  <c r="N205" i="67"/>
  <c r="N197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24" i="67"/>
  <c r="N16" i="67"/>
  <c r="N8" i="67"/>
  <c r="N220" i="66"/>
  <c r="N212" i="66"/>
  <c r="N204" i="66"/>
  <c r="N196" i="66"/>
  <c r="N188" i="66"/>
  <c r="N180" i="66"/>
  <c r="N170" i="66"/>
  <c r="N162" i="66"/>
  <c r="N154" i="66"/>
  <c r="N146" i="66"/>
  <c r="N136" i="66"/>
  <c r="N128" i="66"/>
  <c r="N119" i="66"/>
  <c r="N111" i="66"/>
  <c r="N102" i="66"/>
  <c r="N93" i="66"/>
  <c r="N84" i="66"/>
  <c r="N76" i="66"/>
  <c r="N68" i="66"/>
  <c r="N60" i="66"/>
  <c r="N52" i="66"/>
  <c r="N39" i="66"/>
  <c r="N31" i="66"/>
  <c r="N23" i="66"/>
  <c r="N15" i="66"/>
  <c r="N7" i="66"/>
  <c r="N217" i="72"/>
  <c r="N209" i="72"/>
  <c r="N201" i="72"/>
  <c r="N193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24" i="69"/>
  <c r="N216" i="69"/>
  <c r="N208" i="69"/>
  <c r="N200" i="69"/>
  <c r="N192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23" i="68"/>
  <c r="N215" i="68"/>
  <c r="N207" i="68"/>
  <c r="N199" i="68"/>
  <c r="N191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22" i="71"/>
  <c r="N214" i="71"/>
  <c r="N206" i="71"/>
  <c r="N198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21" i="70"/>
  <c r="N213" i="70"/>
  <c r="N205" i="70"/>
  <c r="N197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20" i="67"/>
  <c r="N212" i="67"/>
  <c r="N204" i="67"/>
  <c r="N196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19" i="66"/>
  <c r="N211" i="66"/>
  <c r="N203" i="66"/>
  <c r="N195" i="66"/>
  <c r="N187" i="66"/>
  <c r="N179" i="66"/>
  <c r="N169" i="66"/>
  <c r="N161" i="66"/>
  <c r="N153" i="66"/>
  <c r="N145" i="66"/>
  <c r="N135" i="66"/>
  <c r="N127" i="66"/>
  <c r="N118" i="66"/>
  <c r="N110" i="66"/>
  <c r="N101" i="66"/>
  <c r="N92" i="66"/>
  <c r="N83" i="66"/>
  <c r="N75" i="66"/>
  <c r="N67" i="66"/>
  <c r="N59" i="66"/>
  <c r="N51" i="66"/>
  <c r="N38" i="66"/>
  <c r="N30" i="66"/>
  <c r="N22" i="66"/>
  <c r="N14" i="66"/>
  <c r="N6" i="66"/>
  <c r="N224" i="72"/>
  <c r="N216" i="72"/>
  <c r="N208" i="72"/>
  <c r="N200" i="72"/>
  <c r="N192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23" i="69"/>
  <c r="N215" i="69"/>
  <c r="N207" i="69"/>
  <c r="N199" i="69"/>
  <c r="N191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22" i="68"/>
  <c r="N214" i="68"/>
  <c r="N206" i="68"/>
  <c r="N198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21" i="71"/>
  <c r="N213" i="71"/>
  <c r="N205" i="71"/>
  <c r="N197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20" i="70"/>
  <c r="N212" i="70"/>
  <c r="N204" i="70"/>
  <c r="N196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19" i="67"/>
  <c r="N211" i="67"/>
  <c r="N203" i="67"/>
  <c r="N195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18" i="66"/>
  <c r="N210" i="66"/>
  <c r="N202" i="66"/>
  <c r="N194" i="66"/>
  <c r="N186" i="66"/>
  <c r="N176" i="66"/>
  <c r="N168" i="66"/>
  <c r="N160" i="66"/>
  <c r="N152" i="66"/>
  <c r="N144" i="66"/>
  <c r="N134" i="66"/>
  <c r="N125" i="66"/>
  <c r="N117" i="66"/>
  <c r="N108" i="66"/>
  <c r="N100" i="66"/>
  <c r="N91" i="66"/>
  <c r="N82" i="66"/>
  <c r="N74" i="66"/>
  <c r="N66" i="66"/>
  <c r="N58" i="66"/>
  <c r="N50" i="66"/>
  <c r="N37" i="66"/>
  <c r="N29" i="66"/>
  <c r="N21" i="66"/>
  <c r="N13" i="66"/>
  <c r="N222" i="72"/>
  <c r="N214" i="72"/>
  <c r="N206" i="72"/>
  <c r="N198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21" i="69"/>
  <c r="N213" i="69"/>
  <c r="N205" i="69"/>
  <c r="N197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20" i="68"/>
  <c r="N212" i="68"/>
  <c r="N204" i="68"/>
  <c r="N196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19" i="71"/>
  <c r="N211" i="71"/>
  <c r="N203" i="71"/>
  <c r="N195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18" i="70"/>
  <c r="N210" i="70"/>
  <c r="N202" i="70"/>
  <c r="N194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17" i="67"/>
  <c r="N209" i="67"/>
  <c r="N201" i="67"/>
  <c r="N193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N224" i="66"/>
  <c r="N216" i="66"/>
  <c r="N208" i="66"/>
  <c r="N200" i="66"/>
  <c r="N192" i="66"/>
  <c r="N184" i="66"/>
  <c r="N174" i="66"/>
  <c r="N166" i="66"/>
  <c r="N158" i="66"/>
  <c r="N150" i="66"/>
  <c r="N142" i="66"/>
  <c r="N132" i="66"/>
  <c r="N123" i="66"/>
  <c r="N115" i="66"/>
  <c r="N106" i="66"/>
  <c r="N97" i="66"/>
  <c r="N89" i="66"/>
  <c r="N80" i="66"/>
  <c r="N72" i="66"/>
  <c r="N64" i="66"/>
  <c r="N56" i="66"/>
  <c r="N44" i="66"/>
  <c r="N35" i="66"/>
  <c r="N27" i="66"/>
  <c r="N19" i="66"/>
  <c r="N11" i="66"/>
  <c r="E171" i="8"/>
  <c r="E155" i="8"/>
  <c r="E147" i="8"/>
  <c r="E120" i="8"/>
  <c r="E103" i="8"/>
  <c r="E9" i="8"/>
  <c r="E168" i="8"/>
  <c r="E91" i="8"/>
  <c r="E152" i="8"/>
  <c r="E193" i="8"/>
  <c r="E167" i="8"/>
  <c r="E192" i="8"/>
  <c r="E174" i="8"/>
  <c r="E166" i="8"/>
  <c r="N225" i="8"/>
  <c r="E39" i="8" l="1"/>
  <c r="E188" i="8"/>
  <c r="H188" i="8"/>
  <c r="E102" i="8"/>
  <c r="H102" i="8"/>
  <c r="E126" i="8"/>
  <c r="H126" i="8"/>
  <c r="E122" i="8"/>
  <c r="H122" i="8"/>
  <c r="E218" i="8"/>
  <c r="E159" i="8"/>
  <c r="E153" i="8"/>
  <c r="H153" i="8"/>
  <c r="E12" i="8"/>
  <c r="E144" i="8"/>
  <c r="H144" i="8"/>
  <c r="E170" i="8"/>
  <c r="H170" i="8"/>
  <c r="E123" i="8"/>
  <c r="E158" i="8"/>
  <c r="E120" i="66"/>
  <c r="H120" i="66" s="1"/>
  <c r="E120" i="67" s="1"/>
  <c r="H120" i="67" s="1"/>
  <c r="E101" i="8"/>
  <c r="H101" i="8"/>
  <c r="E169" i="8"/>
  <c r="H169" i="8"/>
  <c r="E92" i="67"/>
  <c r="H92" i="67" s="1"/>
  <c r="E127" i="67"/>
  <c r="H127" i="67" s="1"/>
  <c r="E145" i="67"/>
  <c r="H145" i="67" s="1"/>
  <c r="E168" i="67"/>
  <c r="H168" i="67" s="1"/>
  <c r="E159" i="67"/>
  <c r="H159" i="67" s="1"/>
  <c r="E103" i="67"/>
  <c r="H103" i="67" s="1"/>
  <c r="E169" i="67"/>
  <c r="H169" i="67" s="1"/>
  <c r="E93" i="67"/>
  <c r="H93" i="67" s="1"/>
  <c r="E124" i="67"/>
  <c r="H124" i="67" s="1"/>
  <c r="E171" i="67"/>
  <c r="H171" i="67" s="1"/>
  <c r="E160" i="67"/>
  <c r="H160" i="67" s="1"/>
  <c r="E154" i="67"/>
  <c r="H154" i="67" s="1"/>
  <c r="E176" i="67"/>
  <c r="H176" i="67" s="1"/>
  <c r="E153" i="67"/>
  <c r="H153" i="67" s="1"/>
  <c r="E170" i="67"/>
  <c r="H170" i="67" s="1"/>
  <c r="E219" i="67"/>
  <c r="H219" i="67" s="1"/>
  <c r="E104" i="67"/>
  <c r="H104" i="67" s="1"/>
  <c r="E189" i="67"/>
  <c r="H189" i="67" s="1"/>
  <c r="E193" i="67"/>
  <c r="H193" i="67" s="1"/>
  <c r="E102" i="67"/>
  <c r="H102" i="67" s="1"/>
  <c r="E125" i="67"/>
  <c r="H125" i="67" s="1"/>
  <c r="E37" i="67"/>
  <c r="H37" i="67" s="1"/>
  <c r="E123" i="67"/>
  <c r="H123" i="67" s="1"/>
  <c r="E12" i="67"/>
  <c r="H12" i="67" s="1"/>
  <c r="E175" i="8"/>
  <c r="E124" i="8"/>
  <c r="E160" i="70" l="1"/>
  <c r="H160" i="70" s="1"/>
  <c r="E93" i="70"/>
  <c r="H93" i="70" s="1"/>
  <c r="E92" i="70"/>
  <c r="H92" i="70" s="1"/>
  <c r="E193" i="70"/>
  <c r="H193" i="70" s="1"/>
  <c r="E189" i="70"/>
  <c r="H189" i="70" s="1"/>
  <c r="E104" i="70"/>
  <c r="H104" i="70" s="1"/>
  <c r="E219" i="70"/>
  <c r="H219" i="70" s="1"/>
  <c r="E154" i="70"/>
  <c r="H154" i="70" s="1"/>
  <c r="E171" i="70"/>
  <c r="H171" i="70" s="1"/>
  <c r="E127" i="70"/>
  <c r="H127" i="70" s="1"/>
  <c r="E153" i="70"/>
  <c r="H153" i="70" s="1"/>
  <c r="E168" i="70"/>
  <c r="H168" i="70" s="1"/>
  <c r="E12" i="70"/>
  <c r="H12" i="70" s="1"/>
  <c r="E145" i="70"/>
  <c r="H145" i="70" s="1"/>
  <c r="E123" i="70"/>
  <c r="H123" i="70" s="1"/>
  <c r="E124" i="70"/>
  <c r="H124" i="70" s="1"/>
  <c r="E170" i="70"/>
  <c r="H170" i="70" s="1"/>
  <c r="E37" i="70"/>
  <c r="H37" i="70" s="1"/>
  <c r="E120" i="70"/>
  <c r="H120" i="70" s="1"/>
  <c r="E169" i="70"/>
  <c r="H169" i="70" s="1"/>
  <c r="E125" i="70"/>
  <c r="H125" i="70" s="1"/>
  <c r="E103" i="70"/>
  <c r="H103" i="70" s="1"/>
  <c r="E102" i="70"/>
  <c r="H102" i="70" s="1"/>
  <c r="E176" i="70"/>
  <c r="H176" i="70" s="1"/>
  <c r="E159" i="70"/>
  <c r="H159" i="70" s="1"/>
  <c r="E119" i="67"/>
  <c r="H119" i="67" s="1"/>
  <c r="E9" i="67"/>
  <c r="H9" i="67" s="1"/>
  <c r="E172" i="67"/>
  <c r="H172" i="67" s="1"/>
  <c r="E88" i="67"/>
  <c r="H88" i="67" s="1"/>
  <c r="E129" i="67"/>
  <c r="H129" i="67" s="1"/>
  <c r="E121" i="67"/>
  <c r="H121" i="67" s="1"/>
  <c r="E165" i="67"/>
  <c r="H165" i="67" s="1"/>
  <c r="E158" i="67"/>
  <c r="H158" i="67" s="1"/>
  <c r="E105" i="67"/>
  <c r="H105" i="67" s="1"/>
  <c r="E155" i="67"/>
  <c r="H155" i="67" s="1"/>
  <c r="E148" i="67"/>
  <c r="H148" i="67" s="1"/>
  <c r="E11" i="67"/>
  <c r="H11" i="67" s="1"/>
  <c r="E156" i="67"/>
  <c r="H156" i="67" s="1"/>
  <c r="E175" i="67"/>
  <c r="H175" i="67" s="1"/>
  <c r="E194" i="67"/>
  <c r="H194" i="67" s="1"/>
  <c r="E173" i="67"/>
  <c r="H173" i="67" s="1"/>
  <c r="E174" i="67"/>
  <c r="H174" i="67" s="1"/>
  <c r="E166" i="67"/>
  <c r="H166" i="67" s="1"/>
  <c r="E157" i="67"/>
  <c r="H157" i="67" s="1"/>
  <c r="E128" i="67"/>
  <c r="H128" i="67" s="1"/>
  <c r="E122" i="67"/>
  <c r="H122" i="67" s="1"/>
  <c r="E167" i="67"/>
  <c r="H167" i="67" s="1"/>
  <c r="E10" i="67"/>
  <c r="H10" i="67" s="1"/>
  <c r="E169" i="71" l="1"/>
  <c r="H169" i="71" s="1"/>
  <c r="E169" i="68" s="1"/>
  <c r="H169" i="68" s="1"/>
  <c r="E173" i="70"/>
  <c r="H173" i="70" s="1"/>
  <c r="E120" i="71"/>
  <c r="H120" i="71" s="1"/>
  <c r="E120" i="68" s="1"/>
  <c r="H120" i="68" s="1"/>
  <c r="E159" i="71"/>
  <c r="H159" i="71" s="1"/>
  <c r="E159" i="68" s="1"/>
  <c r="H159" i="68" s="1"/>
  <c r="E193" i="71"/>
  <c r="H193" i="71" s="1"/>
  <c r="E193" i="68" s="1"/>
  <c r="H193" i="68" s="1"/>
  <c r="E176" i="71"/>
  <c r="H176" i="71" s="1"/>
  <c r="E176" i="68" s="1"/>
  <c r="H176" i="68" s="1"/>
  <c r="E127" i="71"/>
  <c r="H127" i="71" s="1"/>
  <c r="E127" i="68" s="1"/>
  <c r="H127" i="68" s="1"/>
  <c r="E92" i="71"/>
  <c r="H92" i="71" s="1"/>
  <c r="E92" i="68" s="1"/>
  <c r="H92" i="68" s="1"/>
  <c r="E155" i="70"/>
  <c r="H155" i="70" s="1"/>
  <c r="E12" i="71"/>
  <c r="H12" i="71" s="1"/>
  <c r="E12" i="68" s="1"/>
  <c r="H12" i="68" s="1"/>
  <c r="E105" i="70"/>
  <c r="H105" i="70" s="1"/>
  <c r="E104" i="71"/>
  <c r="H104" i="71" s="1"/>
  <c r="E104" i="68" s="1"/>
  <c r="H104" i="68" s="1"/>
  <c r="E37" i="71"/>
  <c r="H37" i="71" s="1"/>
  <c r="E37" i="68" s="1"/>
  <c r="H37" i="68" s="1"/>
  <c r="E165" i="70"/>
  <c r="H165" i="70" s="1"/>
  <c r="E156" i="70"/>
  <c r="H156" i="70" s="1"/>
  <c r="E124" i="71"/>
  <c r="H124" i="71" s="1"/>
  <c r="E124" i="68" s="1"/>
  <c r="H124" i="68" s="1"/>
  <c r="E93" i="71"/>
  <c r="H93" i="71" s="1"/>
  <c r="E93" i="68" s="1"/>
  <c r="H93" i="68" s="1"/>
  <c r="E9" i="70"/>
  <c r="H9" i="70" s="1"/>
  <c r="E10" i="70"/>
  <c r="H10" i="70" s="1"/>
  <c r="E168" i="71"/>
  <c r="H168" i="71" s="1"/>
  <c r="E168" i="68" s="1"/>
  <c r="H168" i="68" s="1"/>
  <c r="E194" i="70"/>
  <c r="H194" i="70" s="1"/>
  <c r="E189" i="71"/>
  <c r="H189" i="71" s="1"/>
  <c r="E189" i="68" s="1"/>
  <c r="H189" i="68" s="1"/>
  <c r="E170" i="71"/>
  <c r="H170" i="71" s="1"/>
  <c r="E170" i="68" s="1"/>
  <c r="H170" i="68" s="1"/>
  <c r="E122" i="70"/>
  <c r="H122" i="70" s="1"/>
  <c r="E128" i="70"/>
  <c r="H128" i="70" s="1"/>
  <c r="E103" i="71"/>
  <c r="H103" i="71" s="1"/>
  <c r="E103" i="68" s="1"/>
  <c r="H103" i="68" s="1"/>
  <c r="E154" i="71"/>
  <c r="H154" i="71" s="1"/>
  <c r="E154" i="68" s="1"/>
  <c r="H154" i="68" s="1"/>
  <c r="E174" i="70"/>
  <c r="H174" i="70" s="1"/>
  <c r="E219" i="71"/>
  <c r="H219" i="71" s="1"/>
  <c r="E219" i="68" s="1"/>
  <c r="H219" i="68" s="1"/>
  <c r="E119" i="70"/>
  <c r="H119" i="70" s="1"/>
  <c r="E167" i="70"/>
  <c r="H167" i="70" s="1"/>
  <c r="E158" i="70"/>
  <c r="H158" i="70" s="1"/>
  <c r="E175" i="70"/>
  <c r="H175" i="70" s="1"/>
  <c r="E153" i="71"/>
  <c r="H153" i="71" s="1"/>
  <c r="E153" i="68" s="1"/>
  <c r="H153" i="68" s="1"/>
  <c r="E121" i="70"/>
  <c r="H121" i="70" s="1"/>
  <c r="E129" i="70"/>
  <c r="H129" i="70" s="1"/>
  <c r="E102" i="71"/>
  <c r="H102" i="71" s="1"/>
  <c r="E102" i="68" s="1"/>
  <c r="H102" i="68" s="1"/>
  <c r="E171" i="71"/>
  <c r="H171" i="71" s="1"/>
  <c r="E171" i="68" s="1"/>
  <c r="H171" i="68" s="1"/>
  <c r="E157" i="70"/>
  <c r="H157" i="70" s="1"/>
  <c r="E11" i="70"/>
  <c r="H11" i="70" s="1"/>
  <c r="E88" i="70"/>
  <c r="H88" i="70" s="1"/>
  <c r="E123" i="71"/>
  <c r="H123" i="71" s="1"/>
  <c r="E123" i="68" s="1"/>
  <c r="H123" i="68" s="1"/>
  <c r="E166" i="70"/>
  <c r="H166" i="70" s="1"/>
  <c r="E148" i="70"/>
  <c r="H148" i="70" s="1"/>
  <c r="E172" i="70"/>
  <c r="H172" i="70" s="1"/>
  <c r="E125" i="71"/>
  <c r="H125" i="71" s="1"/>
  <c r="E125" i="68" s="1"/>
  <c r="H125" i="68" s="1"/>
  <c r="E145" i="71"/>
  <c r="H145" i="71" s="1"/>
  <c r="E145" i="68" s="1"/>
  <c r="H145" i="68" s="1"/>
  <c r="E160" i="71"/>
  <c r="H160" i="71" s="1"/>
  <c r="E160" i="68" s="1"/>
  <c r="H160" i="68" s="1"/>
  <c r="E174" i="71" l="1"/>
  <c r="H174" i="71" s="1"/>
  <c r="E174" i="68" s="1"/>
  <c r="H174" i="68" s="1"/>
  <c r="E168" i="69"/>
  <c r="H168" i="69" s="1"/>
  <c r="E168" i="72" s="1"/>
  <c r="H168" i="72" s="1"/>
  <c r="E37" i="69"/>
  <c r="H37" i="69" s="1"/>
  <c r="E37" i="72" s="1"/>
  <c r="H37" i="72" s="1"/>
  <c r="E104" i="69"/>
  <c r="H104" i="69" s="1"/>
  <c r="E104" i="72" s="1"/>
  <c r="H104" i="72" s="1"/>
  <c r="E193" i="69"/>
  <c r="H193" i="69" s="1"/>
  <c r="E193" i="72" s="1"/>
  <c r="H193" i="72" s="1"/>
  <c r="E145" i="69"/>
  <c r="H145" i="69" s="1"/>
  <c r="E145" i="72" s="1"/>
  <c r="H145" i="72" s="1"/>
  <c r="E157" i="71"/>
  <c r="H157" i="71" s="1"/>
  <c r="E157" i="68" s="1"/>
  <c r="H157" i="68" s="1"/>
  <c r="E175" i="71"/>
  <c r="H175" i="71" s="1"/>
  <c r="E175" i="68" s="1"/>
  <c r="H175" i="68" s="1"/>
  <c r="E103" i="69"/>
  <c r="H103" i="69" s="1"/>
  <c r="E103" i="72" s="1"/>
  <c r="H103" i="72" s="1"/>
  <c r="E9" i="71"/>
  <c r="H9" i="71" s="1"/>
  <c r="E9" i="68" s="1"/>
  <c r="H9" i="68" s="1"/>
  <c r="E105" i="71"/>
  <c r="H105" i="71" s="1"/>
  <c r="E105" i="68" s="1"/>
  <c r="H105" i="68" s="1"/>
  <c r="E159" i="69"/>
  <c r="H159" i="69" s="1"/>
  <c r="E159" i="72" s="1"/>
  <c r="H159" i="72" s="1"/>
  <c r="E160" i="69"/>
  <c r="H160" i="69" s="1"/>
  <c r="E160" i="72" s="1"/>
  <c r="H160" i="72" s="1"/>
  <c r="E121" i="71"/>
  <c r="H121" i="71" s="1"/>
  <c r="E121" i="68" s="1"/>
  <c r="H121" i="68" s="1"/>
  <c r="E11" i="71"/>
  <c r="H11" i="71" s="1"/>
  <c r="E11" i="68" s="1"/>
  <c r="H11" i="68" s="1"/>
  <c r="E93" i="69"/>
  <c r="H93" i="69" s="1"/>
  <c r="E93" i="72" s="1"/>
  <c r="H93" i="72" s="1"/>
  <c r="E12" i="69"/>
  <c r="H12" i="69" s="1"/>
  <c r="E12" i="72" s="1"/>
  <c r="H12" i="72" s="1"/>
  <c r="E176" i="69"/>
  <c r="H176" i="69" s="1"/>
  <c r="E176" i="72" s="1"/>
  <c r="H176" i="72" s="1"/>
  <c r="E88" i="71"/>
  <c r="H88" i="71" s="1"/>
  <c r="E88" i="68" s="1"/>
  <c r="H88" i="68" s="1"/>
  <c r="E154" i="69"/>
  <c r="H154" i="69" s="1"/>
  <c r="E154" i="72" s="1"/>
  <c r="H154" i="72" s="1"/>
  <c r="E10" i="71"/>
  <c r="H10" i="71" s="1"/>
  <c r="E10" i="68" s="1"/>
  <c r="H10" i="68" s="1"/>
  <c r="E158" i="71"/>
  <c r="H158" i="71" s="1"/>
  <c r="E158" i="68" s="1"/>
  <c r="H158" i="68" s="1"/>
  <c r="E102" i="69"/>
  <c r="H102" i="69" s="1"/>
  <c r="E102" i="72" s="1"/>
  <c r="H102" i="72" s="1"/>
  <c r="E167" i="71"/>
  <c r="H167" i="71" s="1"/>
  <c r="E167" i="68" s="1"/>
  <c r="H167" i="68" s="1"/>
  <c r="E122" i="71"/>
  <c r="H122" i="71" s="1"/>
  <c r="E122" i="68" s="1"/>
  <c r="H122" i="68" s="1"/>
  <c r="E124" i="69"/>
  <c r="H124" i="69" s="1"/>
  <c r="E124" i="72" s="1"/>
  <c r="H124" i="72" s="1"/>
  <c r="E155" i="71"/>
  <c r="H155" i="71" s="1"/>
  <c r="E155" i="68" s="1"/>
  <c r="H155" i="68" s="1"/>
  <c r="E120" i="69"/>
  <c r="H120" i="69" s="1"/>
  <c r="E120" i="72" s="1"/>
  <c r="H120" i="72" s="1"/>
  <c r="E125" i="69"/>
  <c r="H125" i="69" s="1"/>
  <c r="E125" i="72" s="1"/>
  <c r="H125" i="72" s="1"/>
  <c r="E128" i="71"/>
  <c r="H128" i="71" s="1"/>
  <c r="E128" i="68" s="1"/>
  <c r="H128" i="68" s="1"/>
  <c r="E172" i="71"/>
  <c r="H172" i="71" s="1"/>
  <c r="E172" i="68" s="1"/>
  <c r="H172" i="68" s="1"/>
  <c r="E148" i="71"/>
  <c r="H148" i="71" s="1"/>
  <c r="E148" i="68" s="1"/>
  <c r="H148" i="68" s="1"/>
  <c r="E129" i="71"/>
  <c r="H129" i="71" s="1"/>
  <c r="E129" i="68" s="1"/>
  <c r="H129" i="68" s="1"/>
  <c r="E119" i="71"/>
  <c r="H119" i="71" s="1"/>
  <c r="E119" i="68" s="1"/>
  <c r="H119" i="68" s="1"/>
  <c r="E170" i="69"/>
  <c r="H170" i="69" s="1"/>
  <c r="E170" i="72" s="1"/>
  <c r="H170" i="72" s="1"/>
  <c r="E156" i="71"/>
  <c r="H156" i="71" s="1"/>
  <c r="E156" i="68" s="1"/>
  <c r="H156" i="68" s="1"/>
  <c r="E92" i="69"/>
  <c r="H92" i="69" s="1"/>
  <c r="E92" i="72" s="1"/>
  <c r="H92" i="72" s="1"/>
  <c r="E173" i="71"/>
  <c r="H173" i="71" s="1"/>
  <c r="E173" i="68" s="1"/>
  <c r="H173" i="68" s="1"/>
  <c r="E123" i="69"/>
  <c r="H123" i="69" s="1"/>
  <c r="E123" i="72" s="1"/>
  <c r="H123" i="72" s="1"/>
  <c r="E194" i="71"/>
  <c r="H194" i="71" s="1"/>
  <c r="E194" i="68" s="1"/>
  <c r="H194" i="68" s="1"/>
  <c r="E153" i="69"/>
  <c r="H153" i="69" s="1"/>
  <c r="E153" i="72" s="1"/>
  <c r="H153" i="72" s="1"/>
  <c r="E171" i="69"/>
  <c r="H171" i="69" s="1"/>
  <c r="E171" i="72" s="1"/>
  <c r="H171" i="72" s="1"/>
  <c r="E166" i="71"/>
  <c r="H166" i="71" s="1"/>
  <c r="E166" i="68" s="1"/>
  <c r="H166" i="68" s="1"/>
  <c r="E219" i="69"/>
  <c r="H219" i="69" s="1"/>
  <c r="E219" i="72" s="1"/>
  <c r="H219" i="72" s="1"/>
  <c r="E189" i="69"/>
  <c r="H189" i="69" s="1"/>
  <c r="E189" i="72" s="1"/>
  <c r="H189" i="72" s="1"/>
  <c r="E165" i="71"/>
  <c r="H165" i="71" s="1"/>
  <c r="E165" i="68" s="1"/>
  <c r="H165" i="68" s="1"/>
  <c r="E127" i="69"/>
  <c r="H127" i="69" s="1"/>
  <c r="E127" i="72" s="1"/>
  <c r="H127" i="72" s="1"/>
  <c r="E169" i="69"/>
  <c r="H169" i="69" s="1"/>
  <c r="E169" i="72" s="1"/>
  <c r="H169" i="72" s="1"/>
  <c r="E159" i="73" l="1"/>
  <c r="H159" i="73" s="1"/>
  <c r="E169" i="73"/>
  <c r="H169" i="73" s="1"/>
  <c r="E153" i="73"/>
  <c r="H153" i="73" s="1"/>
  <c r="E129" i="69"/>
  <c r="H129" i="69" s="1"/>
  <c r="E129" i="72" s="1"/>
  <c r="H129" i="72" s="1"/>
  <c r="E124" i="73"/>
  <c r="H124" i="73" s="1"/>
  <c r="E176" i="73"/>
  <c r="H176" i="73" s="1"/>
  <c r="E105" i="69"/>
  <c r="H105" i="69" s="1"/>
  <c r="E105" i="72" s="1"/>
  <c r="H105" i="72" s="1"/>
  <c r="E104" i="73"/>
  <c r="H104" i="73" s="1"/>
  <c r="E88" i="69"/>
  <c r="H88" i="69" s="1"/>
  <c r="E88" i="72" s="1"/>
  <c r="H88" i="72" s="1"/>
  <c r="E122" i="69"/>
  <c r="H122" i="69" s="1"/>
  <c r="E122" i="72" s="1"/>
  <c r="H122" i="72" s="1"/>
  <c r="E165" i="69"/>
  <c r="H165" i="69" s="1"/>
  <c r="E165" i="72" s="1"/>
  <c r="H165" i="72" s="1"/>
  <c r="E123" i="73"/>
  <c r="H123" i="73" s="1"/>
  <c r="E172" i="69"/>
  <c r="H172" i="69" s="1"/>
  <c r="E172" i="72" s="1"/>
  <c r="H172" i="72" s="1"/>
  <c r="E167" i="69"/>
  <c r="H167" i="69" s="1"/>
  <c r="E167" i="72" s="1"/>
  <c r="H167" i="72" s="1"/>
  <c r="E12" i="73"/>
  <c r="H12" i="73" s="1"/>
  <c r="E103" i="73"/>
  <c r="H103" i="73" s="1"/>
  <c r="E193" i="73"/>
  <c r="H193" i="73" s="1"/>
  <c r="E189" i="73"/>
  <c r="H189" i="73" s="1"/>
  <c r="E173" i="69"/>
  <c r="H173" i="69" s="1"/>
  <c r="E173" i="72" s="1"/>
  <c r="H173" i="72" s="1"/>
  <c r="E128" i="69"/>
  <c r="H128" i="69" s="1"/>
  <c r="E128" i="72" s="1"/>
  <c r="H128" i="72" s="1"/>
  <c r="E102" i="73"/>
  <c r="H102" i="73" s="1"/>
  <c r="E93" i="73"/>
  <c r="H93" i="73" s="1"/>
  <c r="E175" i="69"/>
  <c r="H175" i="69" s="1"/>
  <c r="E175" i="72" s="1"/>
  <c r="H175" i="72" s="1"/>
  <c r="E37" i="73"/>
  <c r="H37" i="73" s="1"/>
  <c r="E155" i="69"/>
  <c r="H155" i="69" s="1"/>
  <c r="E155" i="72" s="1"/>
  <c r="H155" i="72" s="1"/>
  <c r="E148" i="69"/>
  <c r="H148" i="69" s="1"/>
  <c r="E148" i="72" s="1"/>
  <c r="H148" i="72" s="1"/>
  <c r="E9" i="69"/>
  <c r="H9" i="69" s="1"/>
  <c r="E9" i="72" s="1"/>
  <c r="H9" i="72" s="1"/>
  <c r="E219" i="73"/>
  <c r="H219" i="73" s="1"/>
  <c r="E92" i="73"/>
  <c r="H92" i="73" s="1"/>
  <c r="E125" i="73"/>
  <c r="H125" i="73" s="1"/>
  <c r="E158" i="69"/>
  <c r="H158" i="69" s="1"/>
  <c r="E158" i="72" s="1"/>
  <c r="H158" i="72" s="1"/>
  <c r="E11" i="69"/>
  <c r="H11" i="69" s="1"/>
  <c r="E11" i="72" s="1"/>
  <c r="H11" i="72" s="1"/>
  <c r="E157" i="69"/>
  <c r="H157" i="69" s="1"/>
  <c r="E157" i="72" s="1"/>
  <c r="H157" i="72" s="1"/>
  <c r="E168" i="73"/>
  <c r="H168" i="73" s="1"/>
  <c r="E171" i="73"/>
  <c r="H171" i="73" s="1"/>
  <c r="E127" i="73"/>
  <c r="H127" i="73" s="1"/>
  <c r="E10" i="69"/>
  <c r="H10" i="69" s="1"/>
  <c r="E10" i="72" s="1"/>
  <c r="H10" i="72" s="1"/>
  <c r="E121" i="69"/>
  <c r="H121" i="69" s="1"/>
  <c r="E121" i="72" s="1"/>
  <c r="H121" i="72" s="1"/>
  <c r="E145" i="73"/>
  <c r="H145" i="73" s="1"/>
  <c r="E119" i="69"/>
  <c r="H119" i="69" s="1"/>
  <c r="E119" i="72" s="1"/>
  <c r="H119" i="72" s="1"/>
  <c r="E194" i="69"/>
  <c r="H194" i="69" s="1"/>
  <c r="E194" i="72" s="1"/>
  <c r="H194" i="72" s="1"/>
  <c r="E156" i="69"/>
  <c r="H156" i="69" s="1"/>
  <c r="E156" i="72" s="1"/>
  <c r="H156" i="72" s="1"/>
  <c r="E166" i="69"/>
  <c r="H166" i="69" s="1"/>
  <c r="E166" i="72" s="1"/>
  <c r="H166" i="72" s="1"/>
  <c r="E170" i="73"/>
  <c r="H170" i="73" s="1"/>
  <c r="E120" i="73"/>
  <c r="H120" i="73" s="1"/>
  <c r="E154" i="73"/>
  <c r="H154" i="73" s="1"/>
  <c r="E160" i="73"/>
  <c r="H160" i="73" s="1"/>
  <c r="E174" i="69"/>
  <c r="H174" i="69" s="1"/>
  <c r="E174" i="72" s="1"/>
  <c r="H174" i="72" s="1"/>
  <c r="E156" i="73" l="1"/>
  <c r="H156" i="73" s="1"/>
  <c r="E125" i="74"/>
  <c r="H125" i="74" s="1"/>
  <c r="E93" i="74"/>
  <c r="H93" i="74" s="1"/>
  <c r="E103" i="74"/>
  <c r="H103" i="74" s="1"/>
  <c r="E104" i="74"/>
  <c r="H104" i="74" s="1"/>
  <c r="E174" i="73"/>
  <c r="H174" i="73" s="1"/>
  <c r="E92" i="74"/>
  <c r="H92" i="74" s="1"/>
  <c r="E102" i="74"/>
  <c r="H102" i="74" s="1"/>
  <c r="E12" i="74"/>
  <c r="H12" i="74" s="1"/>
  <c r="E105" i="73"/>
  <c r="H105" i="73" s="1"/>
  <c r="E167" i="73"/>
  <c r="H167" i="73" s="1"/>
  <c r="E160" i="74"/>
  <c r="H160" i="74" s="1"/>
  <c r="E173" i="73"/>
  <c r="H173" i="73" s="1"/>
  <c r="E172" i="73"/>
  <c r="H172" i="73" s="1"/>
  <c r="E124" i="74"/>
  <c r="H124" i="74" s="1"/>
  <c r="E154" i="74"/>
  <c r="H154" i="74" s="1"/>
  <c r="E168" i="74"/>
  <c r="H168" i="74" s="1"/>
  <c r="E148" i="73"/>
  <c r="H148" i="73" s="1"/>
  <c r="E189" i="74"/>
  <c r="H189" i="74" s="1"/>
  <c r="E123" i="74"/>
  <c r="H123" i="74" s="1"/>
  <c r="E129" i="73"/>
  <c r="H129" i="73" s="1"/>
  <c r="E127" i="74"/>
  <c r="H127" i="74" s="1"/>
  <c r="E219" i="74"/>
  <c r="H219" i="74" s="1"/>
  <c r="E9" i="73"/>
  <c r="H9" i="73" s="1"/>
  <c r="E120" i="74"/>
  <c r="H120" i="74" s="1"/>
  <c r="E145" i="74"/>
  <c r="H145" i="74" s="1"/>
  <c r="E157" i="73"/>
  <c r="H157" i="73" s="1"/>
  <c r="E155" i="73"/>
  <c r="H155" i="73" s="1"/>
  <c r="E165" i="73"/>
  <c r="H165" i="73" s="1"/>
  <c r="E153" i="74"/>
  <c r="H153" i="74" s="1"/>
  <c r="E128" i="73"/>
  <c r="H128" i="73" s="1"/>
  <c r="E176" i="74"/>
  <c r="H176" i="74" s="1"/>
  <c r="E121" i="73"/>
  <c r="H121" i="73" s="1"/>
  <c r="E11" i="73"/>
  <c r="H11" i="73" s="1"/>
  <c r="E37" i="74"/>
  <c r="H37" i="74" s="1"/>
  <c r="E193" i="74"/>
  <c r="H193" i="74" s="1"/>
  <c r="E122" i="73"/>
  <c r="H122" i="73" s="1"/>
  <c r="E169" i="74"/>
  <c r="H169" i="74" s="1"/>
  <c r="E194" i="73"/>
  <c r="H194" i="73" s="1"/>
  <c r="E119" i="73"/>
  <c r="H119" i="73" s="1"/>
  <c r="E171" i="74"/>
  <c r="H171" i="74" s="1"/>
  <c r="E170" i="74"/>
  <c r="H170" i="74" s="1"/>
  <c r="E166" i="73"/>
  <c r="H166" i="73" s="1"/>
  <c r="E10" i="73"/>
  <c r="H10" i="73" s="1"/>
  <c r="E158" i="73"/>
  <c r="H158" i="73" s="1"/>
  <c r="E175" i="73"/>
  <c r="H175" i="73" s="1"/>
  <c r="E88" i="73"/>
  <c r="H88" i="73" s="1"/>
  <c r="E159" i="74"/>
  <c r="H159" i="74" s="1"/>
  <c r="E189" i="75" l="1"/>
  <c r="H189" i="75" s="1"/>
  <c r="E120" i="75"/>
  <c r="H120" i="75" s="1"/>
  <c r="E170" i="75"/>
  <c r="H170" i="75" s="1"/>
  <c r="E160" i="75"/>
  <c r="H160" i="75" s="1"/>
  <c r="E128" i="74"/>
  <c r="H128" i="74" s="1"/>
  <c r="E103" i="75"/>
  <c r="H103" i="75" s="1"/>
  <c r="E173" i="74"/>
  <c r="H173" i="74" s="1"/>
  <c r="E121" i="74"/>
  <c r="H121" i="74" s="1"/>
  <c r="E88" i="74"/>
  <c r="H88" i="74" s="1"/>
  <c r="E104" i="75"/>
  <c r="H104" i="75" s="1"/>
  <c r="E219" i="75"/>
  <c r="H219" i="75" s="1"/>
  <c r="E12" i="75"/>
  <c r="H12" i="75" s="1"/>
  <c r="E93" i="75"/>
  <c r="H93" i="75" s="1"/>
  <c r="E123" i="75"/>
  <c r="H123" i="75" s="1"/>
  <c r="E159" i="75"/>
  <c r="H159" i="75" s="1"/>
  <c r="E176" i="75"/>
  <c r="H176" i="75" s="1"/>
  <c r="E167" i="74"/>
  <c r="H167" i="74" s="1"/>
  <c r="E194" i="74"/>
  <c r="H194" i="74" s="1"/>
  <c r="E105" i="74"/>
  <c r="H105" i="74" s="1"/>
  <c r="E127" i="75"/>
  <c r="H127" i="75" s="1"/>
  <c r="E102" i="75"/>
  <c r="H102" i="75" s="1"/>
  <c r="E125" i="75"/>
  <c r="H125" i="75" s="1"/>
  <c r="E157" i="74"/>
  <c r="H157" i="74" s="1"/>
  <c r="E145" i="75"/>
  <c r="H145" i="75" s="1"/>
  <c r="E119" i="74"/>
  <c r="H119" i="74" s="1"/>
  <c r="E148" i="74"/>
  <c r="H148" i="74" s="1"/>
  <c r="E9" i="74"/>
  <c r="H9" i="74" s="1"/>
  <c r="E169" i="75"/>
  <c r="H169" i="75" s="1"/>
  <c r="E124" i="75"/>
  <c r="H124" i="75" s="1"/>
  <c r="E11" i="74"/>
  <c r="H11" i="74" s="1"/>
  <c r="E171" i="75"/>
  <c r="H171" i="75" s="1"/>
  <c r="E174" i="74"/>
  <c r="H174" i="74" s="1"/>
  <c r="E168" i="75"/>
  <c r="H168" i="75" s="1"/>
  <c r="E175" i="74"/>
  <c r="H175" i="74" s="1"/>
  <c r="E153" i="75"/>
  <c r="H153" i="75" s="1"/>
  <c r="E158" i="74"/>
  <c r="H158" i="74" s="1"/>
  <c r="E122" i="74"/>
  <c r="H122" i="74" s="1"/>
  <c r="E165" i="74"/>
  <c r="H165" i="74" s="1"/>
  <c r="E154" i="75"/>
  <c r="H154" i="75" s="1"/>
  <c r="E10" i="74"/>
  <c r="H10" i="74" s="1"/>
  <c r="E193" i="75"/>
  <c r="H193" i="75" s="1"/>
  <c r="E92" i="75"/>
  <c r="H92" i="75" s="1"/>
  <c r="E166" i="74"/>
  <c r="H166" i="74" s="1"/>
  <c r="E37" i="75"/>
  <c r="H37" i="75" s="1"/>
  <c r="E155" i="74"/>
  <c r="H155" i="74" s="1"/>
  <c r="E129" i="74"/>
  <c r="H129" i="74" s="1"/>
  <c r="E172" i="74"/>
  <c r="H172" i="74" s="1"/>
  <c r="E156" i="74"/>
  <c r="H156" i="74" s="1"/>
  <c r="E125" i="76" l="1"/>
  <c r="H125" i="76" s="1"/>
  <c r="E125" i="77" s="1"/>
  <c r="H125" i="77" s="1"/>
  <c r="E128" i="75"/>
  <c r="H128" i="75" s="1"/>
  <c r="E9" i="75"/>
  <c r="H9" i="75" s="1"/>
  <c r="E105" i="75"/>
  <c r="H105" i="75" s="1"/>
  <c r="E160" i="76"/>
  <c r="H160" i="76" s="1"/>
  <c r="E160" i="77" s="1"/>
  <c r="H160" i="77" s="1"/>
  <c r="E153" i="76"/>
  <c r="H153" i="76" s="1"/>
  <c r="E153" i="77" s="1"/>
  <c r="H153" i="77" s="1"/>
  <c r="E173" i="75"/>
  <c r="H173" i="75" s="1"/>
  <c r="E175" i="75"/>
  <c r="H175" i="75" s="1"/>
  <c r="E103" i="76"/>
  <c r="H103" i="76" s="1"/>
  <c r="E103" i="77" s="1"/>
  <c r="H103" i="77" s="1"/>
  <c r="E174" i="75"/>
  <c r="H174" i="75" s="1"/>
  <c r="E194" i="75"/>
  <c r="H194" i="75" s="1"/>
  <c r="E219" i="76"/>
  <c r="H219" i="76" s="1"/>
  <c r="E219" i="77" s="1"/>
  <c r="H219" i="77" s="1"/>
  <c r="E92" i="76"/>
  <c r="H92" i="76" s="1"/>
  <c r="E92" i="77" s="1"/>
  <c r="H92" i="77" s="1"/>
  <c r="E123" i="76"/>
  <c r="H123" i="76" s="1"/>
  <c r="E123" i="77" s="1"/>
  <c r="H123" i="77" s="1"/>
  <c r="E168" i="76"/>
  <c r="H168" i="76" s="1"/>
  <c r="E168" i="77" s="1"/>
  <c r="H168" i="77" s="1"/>
  <c r="E127" i="76"/>
  <c r="H127" i="76" s="1"/>
  <c r="E127" i="77" s="1"/>
  <c r="H127" i="77" s="1"/>
  <c r="E172" i="75"/>
  <c r="H172" i="75" s="1"/>
  <c r="E148" i="75"/>
  <c r="H148" i="75" s="1"/>
  <c r="E171" i="76"/>
  <c r="H171" i="76" s="1"/>
  <c r="E171" i="77" s="1"/>
  <c r="H171" i="77" s="1"/>
  <c r="E119" i="75"/>
  <c r="H119" i="75" s="1"/>
  <c r="E167" i="75"/>
  <c r="H167" i="75" s="1"/>
  <c r="E104" i="76"/>
  <c r="H104" i="76" s="1"/>
  <c r="E104" i="77" s="1"/>
  <c r="H104" i="77" s="1"/>
  <c r="E170" i="76"/>
  <c r="H170" i="76" s="1"/>
  <c r="E170" i="77" s="1"/>
  <c r="H170" i="77" s="1"/>
  <c r="E93" i="76"/>
  <c r="H93" i="76" s="1"/>
  <c r="E93" i="77" s="1"/>
  <c r="H93" i="77" s="1"/>
  <c r="E12" i="76"/>
  <c r="H12" i="76" s="1"/>
  <c r="E12" i="77" s="1"/>
  <c r="H12" i="77" s="1"/>
  <c r="E129" i="75"/>
  <c r="H129" i="75" s="1"/>
  <c r="E145" i="76"/>
  <c r="H145" i="76" s="1"/>
  <c r="E145" i="77" s="1"/>
  <c r="H145" i="77" s="1"/>
  <c r="E120" i="76"/>
  <c r="H120" i="76" s="1"/>
  <c r="E120" i="77" s="1"/>
  <c r="H120" i="77" s="1"/>
  <c r="E124" i="76"/>
  <c r="H124" i="76" s="1"/>
  <c r="E124" i="77" s="1"/>
  <c r="H124" i="77" s="1"/>
  <c r="E156" i="75"/>
  <c r="H156" i="75" s="1"/>
  <c r="E102" i="76"/>
  <c r="H102" i="76" s="1"/>
  <c r="E102" i="77" s="1"/>
  <c r="H102" i="77" s="1"/>
  <c r="E193" i="76"/>
  <c r="H193" i="76" s="1"/>
  <c r="E193" i="77" s="1"/>
  <c r="H193" i="77" s="1"/>
  <c r="E169" i="76"/>
  <c r="H169" i="76" s="1"/>
  <c r="E169" i="77" s="1"/>
  <c r="H169" i="77" s="1"/>
  <c r="E10" i="75"/>
  <c r="H10" i="75" s="1"/>
  <c r="E154" i="76"/>
  <c r="H154" i="76" s="1"/>
  <c r="E154" i="77" s="1"/>
  <c r="H154" i="77" s="1"/>
  <c r="E155" i="75"/>
  <c r="H155" i="75" s="1"/>
  <c r="E165" i="75"/>
  <c r="H165" i="75" s="1"/>
  <c r="E37" i="76"/>
  <c r="H37" i="76" s="1"/>
  <c r="E37" i="77" s="1"/>
  <c r="H37" i="77" s="1"/>
  <c r="E122" i="75"/>
  <c r="H122" i="75" s="1"/>
  <c r="E11" i="75"/>
  <c r="H11" i="75" s="1"/>
  <c r="E176" i="76"/>
  <c r="H176" i="76" s="1"/>
  <c r="E176" i="77" s="1"/>
  <c r="H176" i="77" s="1"/>
  <c r="E88" i="75"/>
  <c r="H88" i="75" s="1"/>
  <c r="E166" i="75"/>
  <c r="H166" i="75" s="1"/>
  <c r="E158" i="75"/>
  <c r="H158" i="75" s="1"/>
  <c r="E157" i="75"/>
  <c r="H157" i="75" s="1"/>
  <c r="E159" i="76"/>
  <c r="H159" i="76" s="1"/>
  <c r="E159" i="77" s="1"/>
  <c r="H159" i="77" s="1"/>
  <c r="E121" i="75"/>
  <c r="H121" i="75" s="1"/>
  <c r="E189" i="76"/>
  <c r="H189" i="76" s="1"/>
  <c r="E189" i="77" s="1"/>
  <c r="H189" i="77" s="1"/>
  <c r="E10" i="76" l="1"/>
  <c r="H10" i="76" s="1"/>
  <c r="E10" i="77" s="1"/>
  <c r="H10" i="77" s="1"/>
  <c r="E12" i="78"/>
  <c r="H12" i="78" s="1"/>
  <c r="E12" i="79" s="1"/>
  <c r="H12" i="79" s="1"/>
  <c r="E171" i="78"/>
  <c r="H171" i="78" s="1"/>
  <c r="E171" i="79" s="1"/>
  <c r="H171" i="79" s="1"/>
  <c r="E169" i="78"/>
  <c r="H169" i="78" s="1"/>
  <c r="E169" i="79" s="1"/>
  <c r="H169" i="79" s="1"/>
  <c r="E148" i="76"/>
  <c r="H148" i="76" s="1"/>
  <c r="E148" i="77" s="1"/>
  <c r="H148" i="77" s="1"/>
  <c r="E121" i="76"/>
  <c r="H121" i="76" s="1"/>
  <c r="E121" i="77" s="1"/>
  <c r="H121" i="77" s="1"/>
  <c r="E11" i="76"/>
  <c r="H11" i="76" s="1"/>
  <c r="E11" i="77" s="1"/>
  <c r="H11" i="77" s="1"/>
  <c r="E159" i="78"/>
  <c r="H159" i="78" s="1"/>
  <c r="E159" i="79" s="1"/>
  <c r="H159" i="79" s="1"/>
  <c r="E122" i="76"/>
  <c r="H122" i="76" s="1"/>
  <c r="E122" i="77" s="1"/>
  <c r="H122" i="77" s="1"/>
  <c r="E102" i="78"/>
  <c r="H102" i="78" s="1"/>
  <c r="E102" i="79" s="1"/>
  <c r="H102" i="79" s="1"/>
  <c r="E127" i="78"/>
  <c r="H127" i="78" s="1"/>
  <c r="E127" i="79" s="1"/>
  <c r="H127" i="79" s="1"/>
  <c r="E174" i="76"/>
  <c r="H174" i="76" s="1"/>
  <c r="E174" i="77" s="1"/>
  <c r="H174" i="77" s="1"/>
  <c r="E9" i="76"/>
  <c r="H9" i="76" s="1"/>
  <c r="E9" i="77" s="1"/>
  <c r="H9" i="77" s="1"/>
  <c r="E88" i="76"/>
  <c r="H88" i="76" s="1"/>
  <c r="E88" i="77" s="1"/>
  <c r="H88" i="77" s="1"/>
  <c r="E129" i="76"/>
  <c r="H129" i="76" s="1"/>
  <c r="E129" i="77" s="1"/>
  <c r="H129" i="77" s="1"/>
  <c r="E219" i="78"/>
  <c r="H219" i="78" s="1"/>
  <c r="E219" i="79" s="1"/>
  <c r="H219" i="79" s="1"/>
  <c r="E157" i="76"/>
  <c r="H157" i="76" s="1"/>
  <c r="E157" i="77" s="1"/>
  <c r="H157" i="77" s="1"/>
  <c r="E168" i="78"/>
  <c r="H168" i="78" s="1"/>
  <c r="E168" i="79" s="1"/>
  <c r="H168" i="79" s="1"/>
  <c r="E103" i="78"/>
  <c r="H103" i="78" s="1"/>
  <c r="E103" i="79" s="1"/>
  <c r="H103" i="79" s="1"/>
  <c r="E189" i="78"/>
  <c r="H189" i="78" s="1"/>
  <c r="E189" i="79" s="1"/>
  <c r="H189" i="79" s="1"/>
  <c r="E193" i="78"/>
  <c r="H193" i="78" s="1"/>
  <c r="E193" i="79" s="1"/>
  <c r="H193" i="79" s="1"/>
  <c r="E172" i="76"/>
  <c r="H172" i="76" s="1"/>
  <c r="E172" i="77" s="1"/>
  <c r="H172" i="77" s="1"/>
  <c r="E194" i="76"/>
  <c r="H194" i="76" s="1"/>
  <c r="E194" i="77" s="1"/>
  <c r="H194" i="77" s="1"/>
  <c r="E170" i="78"/>
  <c r="H170" i="78" s="1"/>
  <c r="E170" i="79" s="1"/>
  <c r="H170" i="79" s="1"/>
  <c r="E165" i="76"/>
  <c r="H165" i="76" s="1"/>
  <c r="E165" i="77" s="1"/>
  <c r="H165" i="77" s="1"/>
  <c r="E124" i="78"/>
  <c r="H124" i="78" s="1"/>
  <c r="E124" i="79" s="1"/>
  <c r="H124" i="79" s="1"/>
  <c r="E104" i="78"/>
  <c r="H104" i="78" s="1"/>
  <c r="E104" i="79" s="1"/>
  <c r="H104" i="79" s="1"/>
  <c r="E175" i="76"/>
  <c r="H175" i="76" s="1"/>
  <c r="E175" i="77" s="1"/>
  <c r="H175" i="77" s="1"/>
  <c r="E128" i="76"/>
  <c r="H128" i="76" s="1"/>
  <c r="E128" i="77" s="1"/>
  <c r="H128" i="77" s="1"/>
  <c r="E160" i="78"/>
  <c r="H160" i="78" s="1"/>
  <c r="E160" i="79" s="1"/>
  <c r="H160" i="79" s="1"/>
  <c r="E93" i="78"/>
  <c r="H93" i="78" s="1"/>
  <c r="E93" i="79" s="1"/>
  <c r="H93" i="79" s="1"/>
  <c r="E105" i="76"/>
  <c r="H105" i="76" s="1"/>
  <c r="E105" i="77" s="1"/>
  <c r="H105" i="77" s="1"/>
  <c r="E120" i="78"/>
  <c r="H120" i="78" s="1"/>
  <c r="E120" i="79" s="1"/>
  <c r="H120" i="79" s="1"/>
  <c r="E167" i="76"/>
  <c r="H167" i="76" s="1"/>
  <c r="E167" i="77" s="1"/>
  <c r="H167" i="77" s="1"/>
  <c r="E123" i="78"/>
  <c r="H123" i="78" s="1"/>
  <c r="E123" i="79" s="1"/>
  <c r="H123" i="79" s="1"/>
  <c r="E173" i="76"/>
  <c r="H173" i="76" s="1"/>
  <c r="E173" i="77" s="1"/>
  <c r="H173" i="77" s="1"/>
  <c r="E176" i="78"/>
  <c r="H176" i="78" s="1"/>
  <c r="E176" i="79" s="1"/>
  <c r="H176" i="79" s="1"/>
  <c r="E37" i="78"/>
  <c r="H37" i="78" s="1"/>
  <c r="E37" i="79" s="1"/>
  <c r="H37" i="79" s="1"/>
  <c r="E156" i="76"/>
  <c r="H156" i="76" s="1"/>
  <c r="E156" i="77" s="1"/>
  <c r="H156" i="77" s="1"/>
  <c r="E158" i="76"/>
  <c r="H158" i="76" s="1"/>
  <c r="E158" i="77" s="1"/>
  <c r="H158" i="77" s="1"/>
  <c r="E155" i="76"/>
  <c r="H155" i="76" s="1"/>
  <c r="E155" i="77" s="1"/>
  <c r="H155" i="77" s="1"/>
  <c r="E166" i="76"/>
  <c r="H166" i="76" s="1"/>
  <c r="E166" i="77" s="1"/>
  <c r="H166" i="77" s="1"/>
  <c r="E154" i="78"/>
  <c r="H154" i="78" s="1"/>
  <c r="E154" i="79" s="1"/>
  <c r="H154" i="79" s="1"/>
  <c r="E145" i="78"/>
  <c r="H145" i="78" s="1"/>
  <c r="E145" i="79" s="1"/>
  <c r="H145" i="79" s="1"/>
  <c r="E119" i="76"/>
  <c r="H119" i="76" s="1"/>
  <c r="E119" i="77" s="1"/>
  <c r="H119" i="77" s="1"/>
  <c r="E92" i="78"/>
  <c r="H92" i="78" s="1"/>
  <c r="E92" i="79" s="1"/>
  <c r="H92" i="79" s="1"/>
  <c r="E153" i="78"/>
  <c r="H153" i="78" s="1"/>
  <c r="E153" i="79" s="1"/>
  <c r="H153" i="79" s="1"/>
  <c r="E125" i="78"/>
  <c r="H125" i="78" s="1"/>
  <c r="E125" i="79" s="1"/>
  <c r="H125" i="79" s="1"/>
  <c r="E148" i="78" l="1"/>
  <c r="H148" i="78" s="1"/>
  <c r="E148" i="79" s="1"/>
  <c r="H148" i="79" s="1"/>
  <c r="E155" i="78"/>
  <c r="H155" i="78" s="1"/>
  <c r="E155" i="79" s="1"/>
  <c r="H155" i="79" s="1"/>
  <c r="E173" i="78"/>
  <c r="H173" i="78" s="1"/>
  <c r="E173" i="79" s="1"/>
  <c r="H173" i="79" s="1"/>
  <c r="E175" i="78"/>
  <c r="H175" i="78" s="1"/>
  <c r="E175" i="79" s="1"/>
  <c r="H175" i="79" s="1"/>
  <c r="E193" i="80"/>
  <c r="H193" i="80" s="1"/>
  <c r="E193" i="81" s="1"/>
  <c r="H193" i="81" s="1"/>
  <c r="E88" i="78"/>
  <c r="H88" i="78" s="1"/>
  <c r="E88" i="79" s="1"/>
  <c r="H88" i="79" s="1"/>
  <c r="E11" i="78"/>
  <c r="H11" i="78" s="1"/>
  <c r="E11" i="79" s="1"/>
  <c r="H11" i="79" s="1"/>
  <c r="E158" i="78"/>
  <c r="H158" i="78" s="1"/>
  <c r="E158" i="79" s="1"/>
  <c r="H158" i="79" s="1"/>
  <c r="E123" i="80"/>
  <c r="H123" i="80" s="1"/>
  <c r="E123" i="81" s="1"/>
  <c r="H123" i="81" s="1"/>
  <c r="E189" i="80"/>
  <c r="H189" i="80" s="1"/>
  <c r="E189" i="81" s="1"/>
  <c r="H189" i="81" s="1"/>
  <c r="E9" i="78"/>
  <c r="H9" i="78" s="1"/>
  <c r="E9" i="79" s="1"/>
  <c r="H9" i="79" s="1"/>
  <c r="E121" i="78"/>
  <c r="H121" i="78" s="1"/>
  <c r="E121" i="79" s="1"/>
  <c r="H121" i="79" s="1"/>
  <c r="E125" i="80"/>
  <c r="H125" i="80" s="1"/>
  <c r="E125" i="81" s="1"/>
  <c r="H125" i="81" s="1"/>
  <c r="E104" i="80"/>
  <c r="H104" i="80" s="1"/>
  <c r="E104" i="81" s="1"/>
  <c r="H104" i="81" s="1"/>
  <c r="E156" i="78"/>
  <c r="H156" i="78" s="1"/>
  <c r="E156" i="79" s="1"/>
  <c r="H156" i="79" s="1"/>
  <c r="E103" i="80"/>
  <c r="H103" i="80" s="1"/>
  <c r="E103" i="81" s="1"/>
  <c r="H103" i="81" s="1"/>
  <c r="E119" i="78"/>
  <c r="H119" i="78" s="1"/>
  <c r="E119" i="79" s="1"/>
  <c r="H119" i="79" s="1"/>
  <c r="E37" i="80"/>
  <c r="H37" i="80" s="1"/>
  <c r="E37" i="81" s="1"/>
  <c r="H37" i="81" s="1"/>
  <c r="E105" i="78"/>
  <c r="H105" i="78" s="1"/>
  <c r="E105" i="79" s="1"/>
  <c r="H105" i="79" s="1"/>
  <c r="E165" i="78"/>
  <c r="H165" i="78" s="1"/>
  <c r="E165" i="79" s="1"/>
  <c r="H165" i="79" s="1"/>
  <c r="E168" i="80"/>
  <c r="H168" i="80" s="1"/>
  <c r="E168" i="81" s="1"/>
  <c r="H168" i="81" s="1"/>
  <c r="E171" i="80"/>
  <c r="H171" i="80" s="1"/>
  <c r="E171" i="81" s="1"/>
  <c r="H171" i="81" s="1"/>
  <c r="E153" i="80"/>
  <c r="H153" i="80" s="1"/>
  <c r="E153" i="81" s="1"/>
  <c r="H153" i="81" s="1"/>
  <c r="E174" i="78"/>
  <c r="H174" i="78" s="1"/>
  <c r="E174" i="79" s="1"/>
  <c r="H174" i="79" s="1"/>
  <c r="E124" i="80"/>
  <c r="H124" i="80" s="1"/>
  <c r="E124" i="81" s="1"/>
  <c r="H124" i="81" s="1"/>
  <c r="E145" i="80"/>
  <c r="H145" i="80" s="1"/>
  <c r="E145" i="81" s="1"/>
  <c r="H145" i="81" s="1"/>
  <c r="E176" i="80"/>
  <c r="H176" i="80" s="1"/>
  <c r="E176" i="81" s="1"/>
  <c r="H176" i="81" s="1"/>
  <c r="E93" i="80"/>
  <c r="H93" i="80" s="1"/>
  <c r="E93" i="81" s="1"/>
  <c r="H93" i="81" s="1"/>
  <c r="E170" i="80"/>
  <c r="H170" i="80" s="1"/>
  <c r="E170" i="81" s="1"/>
  <c r="H170" i="81" s="1"/>
  <c r="E157" i="78"/>
  <c r="H157" i="78" s="1"/>
  <c r="E157" i="79" s="1"/>
  <c r="H157" i="79" s="1"/>
  <c r="E102" i="80"/>
  <c r="H102" i="80" s="1"/>
  <c r="E102" i="81" s="1"/>
  <c r="H102" i="81" s="1"/>
  <c r="E167" i="78"/>
  <c r="H167" i="78" s="1"/>
  <c r="E167" i="79" s="1"/>
  <c r="H167" i="79" s="1"/>
  <c r="E92" i="80"/>
  <c r="H92" i="80" s="1"/>
  <c r="E92" i="81" s="1"/>
  <c r="H92" i="81" s="1"/>
  <c r="E169" i="80"/>
  <c r="H169" i="80" s="1"/>
  <c r="E169" i="81" s="1"/>
  <c r="H169" i="81" s="1"/>
  <c r="E194" i="78"/>
  <c r="H194" i="78" s="1"/>
  <c r="E194" i="79" s="1"/>
  <c r="H194" i="79" s="1"/>
  <c r="E219" i="80"/>
  <c r="H219" i="80" s="1"/>
  <c r="E219" i="81" s="1"/>
  <c r="H219" i="81" s="1"/>
  <c r="E122" i="78"/>
  <c r="H122" i="78" s="1"/>
  <c r="E122" i="79" s="1"/>
  <c r="H122" i="79" s="1"/>
  <c r="E12" i="80"/>
  <c r="H12" i="80" s="1"/>
  <c r="E12" i="81" s="1"/>
  <c r="H12" i="81" s="1"/>
  <c r="E120" i="80"/>
  <c r="H120" i="80" s="1"/>
  <c r="E120" i="81" s="1"/>
  <c r="H120" i="81" s="1"/>
  <c r="E127" i="80"/>
  <c r="H127" i="80" s="1"/>
  <c r="E127" i="81" s="1"/>
  <c r="H127" i="81" s="1"/>
  <c r="E154" i="80"/>
  <c r="H154" i="80" s="1"/>
  <c r="E154" i="81" s="1"/>
  <c r="H154" i="81" s="1"/>
  <c r="E160" i="80"/>
  <c r="H160" i="80" s="1"/>
  <c r="E160" i="81" s="1"/>
  <c r="H160" i="81" s="1"/>
  <c r="E166" i="78"/>
  <c r="H166" i="78" s="1"/>
  <c r="E166" i="79" s="1"/>
  <c r="H166" i="79" s="1"/>
  <c r="E128" i="78"/>
  <c r="H128" i="78" s="1"/>
  <c r="E128" i="79" s="1"/>
  <c r="H128" i="79" s="1"/>
  <c r="E172" i="78"/>
  <c r="H172" i="78" s="1"/>
  <c r="E172" i="79" s="1"/>
  <c r="H172" i="79" s="1"/>
  <c r="E129" i="78"/>
  <c r="H129" i="78" s="1"/>
  <c r="E129" i="79" s="1"/>
  <c r="H129" i="79" s="1"/>
  <c r="E159" i="80"/>
  <c r="H159" i="80" s="1"/>
  <c r="E159" i="81" s="1"/>
  <c r="H159" i="81" s="1"/>
  <c r="E10" i="78"/>
  <c r="H10" i="78" s="1"/>
  <c r="E10" i="79" s="1"/>
  <c r="H10" i="79" s="1"/>
  <c r="E160" i="82" l="1"/>
  <c r="H160" i="82" s="1"/>
  <c r="E10" i="80"/>
  <c r="H10" i="80" s="1"/>
  <c r="E10" i="81" s="1"/>
  <c r="H10" i="81" s="1"/>
  <c r="E93" i="82"/>
  <c r="H93" i="82" s="1"/>
  <c r="E168" i="82"/>
  <c r="H168" i="82" s="1"/>
  <c r="E125" i="82"/>
  <c r="H125" i="82" s="1"/>
  <c r="E88" i="80"/>
  <c r="H88" i="80" s="1"/>
  <c r="E88" i="81" s="1"/>
  <c r="H88" i="81" s="1"/>
  <c r="E104" i="82"/>
  <c r="H104" i="82" s="1"/>
  <c r="E176" i="82"/>
  <c r="H176" i="82" s="1"/>
  <c r="E165" i="80"/>
  <c r="H165" i="80" s="1"/>
  <c r="E165" i="81" s="1"/>
  <c r="H165" i="81" s="1"/>
  <c r="E121" i="80"/>
  <c r="H121" i="80" s="1"/>
  <c r="E121" i="81" s="1"/>
  <c r="H121" i="81" s="1"/>
  <c r="E193" i="82"/>
  <c r="H193" i="82" s="1"/>
  <c r="E170" i="82"/>
  <c r="H170" i="82" s="1"/>
  <c r="E127" i="82"/>
  <c r="H127" i="82" s="1"/>
  <c r="E120" i="82"/>
  <c r="H120" i="82" s="1"/>
  <c r="E92" i="82"/>
  <c r="H92" i="82" s="1"/>
  <c r="E145" i="82"/>
  <c r="H145" i="82" s="1"/>
  <c r="E105" i="80"/>
  <c r="H105" i="80" s="1"/>
  <c r="E105" i="81" s="1"/>
  <c r="H105" i="81" s="1"/>
  <c r="E9" i="80"/>
  <c r="H9" i="80" s="1"/>
  <c r="E9" i="81" s="1"/>
  <c r="H9" i="81" s="1"/>
  <c r="E175" i="80"/>
  <c r="H175" i="80" s="1"/>
  <c r="E175" i="81" s="1"/>
  <c r="H175" i="81" s="1"/>
  <c r="E169" i="82"/>
  <c r="H169" i="82" s="1"/>
  <c r="E172" i="80"/>
  <c r="H172" i="80" s="1"/>
  <c r="E172" i="81" s="1"/>
  <c r="H172" i="81" s="1"/>
  <c r="E167" i="80"/>
  <c r="H167" i="80" s="1"/>
  <c r="E167" i="81" s="1"/>
  <c r="H167" i="81" s="1"/>
  <c r="E124" i="82"/>
  <c r="H124" i="82" s="1"/>
  <c r="E37" i="82"/>
  <c r="H37" i="82" s="1"/>
  <c r="E189" i="82"/>
  <c r="H189" i="82" s="1"/>
  <c r="E173" i="80"/>
  <c r="H173" i="80" s="1"/>
  <c r="E173" i="81" s="1"/>
  <c r="H173" i="81" s="1"/>
  <c r="E154" i="82"/>
  <c r="H154" i="82" s="1"/>
  <c r="E128" i="80"/>
  <c r="H128" i="80" s="1"/>
  <c r="E128" i="81" s="1"/>
  <c r="H128" i="81" s="1"/>
  <c r="E174" i="80"/>
  <c r="H174" i="80" s="1"/>
  <c r="E174" i="81" s="1"/>
  <c r="H174" i="81" s="1"/>
  <c r="E119" i="80"/>
  <c r="H119" i="80" s="1"/>
  <c r="E119" i="81" s="1"/>
  <c r="H119" i="81" s="1"/>
  <c r="E155" i="80"/>
  <c r="H155" i="80" s="1"/>
  <c r="E155" i="81" s="1"/>
  <c r="H155" i="81" s="1"/>
  <c r="E11" i="80"/>
  <c r="H11" i="80" s="1"/>
  <c r="E11" i="81" s="1"/>
  <c r="H11" i="81" s="1"/>
  <c r="E129" i="80"/>
  <c r="H129" i="80" s="1"/>
  <c r="E129" i="81" s="1"/>
  <c r="H129" i="81" s="1"/>
  <c r="E122" i="80"/>
  <c r="H122" i="80" s="1"/>
  <c r="E122" i="81" s="1"/>
  <c r="H122" i="81" s="1"/>
  <c r="E153" i="82"/>
  <c r="H153" i="82" s="1"/>
  <c r="E103" i="82"/>
  <c r="H103" i="82" s="1"/>
  <c r="E123" i="82"/>
  <c r="H123" i="82" s="1"/>
  <c r="E148" i="80"/>
  <c r="H148" i="80" s="1"/>
  <c r="E148" i="81" s="1"/>
  <c r="H148" i="81" s="1"/>
  <c r="E194" i="80"/>
  <c r="H194" i="80" s="1"/>
  <c r="E194" i="81" s="1"/>
  <c r="H194" i="81" s="1"/>
  <c r="E159" i="82"/>
  <c r="H159" i="82" s="1"/>
  <c r="E12" i="82"/>
  <c r="H12" i="82" s="1"/>
  <c r="E102" i="82"/>
  <c r="H102" i="82" s="1"/>
  <c r="E166" i="80"/>
  <c r="H166" i="80" s="1"/>
  <c r="E166" i="81" s="1"/>
  <c r="H166" i="81" s="1"/>
  <c r="E219" i="82"/>
  <c r="H219" i="82" s="1"/>
  <c r="E157" i="80"/>
  <c r="H157" i="80" s="1"/>
  <c r="E157" i="81" s="1"/>
  <c r="H157" i="81" s="1"/>
  <c r="E171" i="82"/>
  <c r="H171" i="82" s="1"/>
  <c r="E156" i="80"/>
  <c r="H156" i="80" s="1"/>
  <c r="E156" i="81" s="1"/>
  <c r="H156" i="81" s="1"/>
  <c r="E158" i="80"/>
  <c r="H158" i="80" s="1"/>
  <c r="E158" i="81" s="1"/>
  <c r="H158" i="81" s="1"/>
  <c r="E92" i="83" l="1"/>
  <c r="H92" i="83" s="1"/>
  <c r="E104" i="83"/>
  <c r="H104" i="83" s="1"/>
  <c r="E128" i="82"/>
  <c r="H128" i="82" s="1"/>
  <c r="E120" i="83"/>
  <c r="H120" i="83" s="1"/>
  <c r="E88" i="82"/>
  <c r="H88" i="82" s="1"/>
  <c r="E102" i="83"/>
  <c r="H102" i="83" s="1"/>
  <c r="E129" i="82"/>
  <c r="H129" i="82" s="1"/>
  <c r="E154" i="83"/>
  <c r="H154" i="83" s="1"/>
  <c r="E169" i="83"/>
  <c r="H169" i="83" s="1"/>
  <c r="E127" i="83"/>
  <c r="H127" i="83" s="1"/>
  <c r="E125" i="83"/>
  <c r="H125" i="83" s="1"/>
  <c r="E153" i="83"/>
  <c r="H153" i="83" s="1"/>
  <c r="E156" i="82"/>
  <c r="H156" i="82" s="1"/>
  <c r="E173" i="82"/>
  <c r="H173" i="82" s="1"/>
  <c r="E170" i="83"/>
  <c r="H170" i="83" s="1"/>
  <c r="E168" i="83"/>
  <c r="H168" i="83" s="1"/>
  <c r="E122" i="82"/>
  <c r="H122" i="82" s="1"/>
  <c r="E194" i="82"/>
  <c r="H194" i="82" s="1"/>
  <c r="E155" i="82"/>
  <c r="H155" i="82" s="1"/>
  <c r="E189" i="83"/>
  <c r="H189" i="83" s="1"/>
  <c r="E175" i="82"/>
  <c r="H175" i="82" s="1"/>
  <c r="E193" i="83"/>
  <c r="H193" i="83" s="1"/>
  <c r="E93" i="83"/>
  <c r="H93" i="83" s="1"/>
  <c r="E172" i="82"/>
  <c r="H172" i="82" s="1"/>
  <c r="E12" i="83"/>
  <c r="H12" i="83" s="1"/>
  <c r="E159" i="83"/>
  <c r="H159" i="83" s="1"/>
  <c r="E148" i="82"/>
  <c r="H148" i="82" s="1"/>
  <c r="E37" i="83"/>
  <c r="H37" i="83" s="1"/>
  <c r="E9" i="82"/>
  <c r="H9" i="82" s="1"/>
  <c r="E121" i="82"/>
  <c r="H121" i="82" s="1"/>
  <c r="E158" i="82"/>
  <c r="H158" i="82" s="1"/>
  <c r="E157" i="82"/>
  <c r="H157" i="82" s="1"/>
  <c r="E119" i="82"/>
  <c r="H119" i="82" s="1"/>
  <c r="E124" i="83"/>
  <c r="H124" i="83" s="1"/>
  <c r="E105" i="82"/>
  <c r="H105" i="82" s="1"/>
  <c r="E165" i="82"/>
  <c r="H165" i="82" s="1"/>
  <c r="E10" i="82"/>
  <c r="H10" i="82" s="1"/>
  <c r="E11" i="82"/>
  <c r="H11" i="82" s="1"/>
  <c r="E171" i="83"/>
  <c r="H171" i="83" s="1"/>
  <c r="E219" i="83"/>
  <c r="H219" i="83" s="1"/>
  <c r="E123" i="83"/>
  <c r="H123" i="83" s="1"/>
  <c r="E166" i="82"/>
  <c r="H166" i="82" s="1"/>
  <c r="E103" i="83"/>
  <c r="H103" i="83" s="1"/>
  <c r="E174" i="82"/>
  <c r="H174" i="82" s="1"/>
  <c r="E167" i="82"/>
  <c r="H167" i="82" s="1"/>
  <c r="E145" i="83"/>
  <c r="H145" i="83" s="1"/>
  <c r="E176" i="83"/>
  <c r="H176" i="83" s="1"/>
  <c r="E160" i="83"/>
  <c r="H160" i="83" s="1"/>
  <c r="E160" i="84" l="1"/>
  <c r="H160" i="84" s="1"/>
  <c r="E189" i="84"/>
  <c r="H189" i="84" s="1"/>
  <c r="E156" i="83"/>
  <c r="H156" i="83" s="1"/>
  <c r="E88" i="83"/>
  <c r="H88" i="83" s="1"/>
  <c r="E120" i="84"/>
  <c r="H120" i="84" s="1"/>
  <c r="E37" i="84"/>
  <c r="H37" i="84" s="1"/>
  <c r="E128" i="83"/>
  <c r="H128" i="83" s="1"/>
  <c r="E219" i="84"/>
  <c r="H219" i="84" s="1"/>
  <c r="E148" i="83"/>
  <c r="H148" i="83" s="1"/>
  <c r="E171" i="84"/>
  <c r="H171" i="84" s="1"/>
  <c r="E125" i="84"/>
  <c r="H125" i="84" s="1"/>
  <c r="E167" i="83"/>
  <c r="H167" i="83" s="1"/>
  <c r="E11" i="83"/>
  <c r="H11" i="83" s="1"/>
  <c r="E158" i="83"/>
  <c r="H158" i="83" s="1"/>
  <c r="E12" i="84"/>
  <c r="H12" i="84" s="1"/>
  <c r="E122" i="83"/>
  <c r="H122" i="83" s="1"/>
  <c r="E127" i="84"/>
  <c r="H127" i="84" s="1"/>
  <c r="E124" i="84"/>
  <c r="H124" i="84" s="1"/>
  <c r="E119" i="83"/>
  <c r="H119" i="83" s="1"/>
  <c r="E145" i="84"/>
  <c r="H145" i="84" s="1"/>
  <c r="E159" i="84"/>
  <c r="H159" i="84" s="1"/>
  <c r="E174" i="83"/>
  <c r="H174" i="83" s="1"/>
  <c r="E172" i="83"/>
  <c r="H172" i="83" s="1"/>
  <c r="E168" i="84"/>
  <c r="H168" i="84" s="1"/>
  <c r="E169" i="84"/>
  <c r="H169" i="84" s="1"/>
  <c r="E153" i="84"/>
  <c r="H153" i="84" s="1"/>
  <c r="E194" i="83"/>
  <c r="H194" i="83" s="1"/>
  <c r="E103" i="84"/>
  <c r="H103" i="84" s="1"/>
  <c r="E10" i="83"/>
  <c r="H10" i="83" s="1"/>
  <c r="E93" i="84"/>
  <c r="H93" i="84" s="1"/>
  <c r="E170" i="84"/>
  <c r="H170" i="84" s="1"/>
  <c r="E154" i="84"/>
  <c r="H154" i="84" s="1"/>
  <c r="E92" i="84"/>
  <c r="H92" i="84" s="1"/>
  <c r="E176" i="84"/>
  <c r="H176" i="84" s="1"/>
  <c r="E155" i="83"/>
  <c r="H155" i="83" s="1"/>
  <c r="E157" i="83"/>
  <c r="H157" i="83" s="1"/>
  <c r="E166" i="83"/>
  <c r="H166" i="83" s="1"/>
  <c r="E165" i="83"/>
  <c r="H165" i="83" s="1"/>
  <c r="E121" i="83"/>
  <c r="H121" i="83" s="1"/>
  <c r="E193" i="84"/>
  <c r="H193" i="84" s="1"/>
  <c r="E129" i="83"/>
  <c r="H129" i="83" s="1"/>
  <c r="E123" i="84"/>
  <c r="H123" i="84" s="1"/>
  <c r="E105" i="83"/>
  <c r="H105" i="83" s="1"/>
  <c r="E9" i="83"/>
  <c r="H9" i="83" s="1"/>
  <c r="E175" i="83"/>
  <c r="H175" i="83" s="1"/>
  <c r="E173" i="83"/>
  <c r="H173" i="83" s="1"/>
  <c r="E102" i="84"/>
  <c r="H102" i="84" s="1"/>
  <c r="E104" i="84"/>
  <c r="H104" i="84" s="1"/>
  <c r="E123" i="85" l="1"/>
  <c r="H123" i="85" s="1"/>
  <c r="E219" i="85"/>
  <c r="H219" i="85" s="1"/>
  <c r="E157" i="84"/>
  <c r="H157" i="84" s="1"/>
  <c r="E104" i="85"/>
  <c r="H104" i="85" s="1"/>
  <c r="E158" i="84"/>
  <c r="H158" i="84" s="1"/>
  <c r="E159" i="85"/>
  <c r="H159" i="85" s="1"/>
  <c r="E120" i="85"/>
  <c r="H120" i="85" s="1"/>
  <c r="E10" i="84"/>
  <c r="H10" i="84" s="1"/>
  <c r="E122" i="84"/>
  <c r="H122" i="84" s="1"/>
  <c r="E103" i="85"/>
  <c r="H103" i="85" s="1"/>
  <c r="E176" i="85"/>
  <c r="H176" i="85" s="1"/>
  <c r="E167" i="84"/>
  <c r="H167" i="84" s="1"/>
  <c r="E88" i="84"/>
  <c r="H88" i="84" s="1"/>
  <c r="E128" i="84"/>
  <c r="H128" i="84" s="1"/>
  <c r="E194" i="84"/>
  <c r="H194" i="84" s="1"/>
  <c r="E11" i="84"/>
  <c r="H11" i="84" s="1"/>
  <c r="E175" i="84"/>
  <c r="H175" i="84" s="1"/>
  <c r="E169" i="85"/>
  <c r="H169" i="85" s="1"/>
  <c r="E119" i="84"/>
  <c r="H119" i="84" s="1"/>
  <c r="E125" i="85"/>
  <c r="H125" i="85" s="1"/>
  <c r="E156" i="84"/>
  <c r="H156" i="84" s="1"/>
  <c r="E155" i="84"/>
  <c r="H155" i="84" s="1"/>
  <c r="E129" i="84"/>
  <c r="H129" i="84" s="1"/>
  <c r="E37" i="85"/>
  <c r="H37" i="85" s="1"/>
  <c r="E102" i="85"/>
  <c r="H102" i="85" s="1"/>
  <c r="E153" i="85"/>
  <c r="H153" i="85" s="1"/>
  <c r="E193" i="85"/>
  <c r="H193" i="85" s="1"/>
  <c r="E9" i="84"/>
  <c r="H9" i="84" s="1"/>
  <c r="E168" i="85"/>
  <c r="H168" i="85" s="1"/>
  <c r="E171" i="85"/>
  <c r="H171" i="85" s="1"/>
  <c r="E189" i="85"/>
  <c r="H189" i="85" s="1"/>
  <c r="E12" i="85"/>
  <c r="H12" i="85" s="1"/>
  <c r="E174" i="84"/>
  <c r="H174" i="84" s="1"/>
  <c r="E92" i="85"/>
  <c r="H92" i="85" s="1"/>
  <c r="E173" i="84"/>
  <c r="H173" i="84" s="1"/>
  <c r="E154" i="85"/>
  <c r="H154" i="85" s="1"/>
  <c r="E145" i="85"/>
  <c r="H145" i="85" s="1"/>
  <c r="E121" i="84"/>
  <c r="H121" i="84" s="1"/>
  <c r="E170" i="85"/>
  <c r="H170" i="85" s="1"/>
  <c r="E165" i="84"/>
  <c r="H165" i="84" s="1"/>
  <c r="E93" i="85"/>
  <c r="H93" i="85" s="1"/>
  <c r="E124" i="85"/>
  <c r="H124" i="85" s="1"/>
  <c r="E105" i="84"/>
  <c r="H105" i="84" s="1"/>
  <c r="E166" i="84"/>
  <c r="H166" i="84" s="1"/>
  <c r="E172" i="84"/>
  <c r="H172" i="84" s="1"/>
  <c r="E127" i="85"/>
  <c r="H127" i="85" s="1"/>
  <c r="E148" i="84"/>
  <c r="H148" i="84" s="1"/>
  <c r="E160" i="85"/>
  <c r="H160" i="85" s="1"/>
  <c r="E88" i="85" l="1"/>
  <c r="H88" i="85" s="1"/>
  <c r="E120" i="86"/>
  <c r="H120" i="86" s="1"/>
  <c r="E120" i="87" s="1"/>
  <c r="H120" i="87" s="1"/>
  <c r="E174" i="85"/>
  <c r="H174" i="85" s="1"/>
  <c r="E159" i="86"/>
  <c r="H159" i="86" s="1"/>
  <c r="E159" i="87" s="1"/>
  <c r="H159" i="87" s="1"/>
  <c r="E102" i="86"/>
  <c r="H102" i="86" s="1"/>
  <c r="E102" i="87" s="1"/>
  <c r="H102" i="87" s="1"/>
  <c r="E160" i="86"/>
  <c r="H160" i="86" s="1"/>
  <c r="E160" i="87" s="1"/>
  <c r="H160" i="87" s="1"/>
  <c r="E167" i="85"/>
  <c r="H167" i="85" s="1"/>
  <c r="E175" i="85"/>
  <c r="H175" i="85" s="1"/>
  <c r="E11" i="85"/>
  <c r="H11" i="85" s="1"/>
  <c r="E176" i="86"/>
  <c r="H176" i="86" s="1"/>
  <c r="E176" i="87" s="1"/>
  <c r="H176" i="87" s="1"/>
  <c r="E124" i="86"/>
  <c r="H124" i="86" s="1"/>
  <c r="E124" i="87" s="1"/>
  <c r="H124" i="87" s="1"/>
  <c r="E93" i="86"/>
  <c r="H93" i="86" s="1"/>
  <c r="E93" i="87" s="1"/>
  <c r="H93" i="87" s="1"/>
  <c r="E148" i="85"/>
  <c r="H148" i="85" s="1"/>
  <c r="E158" i="85"/>
  <c r="H158" i="85" s="1"/>
  <c r="E129" i="85"/>
  <c r="H129" i="85" s="1"/>
  <c r="E104" i="86"/>
  <c r="H104" i="86" s="1"/>
  <c r="E104" i="87" s="1"/>
  <c r="H104" i="87" s="1"/>
  <c r="E119" i="85"/>
  <c r="H119" i="85" s="1"/>
  <c r="E169" i="86"/>
  <c r="H169" i="86" s="1"/>
  <c r="E169" i="87" s="1"/>
  <c r="H169" i="87" s="1"/>
  <c r="E12" i="86"/>
  <c r="H12" i="86" s="1"/>
  <c r="E12" i="87" s="1"/>
  <c r="H12" i="87" s="1"/>
  <c r="E171" i="86"/>
  <c r="H171" i="86" s="1"/>
  <c r="E171" i="87" s="1"/>
  <c r="H171" i="87" s="1"/>
  <c r="E155" i="85"/>
  <c r="H155" i="85" s="1"/>
  <c r="E194" i="85"/>
  <c r="H194" i="85" s="1"/>
  <c r="E103" i="86"/>
  <c r="H103" i="86" s="1"/>
  <c r="E103" i="87" s="1"/>
  <c r="H103" i="87" s="1"/>
  <c r="E157" i="85"/>
  <c r="H157" i="85" s="1"/>
  <c r="E92" i="86"/>
  <c r="H92" i="86" s="1"/>
  <c r="E92" i="87" s="1"/>
  <c r="H92" i="87" s="1"/>
  <c r="E170" i="86"/>
  <c r="H170" i="86" s="1"/>
  <c r="E170" i="87" s="1"/>
  <c r="H170" i="87" s="1"/>
  <c r="E172" i="85"/>
  <c r="H172" i="85" s="1"/>
  <c r="E189" i="86"/>
  <c r="H189" i="86" s="1"/>
  <c r="E189" i="87" s="1"/>
  <c r="H189" i="87" s="1"/>
  <c r="E154" i="86"/>
  <c r="H154" i="86" s="1"/>
  <c r="E154" i="87" s="1"/>
  <c r="H154" i="87" s="1"/>
  <c r="E168" i="86"/>
  <c r="H168" i="86" s="1"/>
  <c r="E168" i="87" s="1"/>
  <c r="H168" i="87" s="1"/>
  <c r="E156" i="85"/>
  <c r="H156" i="85" s="1"/>
  <c r="E128" i="85"/>
  <c r="H128" i="85" s="1"/>
  <c r="E122" i="85"/>
  <c r="H122" i="85" s="1"/>
  <c r="E219" i="86"/>
  <c r="H219" i="86" s="1"/>
  <c r="E219" i="87" s="1"/>
  <c r="H219" i="87" s="1"/>
  <c r="E193" i="86"/>
  <c r="H193" i="86" s="1"/>
  <c r="E193" i="87" s="1"/>
  <c r="H193" i="87" s="1"/>
  <c r="E153" i="86"/>
  <c r="H153" i="86" s="1"/>
  <c r="E153" i="87" s="1"/>
  <c r="H153" i="87" s="1"/>
  <c r="E165" i="85"/>
  <c r="H165" i="85" s="1"/>
  <c r="E127" i="86"/>
  <c r="H127" i="86" s="1"/>
  <c r="E127" i="87" s="1"/>
  <c r="H127" i="87" s="1"/>
  <c r="E37" i="86"/>
  <c r="H37" i="86" s="1"/>
  <c r="E37" i="87" s="1"/>
  <c r="H37" i="87" s="1"/>
  <c r="E121" i="85"/>
  <c r="H121" i="85" s="1"/>
  <c r="E145" i="86"/>
  <c r="H145" i="86" s="1"/>
  <c r="E145" i="87" s="1"/>
  <c r="H145" i="87" s="1"/>
  <c r="E166" i="85"/>
  <c r="H166" i="85" s="1"/>
  <c r="E105" i="85"/>
  <c r="H105" i="85" s="1"/>
  <c r="E173" i="85"/>
  <c r="H173" i="85" s="1"/>
  <c r="E9" i="85"/>
  <c r="H9" i="85" s="1"/>
  <c r="E125" i="86"/>
  <c r="H125" i="86" s="1"/>
  <c r="E125" i="87" s="1"/>
  <c r="H125" i="87" s="1"/>
  <c r="E10" i="85"/>
  <c r="H10" i="85" s="1"/>
  <c r="E123" i="86"/>
  <c r="H123" i="86" s="1"/>
  <c r="E123" i="87" s="1"/>
  <c r="H123" i="87" s="1"/>
  <c r="E168" i="88" l="1"/>
  <c r="H168" i="88" s="1"/>
  <c r="E168" i="89" s="1"/>
  <c r="H168" i="89" s="1"/>
  <c r="E103" i="88"/>
  <c r="H103" i="88" s="1"/>
  <c r="E103" i="89" s="1"/>
  <c r="H103" i="89" s="1"/>
  <c r="E93" i="88"/>
  <c r="H93" i="88" s="1"/>
  <c r="E93" i="89" s="1"/>
  <c r="H93" i="89" s="1"/>
  <c r="E167" i="86"/>
  <c r="H167" i="86" s="1"/>
  <c r="E167" i="87" s="1"/>
  <c r="H167" i="87" s="1"/>
  <c r="E165" i="86"/>
  <c r="H165" i="86" s="1"/>
  <c r="E165" i="87" s="1"/>
  <c r="H165" i="87" s="1"/>
  <c r="E104" i="88"/>
  <c r="H104" i="88" s="1"/>
  <c r="E104" i="89" s="1"/>
  <c r="H104" i="89" s="1"/>
  <c r="E160" i="88"/>
  <c r="H160" i="88" s="1"/>
  <c r="E160" i="89" s="1"/>
  <c r="H160" i="89" s="1"/>
  <c r="E189" i="88"/>
  <c r="H189" i="88" s="1"/>
  <c r="E189" i="89" s="1"/>
  <c r="H189" i="89" s="1"/>
  <c r="E102" i="88"/>
  <c r="H102" i="88" s="1"/>
  <c r="E102" i="89" s="1"/>
  <c r="H102" i="89" s="1"/>
  <c r="E166" i="86"/>
  <c r="H166" i="86" s="1"/>
  <c r="E166" i="87" s="1"/>
  <c r="H166" i="87" s="1"/>
  <c r="E193" i="88"/>
  <c r="H193" i="88" s="1"/>
  <c r="E193" i="89" s="1"/>
  <c r="H193" i="89" s="1"/>
  <c r="E172" i="86"/>
  <c r="H172" i="86" s="1"/>
  <c r="E172" i="87" s="1"/>
  <c r="H172" i="87" s="1"/>
  <c r="E171" i="88"/>
  <c r="H171" i="88" s="1"/>
  <c r="E171" i="89" s="1"/>
  <c r="H171" i="89" s="1"/>
  <c r="E127" i="88"/>
  <c r="H127" i="88" s="1"/>
  <c r="E127" i="89" s="1"/>
  <c r="H127" i="89" s="1"/>
  <c r="E123" i="88"/>
  <c r="H123" i="88" s="1"/>
  <c r="E123" i="89" s="1"/>
  <c r="H123" i="89" s="1"/>
  <c r="E170" i="88"/>
  <c r="H170" i="88" s="1"/>
  <c r="E170" i="89" s="1"/>
  <c r="H170" i="89" s="1"/>
  <c r="E176" i="88"/>
  <c r="H176" i="88" s="1"/>
  <c r="E176" i="89" s="1"/>
  <c r="H176" i="89" s="1"/>
  <c r="E9" i="86"/>
  <c r="H9" i="86" s="1"/>
  <c r="E9" i="87" s="1"/>
  <c r="H9" i="87" s="1"/>
  <c r="E173" i="86"/>
  <c r="H173" i="86" s="1"/>
  <c r="E173" i="87" s="1"/>
  <c r="H173" i="87" s="1"/>
  <c r="E194" i="86"/>
  <c r="H194" i="86" s="1"/>
  <c r="E194" i="87" s="1"/>
  <c r="H194" i="87" s="1"/>
  <c r="E145" i="88"/>
  <c r="H145" i="88" s="1"/>
  <c r="E145" i="89" s="1"/>
  <c r="H145" i="89" s="1"/>
  <c r="E122" i="86"/>
  <c r="H122" i="86" s="1"/>
  <c r="E122" i="87" s="1"/>
  <c r="H122" i="87" s="1"/>
  <c r="E12" i="88"/>
  <c r="H12" i="88" s="1"/>
  <c r="E12" i="89" s="1"/>
  <c r="H12" i="89" s="1"/>
  <c r="E11" i="86"/>
  <c r="H11" i="86" s="1"/>
  <c r="E11" i="87" s="1"/>
  <c r="H11" i="87" s="1"/>
  <c r="E174" i="86"/>
  <c r="H174" i="86" s="1"/>
  <c r="E174" i="87" s="1"/>
  <c r="H174" i="87" s="1"/>
  <c r="E153" i="88"/>
  <c r="H153" i="88" s="1"/>
  <c r="E153" i="89" s="1"/>
  <c r="H153" i="89" s="1"/>
  <c r="E155" i="86"/>
  <c r="H155" i="86" s="1"/>
  <c r="E155" i="87" s="1"/>
  <c r="H155" i="87" s="1"/>
  <c r="E121" i="86"/>
  <c r="H121" i="86" s="1"/>
  <c r="E121" i="87" s="1"/>
  <c r="H121" i="87" s="1"/>
  <c r="E128" i="86"/>
  <c r="H128" i="86" s="1"/>
  <c r="E128" i="87" s="1"/>
  <c r="H128" i="87" s="1"/>
  <c r="E92" i="88"/>
  <c r="H92" i="88" s="1"/>
  <c r="E92" i="89" s="1"/>
  <c r="H92" i="89" s="1"/>
  <c r="E169" i="88"/>
  <c r="H169" i="88" s="1"/>
  <c r="E169" i="89" s="1"/>
  <c r="H169" i="89" s="1"/>
  <c r="E158" i="86"/>
  <c r="H158" i="86" s="1"/>
  <c r="E158" i="87" s="1"/>
  <c r="H158" i="87" s="1"/>
  <c r="E120" i="88"/>
  <c r="H120" i="88" s="1"/>
  <c r="E120" i="89" s="1"/>
  <c r="H120" i="89" s="1"/>
  <c r="E154" i="88"/>
  <c r="H154" i="88" s="1"/>
  <c r="E154" i="89" s="1"/>
  <c r="H154" i="89" s="1"/>
  <c r="E105" i="86"/>
  <c r="H105" i="86" s="1"/>
  <c r="E105" i="87" s="1"/>
  <c r="H105" i="87" s="1"/>
  <c r="E219" i="88"/>
  <c r="H219" i="88" s="1"/>
  <c r="E219" i="89" s="1"/>
  <c r="H219" i="89" s="1"/>
  <c r="E10" i="86"/>
  <c r="H10" i="86" s="1"/>
  <c r="E10" i="87" s="1"/>
  <c r="H10" i="87" s="1"/>
  <c r="E125" i="88"/>
  <c r="H125" i="88" s="1"/>
  <c r="E125" i="89" s="1"/>
  <c r="H125" i="89" s="1"/>
  <c r="E37" i="88"/>
  <c r="H37" i="88" s="1"/>
  <c r="E37" i="89" s="1"/>
  <c r="H37" i="89" s="1"/>
  <c r="E156" i="86"/>
  <c r="H156" i="86" s="1"/>
  <c r="E156" i="87" s="1"/>
  <c r="H156" i="87" s="1"/>
  <c r="E157" i="86"/>
  <c r="H157" i="86" s="1"/>
  <c r="E157" i="87" s="1"/>
  <c r="H157" i="87" s="1"/>
  <c r="E148" i="86"/>
  <c r="H148" i="86" s="1"/>
  <c r="E148" i="87" s="1"/>
  <c r="H148" i="87" s="1"/>
  <c r="E88" i="86"/>
  <c r="H88" i="86" s="1"/>
  <c r="E88" i="87" s="1"/>
  <c r="H88" i="87" s="1"/>
  <c r="E119" i="86"/>
  <c r="H119" i="86" s="1"/>
  <c r="E119" i="87" s="1"/>
  <c r="H119" i="87" s="1"/>
  <c r="E129" i="86"/>
  <c r="H129" i="86" s="1"/>
  <c r="E129" i="87" s="1"/>
  <c r="H129" i="87" s="1"/>
  <c r="E124" i="88"/>
  <c r="H124" i="88" s="1"/>
  <c r="E124" i="89" s="1"/>
  <c r="H124" i="89" s="1"/>
  <c r="E175" i="86"/>
  <c r="H175" i="86" s="1"/>
  <c r="E175" i="87" s="1"/>
  <c r="H175" i="87" s="1"/>
  <c r="E159" i="88"/>
  <c r="H159" i="88" s="1"/>
  <c r="E159" i="89" s="1"/>
  <c r="H159" i="89" s="1"/>
  <c r="E158" i="88" l="1"/>
  <c r="H158" i="88" s="1"/>
  <c r="E158" i="89" s="1"/>
  <c r="H158" i="89" s="1"/>
  <c r="E172" i="88"/>
  <c r="H172" i="88" s="1"/>
  <c r="E172" i="89" s="1"/>
  <c r="H172" i="89" s="1"/>
  <c r="E160" i="90"/>
  <c r="H160" i="90" s="1"/>
  <c r="E160" i="91" s="1"/>
  <c r="H160" i="91" s="1"/>
  <c r="C160" i="92" s="1"/>
  <c r="E169" i="90"/>
  <c r="H169" i="90" s="1"/>
  <c r="E169" i="91" s="1"/>
  <c r="H169" i="91" s="1"/>
  <c r="C169" i="92" s="1"/>
  <c r="E145" i="90"/>
  <c r="H145" i="90" s="1"/>
  <c r="E145" i="91" s="1"/>
  <c r="H145" i="91" s="1"/>
  <c r="C145" i="92" s="1"/>
  <c r="E170" i="90"/>
  <c r="H170" i="90" s="1"/>
  <c r="E170" i="91" s="1"/>
  <c r="H170" i="91" s="1"/>
  <c r="C170" i="92" s="1"/>
  <c r="E104" i="90"/>
  <c r="H104" i="90" s="1"/>
  <c r="E104" i="91" s="1"/>
  <c r="H104" i="91" s="1"/>
  <c r="C104" i="92" s="1"/>
  <c r="E124" i="90"/>
  <c r="H124" i="90" s="1"/>
  <c r="E124" i="91" s="1"/>
  <c r="H124" i="91" s="1"/>
  <c r="C124" i="92" s="1"/>
  <c r="E174" i="88"/>
  <c r="H174" i="88" s="1"/>
  <c r="E174" i="89" s="1"/>
  <c r="H174" i="89" s="1"/>
  <c r="E123" i="90"/>
  <c r="H123" i="90" s="1"/>
  <c r="E123" i="91" s="1"/>
  <c r="H123" i="91" s="1"/>
  <c r="C123" i="92" s="1"/>
  <c r="E165" i="88"/>
  <c r="H165" i="88" s="1"/>
  <c r="E165" i="89" s="1"/>
  <c r="H165" i="89" s="1"/>
  <c r="E37" i="90"/>
  <c r="H37" i="90" s="1"/>
  <c r="E37" i="91" s="1"/>
  <c r="H37" i="91" s="1"/>
  <c r="C37" i="92" s="1"/>
  <c r="E10" i="88"/>
  <c r="H10" i="88" s="1"/>
  <c r="E10" i="89" s="1"/>
  <c r="H10" i="89" s="1"/>
  <c r="E219" i="90"/>
  <c r="H219" i="90" s="1"/>
  <c r="E219" i="91" s="1"/>
  <c r="H219" i="91" s="1"/>
  <c r="C219" i="92" s="1"/>
  <c r="E11" i="88"/>
  <c r="H11" i="88" s="1"/>
  <c r="E11" i="89" s="1"/>
  <c r="H11" i="89" s="1"/>
  <c r="E127" i="90"/>
  <c r="H127" i="90" s="1"/>
  <c r="E127" i="91" s="1"/>
  <c r="H127" i="91" s="1"/>
  <c r="C127" i="92" s="1"/>
  <c r="E166" i="88"/>
  <c r="H166" i="88" s="1"/>
  <c r="E166" i="89" s="1"/>
  <c r="H166" i="89" s="1"/>
  <c r="E92" i="90"/>
  <c r="H92" i="90" s="1"/>
  <c r="E92" i="91" s="1"/>
  <c r="H92" i="91" s="1"/>
  <c r="C92" i="92" s="1"/>
  <c r="E105" i="88"/>
  <c r="H105" i="88" s="1"/>
  <c r="E105" i="89" s="1"/>
  <c r="H105" i="89" s="1"/>
  <c r="E12" i="90"/>
  <c r="H12" i="90" s="1"/>
  <c r="E12" i="91" s="1"/>
  <c r="H12" i="91" s="1"/>
  <c r="C12" i="92" s="1"/>
  <c r="E173" i="88"/>
  <c r="H173" i="88" s="1"/>
  <c r="E173" i="89" s="1"/>
  <c r="H173" i="89" s="1"/>
  <c r="E102" i="90"/>
  <c r="H102" i="90" s="1"/>
  <c r="E102" i="91" s="1"/>
  <c r="H102" i="91" s="1"/>
  <c r="C102" i="92" s="1"/>
  <c r="E125" i="90"/>
  <c r="H125" i="90" s="1"/>
  <c r="E125" i="91" s="1"/>
  <c r="H125" i="91" s="1"/>
  <c r="C125" i="92" s="1"/>
  <c r="E148" i="88"/>
  <c r="H148" i="88" s="1"/>
  <c r="E148" i="89" s="1"/>
  <c r="H148" i="89" s="1"/>
  <c r="E154" i="90"/>
  <c r="H154" i="90" s="1"/>
  <c r="E154" i="91" s="1"/>
  <c r="H154" i="91" s="1"/>
  <c r="C154" i="92" s="1"/>
  <c r="E121" i="88"/>
  <c r="H121" i="88" s="1"/>
  <c r="E121" i="89" s="1"/>
  <c r="H121" i="89" s="1"/>
  <c r="E9" i="88"/>
  <c r="H9" i="88" s="1"/>
  <c r="E9" i="89" s="1"/>
  <c r="H9" i="89" s="1"/>
  <c r="E93" i="90"/>
  <c r="H93" i="90" s="1"/>
  <c r="E93" i="91" s="1"/>
  <c r="H93" i="91" s="1"/>
  <c r="C93" i="92" s="1"/>
  <c r="E175" i="88"/>
  <c r="H175" i="88" s="1"/>
  <c r="E175" i="89" s="1"/>
  <c r="H175" i="89" s="1"/>
  <c r="E119" i="88"/>
  <c r="H119" i="88" s="1"/>
  <c r="E119" i="89" s="1"/>
  <c r="H119" i="89" s="1"/>
  <c r="E176" i="90"/>
  <c r="H176" i="90" s="1"/>
  <c r="E176" i="91" s="1"/>
  <c r="H176" i="91" s="1"/>
  <c r="C176" i="92" s="1"/>
  <c r="E103" i="90"/>
  <c r="H103" i="90" s="1"/>
  <c r="E103" i="91" s="1"/>
  <c r="H103" i="91" s="1"/>
  <c r="C103" i="92" s="1"/>
  <c r="E129" i="88"/>
  <c r="H129" i="88" s="1"/>
  <c r="E129" i="89" s="1"/>
  <c r="H129" i="89" s="1"/>
  <c r="E88" i="88"/>
  <c r="H88" i="88" s="1"/>
  <c r="E88" i="89" s="1"/>
  <c r="H88" i="89" s="1"/>
  <c r="E157" i="88"/>
  <c r="H157" i="88" s="1"/>
  <c r="E157" i="89" s="1"/>
  <c r="H157" i="89" s="1"/>
  <c r="E159" i="90"/>
  <c r="H159" i="90" s="1"/>
  <c r="E159" i="91" s="1"/>
  <c r="H159" i="91" s="1"/>
  <c r="C159" i="92" s="1"/>
  <c r="E156" i="88"/>
  <c r="H156" i="88" s="1"/>
  <c r="E156" i="89" s="1"/>
  <c r="H156" i="89" s="1"/>
  <c r="E155" i="88"/>
  <c r="H155" i="88" s="1"/>
  <c r="E155" i="89" s="1"/>
  <c r="H155" i="89" s="1"/>
  <c r="E122" i="88"/>
  <c r="H122" i="88" s="1"/>
  <c r="E122" i="89" s="1"/>
  <c r="H122" i="89" s="1"/>
  <c r="E171" i="90"/>
  <c r="H171" i="90" s="1"/>
  <c r="E171" i="91" s="1"/>
  <c r="H171" i="91" s="1"/>
  <c r="C171" i="92" s="1"/>
  <c r="E168" i="90"/>
  <c r="H168" i="90" s="1"/>
  <c r="E168" i="91" s="1"/>
  <c r="H168" i="91" s="1"/>
  <c r="C168" i="92" s="1"/>
  <c r="E120" i="90"/>
  <c r="H120" i="90" s="1"/>
  <c r="E120" i="91" s="1"/>
  <c r="H120" i="91" s="1"/>
  <c r="C120" i="92" s="1"/>
  <c r="E193" i="90"/>
  <c r="H193" i="90" s="1"/>
  <c r="E193" i="91" s="1"/>
  <c r="H193" i="91" s="1"/>
  <c r="C193" i="92" s="1"/>
  <c r="E189" i="90"/>
  <c r="H189" i="90" s="1"/>
  <c r="E189" i="91" s="1"/>
  <c r="H189" i="91" s="1"/>
  <c r="C189" i="92" s="1"/>
  <c r="E167" i="88"/>
  <c r="H167" i="88" s="1"/>
  <c r="E167" i="89" s="1"/>
  <c r="H167" i="89" s="1"/>
  <c r="E153" i="90"/>
  <c r="H153" i="90" s="1"/>
  <c r="E153" i="91" s="1"/>
  <c r="H153" i="91" s="1"/>
  <c r="C153" i="92" s="1"/>
  <c r="E194" i="88"/>
  <c r="H194" i="88" s="1"/>
  <c r="E194" i="89" s="1"/>
  <c r="H194" i="89" s="1"/>
  <c r="E128" i="88"/>
  <c r="H128" i="88" s="1"/>
  <c r="E128" i="89" s="1"/>
  <c r="H128" i="89" s="1"/>
  <c r="E159" i="92" l="1"/>
  <c r="H159" i="92" s="1"/>
  <c r="E154" i="92"/>
  <c r="H154" i="92" s="1"/>
  <c r="E37" i="92"/>
  <c r="H37" i="92" s="1"/>
  <c r="E170" i="92"/>
  <c r="H170" i="92" s="1"/>
  <c r="E120" i="92"/>
  <c r="H120" i="92" s="1"/>
  <c r="E148" i="90"/>
  <c r="H148" i="90" s="1"/>
  <c r="E148" i="91" s="1"/>
  <c r="H148" i="91" s="1"/>
  <c r="C148" i="92" s="1"/>
  <c r="E92" i="92"/>
  <c r="H92" i="92" s="1"/>
  <c r="E145" i="92"/>
  <c r="H145" i="92" s="1"/>
  <c r="E168" i="92"/>
  <c r="H168" i="92" s="1"/>
  <c r="E166" i="90"/>
  <c r="H166" i="90" s="1"/>
  <c r="E166" i="91" s="1"/>
  <c r="H166" i="91" s="1"/>
  <c r="C166" i="92" s="1"/>
  <c r="E169" i="92"/>
  <c r="H169" i="92" s="1"/>
  <c r="E153" i="92"/>
  <c r="H153" i="92" s="1"/>
  <c r="E171" i="92"/>
  <c r="H171" i="92" s="1"/>
  <c r="E93" i="92"/>
  <c r="H93" i="92" s="1"/>
  <c r="E127" i="92"/>
  <c r="H127" i="92" s="1"/>
  <c r="E123" i="92"/>
  <c r="H123" i="92" s="1"/>
  <c r="E157" i="90"/>
  <c r="H157" i="90" s="1"/>
  <c r="E157" i="91" s="1"/>
  <c r="H157" i="91" s="1"/>
  <c r="C157" i="92" s="1"/>
  <c r="E167" i="90"/>
  <c r="H167" i="90" s="1"/>
  <c r="E167" i="91" s="1"/>
  <c r="H167" i="91" s="1"/>
  <c r="C167" i="92" s="1"/>
  <c r="E102" i="92"/>
  <c r="H102" i="92" s="1"/>
  <c r="E174" i="90"/>
  <c r="H174" i="90" s="1"/>
  <c r="E174" i="91" s="1"/>
  <c r="H174" i="91" s="1"/>
  <c r="C174" i="92" s="1"/>
  <c r="E194" i="90"/>
  <c r="H194" i="90" s="1"/>
  <c r="E194" i="91" s="1"/>
  <c r="H194" i="91" s="1"/>
  <c r="C194" i="92" s="1"/>
  <c r="E189" i="92"/>
  <c r="H189" i="92" s="1"/>
  <c r="E103" i="92"/>
  <c r="H103" i="92" s="1"/>
  <c r="E173" i="90"/>
  <c r="H173" i="90" s="1"/>
  <c r="E173" i="91" s="1"/>
  <c r="H173" i="91" s="1"/>
  <c r="C173" i="92" s="1"/>
  <c r="E124" i="92"/>
  <c r="H124" i="92" s="1"/>
  <c r="E172" i="90"/>
  <c r="H172" i="90" s="1"/>
  <c r="E172" i="91" s="1"/>
  <c r="H172" i="91" s="1"/>
  <c r="C172" i="92" s="1"/>
  <c r="E88" i="90"/>
  <c r="H88" i="90" s="1"/>
  <c r="E88" i="91" s="1"/>
  <c r="H88" i="91" s="1"/>
  <c r="C88" i="92" s="1"/>
  <c r="E155" i="90"/>
  <c r="H155" i="90" s="1"/>
  <c r="E155" i="91" s="1"/>
  <c r="H155" i="91" s="1"/>
  <c r="C155" i="92" s="1"/>
  <c r="E12" i="92"/>
  <c r="H12" i="92" s="1"/>
  <c r="E219" i="92"/>
  <c r="H219" i="92" s="1"/>
  <c r="E128" i="90"/>
  <c r="H128" i="90" s="1"/>
  <c r="E128" i="91" s="1"/>
  <c r="H128" i="91" s="1"/>
  <c r="C128" i="92" s="1"/>
  <c r="E175" i="90"/>
  <c r="H175" i="90" s="1"/>
  <c r="E175" i="91" s="1"/>
  <c r="H175" i="91" s="1"/>
  <c r="C175" i="92" s="1"/>
  <c r="E122" i="90"/>
  <c r="H122" i="90" s="1"/>
  <c r="E122" i="91" s="1"/>
  <c r="H122" i="91" s="1"/>
  <c r="C122" i="92" s="1"/>
  <c r="E193" i="92"/>
  <c r="H193" i="92" s="1"/>
  <c r="E176" i="92"/>
  <c r="H176" i="92" s="1"/>
  <c r="E121" i="90"/>
  <c r="H121" i="90" s="1"/>
  <c r="E121" i="91" s="1"/>
  <c r="H121" i="91" s="1"/>
  <c r="C121" i="92" s="1"/>
  <c r="E10" i="90"/>
  <c r="H10" i="90" s="1"/>
  <c r="E10" i="91" s="1"/>
  <c r="H10" i="91" s="1"/>
  <c r="C10" i="92" s="1"/>
  <c r="E158" i="90"/>
  <c r="H158" i="90" s="1"/>
  <c r="E158" i="91" s="1"/>
  <c r="H158" i="91" s="1"/>
  <c r="C158" i="92" s="1"/>
  <c r="E119" i="90"/>
  <c r="H119" i="90" s="1"/>
  <c r="E119" i="91" s="1"/>
  <c r="H119" i="91" s="1"/>
  <c r="C119" i="92" s="1"/>
  <c r="E105" i="90"/>
  <c r="H105" i="90" s="1"/>
  <c r="E105" i="91" s="1"/>
  <c r="H105" i="91" s="1"/>
  <c r="C105" i="92" s="1"/>
  <c r="E11" i="90"/>
  <c r="H11" i="90" s="1"/>
  <c r="E11" i="91" s="1"/>
  <c r="H11" i="91" s="1"/>
  <c r="C11" i="92" s="1"/>
  <c r="E165" i="90"/>
  <c r="H165" i="90" s="1"/>
  <c r="E165" i="91" s="1"/>
  <c r="H165" i="91" s="1"/>
  <c r="C165" i="92" s="1"/>
  <c r="E104" i="92"/>
  <c r="H104" i="92" s="1"/>
  <c r="E160" i="92"/>
  <c r="H160" i="92" s="1"/>
  <c r="E156" i="90"/>
  <c r="H156" i="90" s="1"/>
  <c r="E156" i="91" s="1"/>
  <c r="H156" i="91" s="1"/>
  <c r="C156" i="92" s="1"/>
  <c r="E129" i="90"/>
  <c r="H129" i="90" s="1"/>
  <c r="E129" i="91" s="1"/>
  <c r="H129" i="91" s="1"/>
  <c r="C129" i="92" s="1"/>
  <c r="E9" i="90"/>
  <c r="H9" i="90" s="1"/>
  <c r="E9" i="91" s="1"/>
  <c r="H9" i="91" s="1"/>
  <c r="C9" i="92" s="1"/>
  <c r="E125" i="92"/>
  <c r="H125" i="92" s="1"/>
  <c r="E174" i="92" l="1"/>
  <c r="H174" i="92" s="1"/>
  <c r="E171" i="93"/>
  <c r="H171" i="93" s="1"/>
  <c r="E92" i="93"/>
  <c r="H92" i="93" s="1"/>
  <c r="E125" i="93"/>
  <c r="H125" i="93" s="1"/>
  <c r="E148" i="92"/>
  <c r="H148" i="92" s="1"/>
  <c r="E88" i="92"/>
  <c r="H88" i="92" s="1"/>
  <c r="E153" i="93"/>
  <c r="H153" i="93" s="1"/>
  <c r="E120" i="93"/>
  <c r="H120" i="93" s="1"/>
  <c r="E105" i="92"/>
  <c r="H105" i="92" s="1"/>
  <c r="E175" i="92"/>
  <c r="H175" i="92" s="1"/>
  <c r="E167" i="92"/>
  <c r="H167" i="92" s="1"/>
  <c r="E169" i="93"/>
  <c r="H169" i="93" s="1"/>
  <c r="E155" i="92"/>
  <c r="H155" i="92" s="1"/>
  <c r="E119" i="92"/>
  <c r="H119" i="92" s="1"/>
  <c r="E129" i="92"/>
  <c r="H129" i="92" s="1"/>
  <c r="E10" i="92"/>
  <c r="H10" i="92" s="1"/>
  <c r="E157" i="92"/>
  <c r="H157" i="92" s="1"/>
  <c r="E166" i="92"/>
  <c r="H166" i="92" s="1"/>
  <c r="E11" i="92"/>
  <c r="H11" i="92" s="1"/>
  <c r="E9" i="92"/>
  <c r="H9" i="92" s="1"/>
  <c r="E172" i="92"/>
  <c r="H172" i="92" s="1"/>
  <c r="E124" i="93"/>
  <c r="H124" i="93" s="1"/>
  <c r="E128" i="92"/>
  <c r="H128" i="92" s="1"/>
  <c r="E121" i="92"/>
  <c r="H121" i="92" s="1"/>
  <c r="E103" i="93"/>
  <c r="H103" i="93" s="1"/>
  <c r="E123" i="93"/>
  <c r="H123" i="93" s="1"/>
  <c r="E168" i="93"/>
  <c r="H168" i="93" s="1"/>
  <c r="E37" i="93"/>
  <c r="H37" i="93" s="1"/>
  <c r="E193" i="93"/>
  <c r="H193" i="93" s="1"/>
  <c r="E102" i="93"/>
  <c r="H102" i="93" s="1"/>
  <c r="E158" i="92"/>
  <c r="H158" i="92" s="1"/>
  <c r="E173" i="92"/>
  <c r="H173" i="92" s="1"/>
  <c r="E160" i="93"/>
  <c r="H160" i="93" s="1"/>
  <c r="E104" i="93"/>
  <c r="H104" i="93" s="1"/>
  <c r="E219" i="93"/>
  <c r="H219" i="93" s="1"/>
  <c r="E189" i="93"/>
  <c r="H189" i="93" s="1"/>
  <c r="E127" i="93"/>
  <c r="H127" i="93" s="1"/>
  <c r="E154" i="93"/>
  <c r="H154" i="93" s="1"/>
  <c r="E176" i="93"/>
  <c r="H176" i="93" s="1"/>
  <c r="E122" i="92"/>
  <c r="H122" i="92" s="1"/>
  <c r="E156" i="92"/>
  <c r="H156" i="92" s="1"/>
  <c r="E165" i="92"/>
  <c r="H165" i="92" s="1"/>
  <c r="E12" i="93"/>
  <c r="H12" i="93" s="1"/>
  <c r="E194" i="92"/>
  <c r="H194" i="92" s="1"/>
  <c r="E93" i="93"/>
  <c r="H93" i="93" s="1"/>
  <c r="E159" i="93"/>
  <c r="H159" i="93" s="1"/>
  <c r="E145" i="93"/>
  <c r="H145" i="93" s="1"/>
  <c r="E170" i="93"/>
  <c r="H170" i="93" s="1"/>
  <c r="E176" i="94" l="1"/>
  <c r="H176" i="94" s="1"/>
  <c r="E173" i="93"/>
  <c r="H173" i="93" s="1"/>
  <c r="E167" i="93"/>
  <c r="H167" i="93" s="1"/>
  <c r="E153" i="94"/>
  <c r="H153" i="94" s="1"/>
  <c r="E159" i="94"/>
  <c r="H159" i="94" s="1"/>
  <c r="E102" i="94"/>
  <c r="H102" i="94" s="1"/>
  <c r="E157" i="93"/>
  <c r="H157" i="93" s="1"/>
  <c r="E129" i="93"/>
  <c r="H129" i="93" s="1"/>
  <c r="E158" i="93"/>
  <c r="H158" i="93" s="1"/>
  <c r="E88" i="93"/>
  <c r="H88" i="93" s="1"/>
  <c r="E128" i="93"/>
  <c r="H128" i="93" s="1"/>
  <c r="E12" i="94"/>
  <c r="H12" i="94" s="1"/>
  <c r="E124" i="94"/>
  <c r="H124" i="94" s="1"/>
  <c r="E219" i="94"/>
  <c r="H219" i="94" s="1"/>
  <c r="E37" i="94"/>
  <c r="H37" i="94" s="1"/>
  <c r="E172" i="93"/>
  <c r="H172" i="93" s="1"/>
  <c r="E120" i="94"/>
  <c r="H120" i="94" s="1"/>
  <c r="E121" i="93"/>
  <c r="H121" i="93" s="1"/>
  <c r="E194" i="93"/>
  <c r="H194" i="93" s="1"/>
  <c r="E148" i="93"/>
  <c r="H148" i="93" s="1"/>
  <c r="E193" i="94"/>
  <c r="H193" i="94" s="1"/>
  <c r="E165" i="93"/>
  <c r="H165" i="93" s="1"/>
  <c r="E9" i="93"/>
  <c r="H9" i="93" s="1"/>
  <c r="E92" i="94"/>
  <c r="H92" i="94" s="1"/>
  <c r="E154" i="94"/>
  <c r="H154" i="94" s="1"/>
  <c r="E10" i="93"/>
  <c r="H10" i="93" s="1"/>
  <c r="E156" i="93"/>
  <c r="H156" i="93" s="1"/>
  <c r="E104" i="94"/>
  <c r="H104" i="94" s="1"/>
  <c r="E123" i="94"/>
  <c r="H123" i="94" s="1"/>
  <c r="E11" i="93"/>
  <c r="H11" i="93" s="1"/>
  <c r="E155" i="93"/>
  <c r="H155" i="93" s="1"/>
  <c r="E171" i="94"/>
  <c r="H171" i="94" s="1"/>
  <c r="E93" i="94"/>
  <c r="H93" i="94" s="1"/>
  <c r="E127" i="94"/>
  <c r="H127" i="94" s="1"/>
  <c r="E189" i="94"/>
  <c r="H189" i="94" s="1"/>
  <c r="E105" i="93"/>
  <c r="H105" i="93" s="1"/>
  <c r="E168" i="94"/>
  <c r="H168" i="94" s="1"/>
  <c r="E170" i="94"/>
  <c r="H170" i="94" s="1"/>
  <c r="E145" i="94"/>
  <c r="H145" i="94" s="1"/>
  <c r="E122" i="93"/>
  <c r="H122" i="93" s="1"/>
  <c r="E160" i="94"/>
  <c r="H160" i="94" s="1"/>
  <c r="E103" i="94"/>
  <c r="H103" i="94" s="1"/>
  <c r="E169" i="94"/>
  <c r="H169" i="94" s="1"/>
  <c r="E174" i="93"/>
  <c r="H174" i="93" s="1"/>
  <c r="E166" i="93"/>
  <c r="H166" i="93" s="1"/>
  <c r="E119" i="93"/>
  <c r="H119" i="93" s="1"/>
  <c r="E175" i="93"/>
  <c r="H175" i="93" s="1"/>
  <c r="E125" i="94"/>
  <c r="H125" i="94" s="1"/>
  <c r="E119" i="94" l="1"/>
  <c r="H119" i="94" s="1"/>
  <c r="E12" i="95"/>
  <c r="H12" i="95" s="1"/>
  <c r="C12" i="96" s="1"/>
  <c r="E12" i="96" s="1"/>
  <c r="H12" i="96" s="1"/>
  <c r="E102" i="95"/>
  <c r="H102" i="95" s="1"/>
  <c r="C102" i="96" s="1"/>
  <c r="E102" i="96" s="1"/>
  <c r="H102" i="96" s="1"/>
  <c r="E153" i="95"/>
  <c r="H153" i="95" s="1"/>
  <c r="C153" i="96" s="1"/>
  <c r="E153" i="96" s="1"/>
  <c r="H153" i="96" s="1"/>
  <c r="E155" i="94"/>
  <c r="H155" i="94" s="1"/>
  <c r="E120" i="95"/>
  <c r="H120" i="95" s="1"/>
  <c r="C120" i="96" s="1"/>
  <c r="E120" i="96" s="1"/>
  <c r="H120" i="96" s="1"/>
  <c r="E88" i="94"/>
  <c r="H88" i="94" s="1"/>
  <c r="E92" i="95"/>
  <c r="H92" i="95" s="1"/>
  <c r="C92" i="96" s="1"/>
  <c r="E92" i="96" s="1"/>
  <c r="H92" i="96" s="1"/>
  <c r="E172" i="94"/>
  <c r="H172" i="94" s="1"/>
  <c r="E169" i="95"/>
  <c r="H169" i="95" s="1"/>
  <c r="C169" i="96" s="1"/>
  <c r="E169" i="96" s="1"/>
  <c r="H169" i="96" s="1"/>
  <c r="E103" i="95"/>
  <c r="H103" i="95" s="1"/>
  <c r="C103" i="96" s="1"/>
  <c r="E103" i="96" s="1"/>
  <c r="H103" i="96" s="1"/>
  <c r="E156" i="94"/>
  <c r="H156" i="94" s="1"/>
  <c r="E193" i="95"/>
  <c r="H193" i="95" s="1"/>
  <c r="C193" i="96" s="1"/>
  <c r="E193" i="96" s="1"/>
  <c r="H193" i="96" s="1"/>
  <c r="E158" i="94"/>
  <c r="H158" i="94" s="1"/>
  <c r="E166" i="94"/>
  <c r="H166" i="94" s="1"/>
  <c r="E159" i="95"/>
  <c r="H159" i="95" s="1"/>
  <c r="C159" i="96" s="1"/>
  <c r="E159" i="96" s="1"/>
  <c r="H159" i="96" s="1"/>
  <c r="E9" i="94"/>
  <c r="H9" i="94" s="1"/>
  <c r="E165" i="94"/>
  <c r="H165" i="94" s="1"/>
  <c r="E127" i="95"/>
  <c r="H127" i="95" s="1"/>
  <c r="C127" i="96" s="1"/>
  <c r="E127" i="96" s="1"/>
  <c r="H127" i="96" s="1"/>
  <c r="E148" i="94"/>
  <c r="H148" i="94" s="1"/>
  <c r="E129" i="94"/>
  <c r="H129" i="94" s="1"/>
  <c r="E11" i="94"/>
  <c r="H11" i="94" s="1"/>
  <c r="E174" i="94"/>
  <c r="H174" i="94" s="1"/>
  <c r="E105" i="94"/>
  <c r="H105" i="94" s="1"/>
  <c r="E104" i="95"/>
  <c r="H104" i="95" s="1"/>
  <c r="C104" i="96" s="1"/>
  <c r="E104" i="96" s="1"/>
  <c r="H104" i="96" s="1"/>
  <c r="E37" i="95"/>
  <c r="H37" i="95" s="1"/>
  <c r="C37" i="96" s="1"/>
  <c r="E37" i="96" s="1"/>
  <c r="H37" i="96" s="1"/>
  <c r="E189" i="95"/>
  <c r="H189" i="95" s="1"/>
  <c r="C189" i="96" s="1"/>
  <c r="E189" i="96" s="1"/>
  <c r="H189" i="96" s="1"/>
  <c r="E125" i="95"/>
  <c r="H125" i="95" s="1"/>
  <c r="C125" i="96" s="1"/>
  <c r="E125" i="96" s="1"/>
  <c r="H125" i="96" s="1"/>
  <c r="E160" i="95"/>
  <c r="H160" i="95" s="1"/>
  <c r="C160" i="96" s="1"/>
  <c r="E160" i="96" s="1"/>
  <c r="H160" i="96" s="1"/>
  <c r="E93" i="95"/>
  <c r="H93" i="95" s="1"/>
  <c r="C93" i="96" s="1"/>
  <c r="E93" i="96" s="1"/>
  <c r="H93" i="96" s="1"/>
  <c r="E10" i="94"/>
  <c r="H10" i="94" s="1"/>
  <c r="E194" i="94"/>
  <c r="H194" i="94" s="1"/>
  <c r="E173" i="94"/>
  <c r="H173" i="94" s="1"/>
  <c r="E170" i="95"/>
  <c r="H170" i="95" s="1"/>
  <c r="C170" i="96" s="1"/>
  <c r="E170" i="96" s="1"/>
  <c r="H170" i="96" s="1"/>
  <c r="E168" i="95"/>
  <c r="H168" i="95" s="1"/>
  <c r="C168" i="96" s="1"/>
  <c r="E168" i="96" s="1"/>
  <c r="H168" i="96" s="1"/>
  <c r="E123" i="95"/>
  <c r="H123" i="95" s="1"/>
  <c r="C123" i="96" s="1"/>
  <c r="E123" i="96" s="1"/>
  <c r="H123" i="96" s="1"/>
  <c r="E122" i="94"/>
  <c r="H122" i="94" s="1"/>
  <c r="E175" i="94"/>
  <c r="H175" i="94" s="1"/>
  <c r="E145" i="95"/>
  <c r="H145" i="95" s="1"/>
  <c r="C145" i="96" s="1"/>
  <c r="E145" i="96" s="1"/>
  <c r="H145" i="96" s="1"/>
  <c r="E171" i="95"/>
  <c r="H171" i="95" s="1"/>
  <c r="C171" i="96" s="1"/>
  <c r="E171" i="96" s="1"/>
  <c r="H171" i="96" s="1"/>
  <c r="E154" i="95"/>
  <c r="H154" i="95" s="1"/>
  <c r="C154" i="96" s="1"/>
  <c r="E154" i="96" s="1"/>
  <c r="H154" i="96" s="1"/>
  <c r="E124" i="95"/>
  <c r="H124" i="95" s="1"/>
  <c r="C124" i="96" s="1"/>
  <c r="E124" i="96" s="1"/>
  <c r="H124" i="96" s="1"/>
  <c r="E176" i="95"/>
  <c r="H176" i="95" s="1"/>
  <c r="C176" i="96" s="1"/>
  <c r="E176" i="96" s="1"/>
  <c r="H176" i="96" s="1"/>
  <c r="E121" i="94"/>
  <c r="H121" i="94" s="1"/>
  <c r="E219" i="95"/>
  <c r="H219" i="95" s="1"/>
  <c r="C219" i="96" s="1"/>
  <c r="E219" i="96" s="1"/>
  <c r="H219" i="96" s="1"/>
  <c r="E128" i="94"/>
  <c r="H128" i="94" s="1"/>
  <c r="E157" i="94"/>
  <c r="H157" i="94" s="1"/>
  <c r="E167" i="94"/>
  <c r="H167" i="94" s="1"/>
  <c r="E105" i="95" l="1"/>
  <c r="H105" i="95" s="1"/>
  <c r="C105" i="96" s="1"/>
  <c r="E105" i="96" s="1"/>
  <c r="H105" i="96" s="1"/>
  <c r="E156" i="95"/>
  <c r="H156" i="95" s="1"/>
  <c r="C156" i="96" s="1"/>
  <c r="E156" i="96" s="1"/>
  <c r="H156" i="96" s="1"/>
  <c r="E88" i="95"/>
  <c r="H88" i="95" s="1"/>
  <c r="C88" i="96" s="1"/>
  <c r="E88" i="96" s="1"/>
  <c r="H88" i="96" s="1"/>
  <c r="E174" i="95"/>
  <c r="H174" i="95" s="1"/>
  <c r="C174" i="96" s="1"/>
  <c r="E174" i="96" s="1"/>
  <c r="H174" i="96" s="1"/>
  <c r="E173" i="95"/>
  <c r="H173" i="95" s="1"/>
  <c r="C173" i="96" s="1"/>
  <c r="E173" i="96" s="1"/>
  <c r="H173" i="96" s="1"/>
  <c r="E9" i="95"/>
  <c r="H9" i="95" s="1"/>
  <c r="C9" i="96" s="1"/>
  <c r="E9" i="96" s="1"/>
  <c r="H9" i="96" s="1"/>
  <c r="E155" i="95"/>
  <c r="H155" i="95" s="1"/>
  <c r="C155" i="96" s="1"/>
  <c r="E155" i="96" s="1"/>
  <c r="H155" i="96" s="1"/>
  <c r="E167" i="95"/>
  <c r="H167" i="95" s="1"/>
  <c r="C167" i="96" s="1"/>
  <c r="E167" i="96" s="1"/>
  <c r="H167" i="96" s="1"/>
  <c r="E172" i="95"/>
  <c r="H172" i="95" s="1"/>
  <c r="C172" i="96" s="1"/>
  <c r="E172" i="96" s="1"/>
  <c r="H172" i="96" s="1"/>
  <c r="E129" i="95"/>
  <c r="H129" i="95" s="1"/>
  <c r="C129" i="96" s="1"/>
  <c r="E129" i="96" s="1"/>
  <c r="H129" i="96" s="1"/>
  <c r="E122" i="95"/>
  <c r="H122" i="95" s="1"/>
  <c r="C122" i="96" s="1"/>
  <c r="E122" i="96" s="1"/>
  <c r="H122" i="96" s="1"/>
  <c r="E121" i="95"/>
  <c r="H121" i="95" s="1"/>
  <c r="C121" i="96" s="1"/>
  <c r="E121" i="96" s="1"/>
  <c r="H121" i="96" s="1"/>
  <c r="E194" i="95"/>
  <c r="H194" i="95" s="1"/>
  <c r="C194" i="96" s="1"/>
  <c r="E194" i="96" s="1"/>
  <c r="H194" i="96" s="1"/>
  <c r="E10" i="95"/>
  <c r="H10" i="95" s="1"/>
  <c r="C10" i="96" s="1"/>
  <c r="E10" i="96" s="1"/>
  <c r="H10" i="96" s="1"/>
  <c r="E148" i="95"/>
  <c r="H148" i="95" s="1"/>
  <c r="C148" i="96" s="1"/>
  <c r="E148" i="96" s="1"/>
  <c r="H148" i="96" s="1"/>
  <c r="E158" i="95"/>
  <c r="H158" i="95" s="1"/>
  <c r="C158" i="96" s="1"/>
  <c r="E158" i="96" s="1"/>
  <c r="H158" i="96" s="1"/>
  <c r="E165" i="95"/>
  <c r="H165" i="95" s="1"/>
  <c r="C165" i="96" s="1"/>
  <c r="E165" i="96" s="1"/>
  <c r="H165" i="96" s="1"/>
  <c r="E157" i="95"/>
  <c r="H157" i="95" s="1"/>
  <c r="C157" i="96" s="1"/>
  <c r="E157" i="96" s="1"/>
  <c r="H157" i="96" s="1"/>
  <c r="E128" i="95"/>
  <c r="H128" i="95" s="1"/>
  <c r="C128" i="96" s="1"/>
  <c r="E128" i="96" s="1"/>
  <c r="H128" i="96" s="1"/>
  <c r="E175" i="95"/>
  <c r="H175" i="95" s="1"/>
  <c r="C175" i="96" s="1"/>
  <c r="E175" i="96" s="1"/>
  <c r="H175" i="96" s="1"/>
  <c r="E119" i="95"/>
  <c r="H119" i="95" s="1"/>
  <c r="C119" i="96" s="1"/>
  <c r="E119" i="96" s="1"/>
  <c r="H119" i="96" s="1"/>
  <c r="E166" i="95"/>
  <c r="H166" i="95" s="1"/>
  <c r="C166" i="96" s="1"/>
  <c r="E166" i="96" s="1"/>
  <c r="H166" i="96" s="1"/>
  <c r="E11" i="95"/>
  <c r="H11" i="95" s="1"/>
  <c r="C11" i="96" s="1"/>
  <c r="E11" i="96" s="1"/>
  <c r="H11" i="96" s="1"/>
  <c r="H65" i="33" l="1"/>
  <c r="H66" i="33"/>
  <c r="H67" i="33"/>
  <c r="H183" i="33"/>
  <c r="H184" i="33"/>
  <c r="E67" i="66" l="1"/>
  <c r="H67" i="66" s="1"/>
  <c r="H68" i="8"/>
  <c r="E66" i="66"/>
  <c r="H66" i="66" s="1"/>
  <c r="H67" i="8"/>
  <c r="H66" i="8"/>
  <c r="E65" i="66"/>
  <c r="H65" i="66" s="1"/>
  <c r="H182" i="8"/>
  <c r="E183" i="66"/>
  <c r="H183" i="66" s="1"/>
  <c r="H183" i="8"/>
  <c r="E184" i="66"/>
  <c r="H184" i="66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67" i="8" l="1"/>
  <c r="E66" i="8"/>
  <c r="E68" i="8"/>
  <c r="E182" i="8"/>
  <c r="E183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E65" i="67" l="1"/>
  <c r="H65" i="67" s="1"/>
  <c r="E67" i="67"/>
  <c r="H67" i="67" s="1"/>
  <c r="E66" i="67"/>
  <c r="H66" i="67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E67" i="70" l="1"/>
  <c r="H67" i="70" s="1"/>
  <c r="E66" i="70"/>
  <c r="H66" i="70" s="1"/>
  <c r="E65" i="70"/>
  <c r="H65" i="70" s="1"/>
  <c r="W18" i="8"/>
  <c r="T18" i="8"/>
  <c r="S18" i="8"/>
  <c r="R18" i="8"/>
  <c r="E65" i="71" l="1"/>
  <c r="H65" i="71" s="1"/>
  <c r="E65" i="68" s="1"/>
  <c r="H65" i="68" s="1"/>
  <c r="E66" i="71"/>
  <c r="H66" i="71" s="1"/>
  <c r="E66" i="68" s="1"/>
  <c r="H66" i="68" s="1"/>
  <c r="E67" i="71"/>
  <c r="H67" i="71" s="1"/>
  <c r="E67" i="68" s="1"/>
  <c r="H67" i="68" s="1"/>
  <c r="W16" i="8"/>
  <c r="W17" i="8"/>
  <c r="T17" i="8"/>
  <c r="S17" i="8"/>
  <c r="R17" i="8"/>
  <c r="T16" i="8"/>
  <c r="S16" i="8"/>
  <c r="R16" i="8"/>
  <c r="E67" i="69" l="1"/>
  <c r="H67" i="69" s="1"/>
  <c r="E67" i="72" s="1"/>
  <c r="H67" i="72" s="1"/>
  <c r="E66" i="69"/>
  <c r="H66" i="69" s="1"/>
  <c r="E66" i="72" s="1"/>
  <c r="H66" i="72" s="1"/>
  <c r="E65" i="69"/>
  <c r="H65" i="69" s="1"/>
  <c r="E65" i="72" s="1"/>
  <c r="H65" i="72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S12" i="8"/>
  <c r="R12" i="8"/>
  <c r="T11" i="8"/>
  <c r="S11" i="8"/>
  <c r="R11" i="8"/>
  <c r="E66" i="73" l="1"/>
  <c r="H66" i="73" s="1"/>
  <c r="E65" i="73"/>
  <c r="H65" i="73" s="1"/>
  <c r="E67" i="73"/>
  <c r="H67" i="73" s="1"/>
  <c r="W10" i="8"/>
  <c r="T10" i="8"/>
  <c r="S10" i="8"/>
  <c r="R10" i="8"/>
  <c r="E67" i="74" l="1"/>
  <c r="H67" i="74" s="1"/>
  <c r="E65" i="74"/>
  <c r="H65" i="74" s="1"/>
  <c r="E66" i="74"/>
  <c r="H66" i="74" s="1"/>
  <c r="W9" i="8"/>
  <c r="T9" i="8"/>
  <c r="R7" i="8"/>
  <c r="S7" i="8"/>
  <c r="S9" i="8"/>
  <c r="R9" i="8"/>
  <c r="W8" i="8"/>
  <c r="T8" i="8"/>
  <c r="S8" i="8"/>
  <c r="R8" i="8"/>
  <c r="W7" i="8"/>
  <c r="T7" i="8"/>
  <c r="S6" i="8"/>
  <c r="E66" i="75" l="1"/>
  <c r="H66" i="75" s="1"/>
  <c r="E65" i="75"/>
  <c r="H65" i="75" s="1"/>
  <c r="E67" i="75"/>
  <c r="H67" i="75" s="1"/>
  <c r="E67" i="76" l="1"/>
  <c r="H67" i="76" s="1"/>
  <c r="E67" i="77" s="1"/>
  <c r="H67" i="77" s="1"/>
  <c r="E65" i="76"/>
  <c r="H65" i="76" s="1"/>
  <c r="E65" i="77" s="1"/>
  <c r="H65" i="77" s="1"/>
  <c r="E66" i="76"/>
  <c r="H66" i="76" s="1"/>
  <c r="E66" i="77" s="1"/>
  <c r="H66" i="77" s="1"/>
  <c r="W6" i="8"/>
  <c r="T6" i="8"/>
  <c r="R6" i="8"/>
  <c r="E66" i="78" l="1"/>
  <c r="H66" i="78" s="1"/>
  <c r="E66" i="79" s="1"/>
  <c r="H66" i="79" s="1"/>
  <c r="E65" i="78"/>
  <c r="H65" i="78" s="1"/>
  <c r="E65" i="79" s="1"/>
  <c r="H65" i="79" s="1"/>
  <c r="E67" i="78"/>
  <c r="H67" i="78" s="1"/>
  <c r="E67" i="79" s="1"/>
  <c r="H67" i="79" s="1"/>
  <c r="V15" i="66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E67" i="80" l="1"/>
  <c r="H67" i="80" s="1"/>
  <c r="E67" i="81" s="1"/>
  <c r="H67" i="81" s="1"/>
  <c r="E66" i="80"/>
  <c r="H66" i="80" s="1"/>
  <c r="E66" i="81" s="1"/>
  <c r="H66" i="81" s="1"/>
  <c r="E65" i="80"/>
  <c r="H65" i="80" s="1"/>
  <c r="E65" i="81" s="1"/>
  <c r="H65" i="81" s="1"/>
  <c r="AA14" i="96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E65" i="82" l="1"/>
  <c r="H65" i="82" s="1"/>
  <c r="E66" i="82"/>
  <c r="H66" i="82" s="1"/>
  <c r="E67" i="82"/>
  <c r="H67" i="82" s="1"/>
  <c r="AA32" i="79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32" i="96"/>
  <c r="L229" i="96"/>
  <c r="K5" i="96"/>
  <c r="P225" i="96" s="1"/>
  <c r="L232" i="95"/>
  <c r="C34" i="106" s="1"/>
  <c r="L229" i="95"/>
  <c r="G34" i="106" s="1"/>
  <c r="K5" i="95"/>
  <c r="L232" i="94"/>
  <c r="C33" i="106" s="1"/>
  <c r="L229" i="94"/>
  <c r="G33" i="106" s="1"/>
  <c r="K226" i="94"/>
  <c r="K5" i="94"/>
  <c r="L232" i="93"/>
  <c r="C32" i="106" s="1"/>
  <c r="L229" i="93"/>
  <c r="G32" i="106" s="1"/>
  <c r="K226" i="93"/>
  <c r="K5" i="93"/>
  <c r="L232" i="92"/>
  <c r="C31" i="106" s="1"/>
  <c r="L229" i="92"/>
  <c r="G31" i="106" s="1"/>
  <c r="K226" i="92"/>
  <c r="K5" i="92"/>
  <c r="P225" i="92" s="1"/>
  <c r="L232" i="91"/>
  <c r="C30" i="106" s="1"/>
  <c r="L229" i="91"/>
  <c r="G30" i="106" s="1"/>
  <c r="K5" i="91"/>
  <c r="L232" i="90"/>
  <c r="C29" i="106" s="1"/>
  <c r="L229" i="90"/>
  <c r="G29" i="106" s="1"/>
  <c r="K5" i="90"/>
  <c r="L232" i="89"/>
  <c r="C28" i="106" s="1"/>
  <c r="L229" i="89"/>
  <c r="G28" i="106" s="1"/>
  <c r="K226" i="89"/>
  <c r="K5" i="89"/>
  <c r="P225" i="89" s="1"/>
  <c r="L232" i="88"/>
  <c r="C27" i="106" s="1"/>
  <c r="L229" i="88"/>
  <c r="G27" i="106" s="1"/>
  <c r="K5" i="88"/>
  <c r="L232" i="87"/>
  <c r="C26" i="106" s="1"/>
  <c r="L229" i="87"/>
  <c r="G26" i="106" s="1"/>
  <c r="K226" i="87"/>
  <c r="K5" i="87"/>
  <c r="P225" i="87" s="1"/>
  <c r="L232" i="86"/>
  <c r="C25" i="106" s="1"/>
  <c r="L229" i="86"/>
  <c r="G25" i="106" s="1"/>
  <c r="K226" i="86"/>
  <c r="K5" i="86"/>
  <c r="L232" i="85"/>
  <c r="C24" i="106" s="1"/>
  <c r="L229" i="85"/>
  <c r="G24" i="106" s="1"/>
  <c r="K226" i="85"/>
  <c r="K5" i="85"/>
  <c r="L232" i="84"/>
  <c r="C23" i="106" s="1"/>
  <c r="L229" i="84"/>
  <c r="G23" i="106" s="1"/>
  <c r="K5" i="84"/>
  <c r="L232" i="83"/>
  <c r="C22" i="106" s="1"/>
  <c r="L229" i="83"/>
  <c r="G22" i="106" s="1"/>
  <c r="K226" i="83"/>
  <c r="K5" i="83"/>
  <c r="P225" i="83" s="1"/>
  <c r="L232" i="82"/>
  <c r="C21" i="106" s="1"/>
  <c r="L229" i="82"/>
  <c r="G21" i="106" s="1"/>
  <c r="K226" i="82"/>
  <c r="K5" i="82"/>
  <c r="L232" i="81"/>
  <c r="C20" i="106" s="1"/>
  <c r="L229" i="81"/>
  <c r="G20" i="106" s="1"/>
  <c r="K226" i="81"/>
  <c r="K5" i="81"/>
  <c r="L232" i="80"/>
  <c r="C19" i="106" s="1"/>
  <c r="L229" i="80"/>
  <c r="G19" i="106" s="1"/>
  <c r="K226" i="80"/>
  <c r="K5" i="80"/>
  <c r="L232" i="79"/>
  <c r="C18" i="106" s="1"/>
  <c r="L229" i="79"/>
  <c r="G18" i="106" s="1"/>
  <c r="K226" i="79"/>
  <c r="K5" i="79"/>
  <c r="P225" i="79" s="1"/>
  <c r="L232" i="78"/>
  <c r="C17" i="106" s="1"/>
  <c r="L229" i="78"/>
  <c r="G17" i="106" s="1"/>
  <c r="K5" i="78"/>
  <c r="L232" i="77"/>
  <c r="C16" i="106" s="1"/>
  <c r="L229" i="77"/>
  <c r="G16" i="106" s="1"/>
  <c r="K5" i="77"/>
  <c r="L232" i="76"/>
  <c r="C15" i="106" s="1"/>
  <c r="L229" i="76"/>
  <c r="G15" i="106" s="1"/>
  <c r="K226" i="76"/>
  <c r="K5" i="76"/>
  <c r="L232" i="75"/>
  <c r="C14" i="106" s="1"/>
  <c r="L229" i="75"/>
  <c r="G14" i="106" s="1"/>
  <c r="K5" i="75"/>
  <c r="L232" i="74"/>
  <c r="C13" i="106" s="1"/>
  <c r="L229" i="74"/>
  <c r="G13" i="106" s="1"/>
  <c r="K5" i="74"/>
  <c r="L232" i="73"/>
  <c r="C12" i="106" s="1"/>
  <c r="L229" i="73"/>
  <c r="G12" i="106" s="1"/>
  <c r="K226" i="73"/>
  <c r="K5" i="73"/>
  <c r="L232" i="72"/>
  <c r="C11" i="106" s="1"/>
  <c r="L229" i="72"/>
  <c r="G11" i="106" s="1"/>
  <c r="K5" i="72"/>
  <c r="L232" i="71"/>
  <c r="C8" i="106" s="1"/>
  <c r="L229" i="71"/>
  <c r="G8" i="106" s="1"/>
  <c r="K5" i="71"/>
  <c r="P225" i="71" s="1"/>
  <c r="L232" i="70"/>
  <c r="C7" i="106" s="1"/>
  <c r="L229" i="70"/>
  <c r="G7" i="106" s="1"/>
  <c r="K226" i="70"/>
  <c r="K5" i="70"/>
  <c r="P225" i="70" s="1"/>
  <c r="L232" i="69"/>
  <c r="C10" i="106" s="1"/>
  <c r="L229" i="69"/>
  <c r="G10" i="106" s="1"/>
  <c r="K5" i="69"/>
  <c r="L232" i="68"/>
  <c r="C9" i="106" s="1"/>
  <c r="L229" i="68"/>
  <c r="G9" i="106" s="1"/>
  <c r="K226" i="68"/>
  <c r="K5" i="68"/>
  <c r="L229" i="67"/>
  <c r="G6" i="106" s="1"/>
  <c r="K5" i="67"/>
  <c r="L232" i="66"/>
  <c r="C5" i="106" s="1"/>
  <c r="G5" i="106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E66" i="83" l="1"/>
  <c r="H66" i="83" s="1"/>
  <c r="E65" i="83"/>
  <c r="H65" i="83" s="1"/>
  <c r="E67" i="83"/>
  <c r="H67" i="83" s="1"/>
  <c r="U35" i="8"/>
  <c r="G35" i="106"/>
  <c r="G36" i="106"/>
  <c r="Q35" i="8"/>
  <c r="C35" i="106"/>
  <c r="C36" i="106" s="1"/>
  <c r="P225" i="93"/>
  <c r="K5" i="8"/>
  <c r="U34" i="8"/>
  <c r="Q34" i="8"/>
  <c r="Q15" i="8"/>
  <c r="Q10" i="8"/>
  <c r="U11" i="8"/>
  <c r="Q13" i="8"/>
  <c r="U10" i="8"/>
  <c r="U13" i="8"/>
  <c r="Q17" i="8"/>
  <c r="Q11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5" i="8"/>
  <c r="U28" i="8"/>
  <c r="Q5" i="8"/>
  <c r="Q28" i="8"/>
  <c r="Q24" i="8"/>
  <c r="Q26" i="8"/>
  <c r="Q20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66"/>
  <c r="P225" i="66"/>
  <c r="N5" i="72"/>
  <c r="P225" i="72"/>
  <c r="N5" i="77"/>
  <c r="P225" i="77"/>
  <c r="N5" i="90"/>
  <c r="P225" i="90"/>
  <c r="N5" i="81"/>
  <c r="P225" i="81"/>
  <c r="N5" i="68"/>
  <c r="P225" i="68"/>
  <c r="N5" i="75"/>
  <c r="P225" i="75"/>
  <c r="N5" i="86"/>
  <c r="P225" i="86"/>
  <c r="N5" i="88"/>
  <c r="P225" i="88"/>
  <c r="N5" i="95"/>
  <c r="P225" i="95"/>
  <c r="N5" i="67"/>
  <c r="P225" i="67"/>
  <c r="N5" i="74"/>
  <c r="P225" i="74"/>
  <c r="N5" i="73"/>
  <c r="P225" i="73"/>
  <c r="N5" i="80"/>
  <c r="P225" i="80"/>
  <c r="N5" i="82"/>
  <c r="P225" i="82"/>
  <c r="N5" i="84"/>
  <c r="P225" i="84"/>
  <c r="N5" i="78"/>
  <c r="P225" i="78"/>
  <c r="N5" i="91"/>
  <c r="P225" i="91"/>
  <c r="N5" i="69"/>
  <c r="P225" i="69"/>
  <c r="N5" i="85"/>
  <c r="P225" i="85"/>
  <c r="N5" i="76"/>
  <c r="P225" i="76"/>
  <c r="N5" i="94"/>
  <c r="P225" i="94"/>
  <c r="E184" i="67"/>
  <c r="H184" i="67" s="1"/>
  <c r="E183" i="67"/>
  <c r="H183" i="67" s="1"/>
  <c r="H49" i="33"/>
  <c r="H147" i="33"/>
  <c r="H45" i="33"/>
  <c r="H222" i="33"/>
  <c r="H213" i="33"/>
  <c r="H205" i="33"/>
  <c r="H197" i="33"/>
  <c r="H186" i="33"/>
  <c r="H149" i="33"/>
  <c r="H137" i="33"/>
  <c r="H118" i="33"/>
  <c r="H110" i="33"/>
  <c r="H95" i="33"/>
  <c r="H83" i="33"/>
  <c r="E83" i="66" s="1"/>
  <c r="H83" i="66" s="1"/>
  <c r="H75" i="33"/>
  <c r="H64" i="33"/>
  <c r="H56" i="33"/>
  <c r="H44" i="33"/>
  <c r="H34" i="33"/>
  <c r="H26" i="33"/>
  <c r="H224" i="33"/>
  <c r="H140" i="33"/>
  <c r="H126" i="33"/>
  <c r="H221" i="33"/>
  <c r="H212" i="33"/>
  <c r="H204" i="33"/>
  <c r="H196" i="33"/>
  <c r="H185" i="33"/>
  <c r="H146" i="33"/>
  <c r="H136" i="33"/>
  <c r="H117" i="33"/>
  <c r="H108" i="33"/>
  <c r="E177" i="66" s="1"/>
  <c r="H177" i="66" s="1"/>
  <c r="H94" i="33"/>
  <c r="H82" i="33"/>
  <c r="H74" i="33"/>
  <c r="H63" i="33"/>
  <c r="H55" i="33"/>
  <c r="H43" i="33"/>
  <c r="H33" i="33"/>
  <c r="H25" i="33"/>
  <c r="H99" i="33"/>
  <c r="H4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5" i="33"/>
  <c r="H47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20" i="33"/>
  <c r="H203" i="33"/>
  <c r="H135" i="33"/>
  <c r="H116" i="33"/>
  <c r="H107" i="33"/>
  <c r="E109" i="66" s="1"/>
  <c r="H109" i="66" s="1"/>
  <c r="H91" i="33"/>
  <c r="H81" i="33"/>
  <c r="H73" i="33"/>
  <c r="H62" i="33"/>
  <c r="H54" i="33"/>
  <c r="H42" i="33"/>
  <c r="H32" i="33"/>
  <c r="H24" i="33"/>
  <c r="H178" i="33"/>
  <c r="H41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11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87" i="33"/>
  <c r="H96" i="33"/>
  <c r="H223" i="33"/>
  <c r="H214" i="33"/>
  <c r="H206" i="33"/>
  <c r="H198" i="33"/>
  <c r="H187" i="33"/>
  <c r="H150" i="33"/>
  <c r="H138" i="33"/>
  <c r="H130" i="33"/>
  <c r="H111" i="33"/>
  <c r="H97" i="33"/>
  <c r="H84" i="33"/>
  <c r="E84" i="66" s="1"/>
  <c r="H84" i="66" s="1"/>
  <c r="H76" i="33"/>
  <c r="H68" i="33"/>
  <c r="H57" i="33"/>
  <c r="H46" i="33"/>
  <c r="H35" i="33"/>
  <c r="H27" i="33"/>
  <c r="H19" i="33"/>
  <c r="AA32" i="66"/>
  <c r="K226" i="66" s="1"/>
  <c r="L227" i="66" s="1"/>
  <c r="L227" i="79"/>
  <c r="B18" i="106" s="1"/>
  <c r="H18" i="106" s="1"/>
  <c r="J18" i="106" s="1"/>
  <c r="L227" i="85"/>
  <c r="B24" i="106" s="1"/>
  <c r="H24" i="106" s="1"/>
  <c r="J24" i="106" s="1"/>
  <c r="L227" i="89"/>
  <c r="B28" i="106" s="1"/>
  <c r="H28" i="106" s="1"/>
  <c r="J28" i="106" s="1"/>
  <c r="N5" i="89"/>
  <c r="K226" i="91"/>
  <c r="L227" i="91" s="1"/>
  <c r="K226" i="90"/>
  <c r="L227" i="90" s="1"/>
  <c r="N5" i="92"/>
  <c r="L227" i="92"/>
  <c r="L227" i="93"/>
  <c r="N5" i="93"/>
  <c r="L227" i="94"/>
  <c r="K226" i="95"/>
  <c r="L227" i="95" s="1"/>
  <c r="N5" i="96"/>
  <c r="K226" i="96"/>
  <c r="L227" i="96" s="1"/>
  <c r="N5" i="79"/>
  <c r="L227" i="80"/>
  <c r="B19" i="106" s="1"/>
  <c r="H19" i="106" s="1"/>
  <c r="J19" i="106" s="1"/>
  <c r="L227" i="81"/>
  <c r="B20" i="106" s="1"/>
  <c r="H20" i="106" s="1"/>
  <c r="J20" i="106" s="1"/>
  <c r="L227" i="82"/>
  <c r="B21" i="106" s="1"/>
  <c r="H21" i="106" s="1"/>
  <c r="J21" i="106" s="1"/>
  <c r="L227" i="83"/>
  <c r="B22" i="106" s="1"/>
  <c r="H22" i="106" s="1"/>
  <c r="J22" i="106" s="1"/>
  <c r="N5" i="83"/>
  <c r="K226" i="84"/>
  <c r="L227" i="84" s="1"/>
  <c r="B23" i="106" s="1"/>
  <c r="H23" i="106" s="1"/>
  <c r="J23" i="106" s="1"/>
  <c r="L227" i="87"/>
  <c r="B26" i="106" s="1"/>
  <c r="H26" i="106" s="1"/>
  <c r="J26" i="106" s="1"/>
  <c r="N5" i="87"/>
  <c r="L227" i="86"/>
  <c r="B25" i="106" s="1"/>
  <c r="H25" i="106" s="1"/>
  <c r="J25" i="106" s="1"/>
  <c r="K226" i="88"/>
  <c r="L227" i="88" s="1"/>
  <c r="B27" i="106" s="1"/>
  <c r="H27" i="106" s="1"/>
  <c r="J27" i="106" s="1"/>
  <c r="K226" i="72"/>
  <c r="L227" i="72" s="1"/>
  <c r="B11" i="106" s="1"/>
  <c r="H11" i="106" s="1"/>
  <c r="J11" i="106" s="1"/>
  <c r="K226" i="74"/>
  <c r="L227" i="74" s="1"/>
  <c r="B13" i="106" s="1"/>
  <c r="H13" i="106" s="1"/>
  <c r="J13" i="106" s="1"/>
  <c r="L227" i="73"/>
  <c r="B12" i="106" s="1"/>
  <c r="H12" i="106" s="1"/>
  <c r="J12" i="106" s="1"/>
  <c r="K226" i="75"/>
  <c r="L227" i="75" s="1"/>
  <c r="B14" i="106" s="1"/>
  <c r="H14" i="106" s="1"/>
  <c r="J14" i="106" s="1"/>
  <c r="L227" i="76"/>
  <c r="B15" i="106" s="1"/>
  <c r="H15" i="106" s="1"/>
  <c r="J15" i="106" s="1"/>
  <c r="K226" i="77"/>
  <c r="L227" i="77" s="1"/>
  <c r="B16" i="106" s="1"/>
  <c r="H16" i="106" s="1"/>
  <c r="J16" i="106" s="1"/>
  <c r="K226" i="78"/>
  <c r="L227" i="78" s="1"/>
  <c r="B17" i="106" s="1"/>
  <c r="H17" i="106" s="1"/>
  <c r="J17" i="106" s="1"/>
  <c r="L227" i="70"/>
  <c r="B7" i="106" s="1"/>
  <c r="H7" i="106" s="1"/>
  <c r="J7" i="106" s="1"/>
  <c r="N5" i="70"/>
  <c r="K226" i="71"/>
  <c r="L227" i="71" s="1"/>
  <c r="B8" i="106" s="1"/>
  <c r="H8" i="106" s="1"/>
  <c r="J8" i="106" s="1"/>
  <c r="N5" i="71"/>
  <c r="L227" i="68"/>
  <c r="B9" i="106" s="1"/>
  <c r="H9" i="106" s="1"/>
  <c r="J9" i="106" s="1"/>
  <c r="K226" i="69"/>
  <c r="L227" i="69" s="1"/>
  <c r="B10" i="106" s="1"/>
  <c r="H10" i="106" s="1"/>
  <c r="J10" i="106" s="1"/>
  <c r="K226" i="67"/>
  <c r="L227" i="67" s="1"/>
  <c r="B6" i="106" s="1"/>
  <c r="H6" i="106" s="1"/>
  <c r="J6" i="106" s="1"/>
  <c r="B5" i="106" l="1"/>
  <c r="H5" i="106" s="1"/>
  <c r="B31" i="106"/>
  <c r="H31" i="106" s="1"/>
  <c r="J31" i="106" s="1"/>
  <c r="B29" i="106"/>
  <c r="H29" i="106" s="1"/>
  <c r="J29" i="106" s="1"/>
  <c r="B30" i="106"/>
  <c r="H30" i="106" s="1"/>
  <c r="J30" i="106" s="1"/>
  <c r="B34" i="106"/>
  <c r="H34" i="106" s="1"/>
  <c r="J34" i="106" s="1"/>
  <c r="B33" i="106"/>
  <c r="H33" i="106" s="1"/>
  <c r="J33" i="106" s="1"/>
  <c r="B32" i="106"/>
  <c r="H32" i="106" s="1"/>
  <c r="J32" i="106" s="1"/>
  <c r="E65" i="84"/>
  <c r="H65" i="84" s="1"/>
  <c r="E66" i="84"/>
  <c r="H66" i="84" s="1"/>
  <c r="E67" i="84"/>
  <c r="H67" i="84" s="1"/>
  <c r="P35" i="8"/>
  <c r="V35" i="8" s="1"/>
  <c r="B35" i="106"/>
  <c r="H35" i="106" s="1"/>
  <c r="J35" i="106" s="1"/>
  <c r="P34" i="8"/>
  <c r="V34" i="8" s="1"/>
  <c r="P19" i="8"/>
  <c r="V19" i="8" s="1"/>
  <c r="P6" i="8"/>
  <c r="V6" i="8" s="1"/>
  <c r="P5" i="8"/>
  <c r="V5" i="8" s="1"/>
  <c r="X5" i="8" s="1"/>
  <c r="Y5" i="8" s="1"/>
  <c r="P33" i="8"/>
  <c r="V33" i="8" s="1"/>
  <c r="X33" i="8" s="1"/>
  <c r="Y33" i="8" s="1"/>
  <c r="H50" i="8"/>
  <c r="H137" i="8"/>
  <c r="E138" i="66"/>
  <c r="H138" i="66" s="1"/>
  <c r="E138" i="67" s="1"/>
  <c r="H138" i="67" s="1"/>
  <c r="H130" i="8"/>
  <c r="E131" i="66"/>
  <c r="H131" i="66" s="1"/>
  <c r="H60" i="8"/>
  <c r="E152" i="66"/>
  <c r="H152" i="66" s="1"/>
  <c r="H151" i="8"/>
  <c r="E135" i="66"/>
  <c r="H135" i="66" s="1"/>
  <c r="E135" i="67" s="1"/>
  <c r="H135" i="67" s="1"/>
  <c r="H134" i="8"/>
  <c r="H132" i="8"/>
  <c r="H194" i="8"/>
  <c r="H209" i="8"/>
  <c r="E210" i="66"/>
  <c r="H210" i="66" s="1"/>
  <c r="E99" i="66"/>
  <c r="H99" i="66" s="1"/>
  <c r="H98" i="8"/>
  <c r="H75" i="8"/>
  <c r="H195" i="8"/>
  <c r="E34" i="66"/>
  <c r="H34" i="66" s="1"/>
  <c r="E34" i="67" s="1"/>
  <c r="H34" i="67" s="1"/>
  <c r="H36" i="8"/>
  <c r="E118" i="66"/>
  <c r="H118" i="66" s="1"/>
  <c r="H117" i="8"/>
  <c r="H149" i="8"/>
  <c r="H51" i="8"/>
  <c r="E50" i="66"/>
  <c r="H50" i="66" s="1"/>
  <c r="E50" i="67" s="1"/>
  <c r="H50" i="67" s="1"/>
  <c r="E190" i="66"/>
  <c r="H190" i="66" s="1"/>
  <c r="E190" i="67" s="1"/>
  <c r="H190" i="67" s="1"/>
  <c r="H189" i="8"/>
  <c r="H202" i="8"/>
  <c r="H142" i="8"/>
  <c r="E139" i="66"/>
  <c r="H139" i="66" s="1"/>
  <c r="H138" i="8"/>
  <c r="H83" i="8"/>
  <c r="H203" i="8"/>
  <c r="E126" i="66"/>
  <c r="H126" i="66" s="1"/>
  <c r="E126" i="67" s="1"/>
  <c r="H126" i="67" s="1"/>
  <c r="H125" i="8"/>
  <c r="H136" i="8"/>
  <c r="E137" i="66"/>
  <c r="H137" i="66" s="1"/>
  <c r="E68" i="66"/>
  <c r="H68" i="66" s="1"/>
  <c r="H69" i="8"/>
  <c r="H59" i="8"/>
  <c r="H150" i="8"/>
  <c r="H210" i="8"/>
  <c r="E211" i="66"/>
  <c r="H211" i="66" s="1"/>
  <c r="E211" i="67" s="1"/>
  <c r="H211" i="67" s="1"/>
  <c r="E78" i="66"/>
  <c r="H78" i="66" s="1"/>
  <c r="E78" i="67" s="1"/>
  <c r="H78" i="67" s="1"/>
  <c r="H79" i="8"/>
  <c r="H41" i="8"/>
  <c r="H63" i="8"/>
  <c r="E220" i="66"/>
  <c r="H220" i="66" s="1"/>
  <c r="E220" i="67" s="1"/>
  <c r="H220" i="67" s="1"/>
  <c r="H219" i="8"/>
  <c r="E60" i="66"/>
  <c r="H60" i="66" s="1"/>
  <c r="E60" i="67" s="1"/>
  <c r="H60" i="67" s="1"/>
  <c r="H61" i="8"/>
  <c r="H105" i="8"/>
  <c r="E94" i="66"/>
  <c r="H94" i="66" s="1"/>
  <c r="H93" i="8"/>
  <c r="H211" i="8"/>
  <c r="E212" i="66"/>
  <c r="H212" i="66" s="1"/>
  <c r="E212" i="67" s="1"/>
  <c r="H212" i="67" s="1"/>
  <c r="H139" i="8"/>
  <c r="H148" i="8"/>
  <c r="H186" i="8"/>
  <c r="E187" i="66"/>
  <c r="H187" i="66" s="1"/>
  <c r="E187" i="67" s="1"/>
  <c r="H187" i="67" s="1"/>
  <c r="H199" i="8"/>
  <c r="H77" i="8"/>
  <c r="E198" i="66"/>
  <c r="H198" i="66" s="1"/>
  <c r="H197" i="8"/>
  <c r="H70" i="8"/>
  <c r="H187" i="8"/>
  <c r="H85" i="8"/>
  <c r="E208" i="66"/>
  <c r="H208" i="66" s="1"/>
  <c r="E208" i="67" s="1"/>
  <c r="H208" i="67" s="1"/>
  <c r="H207" i="8"/>
  <c r="H177" i="8"/>
  <c r="H74" i="8"/>
  <c r="H33" i="8"/>
  <c r="E115" i="66"/>
  <c r="H115" i="66" s="1"/>
  <c r="E115" i="67" s="1"/>
  <c r="H115" i="67" s="1"/>
  <c r="H114" i="8"/>
  <c r="H107" i="8"/>
  <c r="E108" i="66"/>
  <c r="H108" i="66" s="1"/>
  <c r="H220" i="8"/>
  <c r="H65" i="8"/>
  <c r="E64" i="66"/>
  <c r="H64" i="66" s="1"/>
  <c r="H185" i="8"/>
  <c r="H146" i="8"/>
  <c r="H205" i="8"/>
  <c r="H87" i="8"/>
  <c r="E87" i="66"/>
  <c r="H87" i="66" s="1"/>
  <c r="E87" i="67" s="1"/>
  <c r="H87" i="67" s="1"/>
  <c r="E77" i="66"/>
  <c r="H77" i="66" s="1"/>
  <c r="H78" i="8"/>
  <c r="H198" i="8"/>
  <c r="H22" i="8"/>
  <c r="H99" i="8"/>
  <c r="E100" i="66"/>
  <c r="H100" i="66" s="1"/>
  <c r="E100" i="67" s="1"/>
  <c r="H100" i="67" s="1"/>
  <c r="H82" i="8"/>
  <c r="H80" i="8"/>
  <c r="E201" i="66"/>
  <c r="H201" i="66" s="1"/>
  <c r="H200" i="8"/>
  <c r="H46" i="8"/>
  <c r="H43" i="8"/>
  <c r="H133" i="8"/>
  <c r="H35" i="8"/>
  <c r="H116" i="8"/>
  <c r="E224" i="66"/>
  <c r="H224" i="66" s="1"/>
  <c r="E224" i="67" s="1"/>
  <c r="H224" i="67" s="1"/>
  <c r="H76" i="8"/>
  <c r="H196" i="8"/>
  <c r="H48" i="8"/>
  <c r="H20" i="8"/>
  <c r="E19" i="66"/>
  <c r="H19" i="66" s="1"/>
  <c r="E19" i="67" s="1"/>
  <c r="H19" i="67" s="1"/>
  <c r="H96" i="8"/>
  <c r="H213" i="8"/>
  <c r="E207" i="66"/>
  <c r="H207" i="66" s="1"/>
  <c r="E207" i="67" s="1"/>
  <c r="H207" i="67" s="1"/>
  <c r="H206" i="8"/>
  <c r="H31" i="8"/>
  <c r="H90" i="8"/>
  <c r="E209" i="66"/>
  <c r="H209" i="66" s="1"/>
  <c r="H208" i="8"/>
  <c r="H54" i="8"/>
  <c r="H143" i="8"/>
  <c r="H135" i="8"/>
  <c r="H204" i="8"/>
  <c r="H28" i="8"/>
  <c r="E27" i="66"/>
  <c r="H27" i="66" s="1"/>
  <c r="H29" i="8"/>
  <c r="H222" i="8"/>
  <c r="H97" i="8"/>
  <c r="H131" i="8"/>
  <c r="H106" i="8"/>
  <c r="E107" i="66"/>
  <c r="H107" i="66" s="1"/>
  <c r="H23" i="8"/>
  <c r="H100" i="8"/>
  <c r="E217" i="66"/>
  <c r="H217" i="66" s="1"/>
  <c r="E217" i="67" s="1"/>
  <c r="H217" i="67" s="1"/>
  <c r="H216" i="8"/>
  <c r="H62" i="8"/>
  <c r="H56" i="8"/>
  <c r="E55" i="66"/>
  <c r="H55" i="66" s="1"/>
  <c r="E55" i="67" s="1"/>
  <c r="H55" i="67" s="1"/>
  <c r="E146" i="66"/>
  <c r="H146" i="66" s="1"/>
  <c r="H145" i="8"/>
  <c r="H94" i="8"/>
  <c r="E95" i="66"/>
  <c r="H95" i="66" s="1"/>
  <c r="E95" i="67" s="1"/>
  <c r="H95" i="67" s="1"/>
  <c r="H212" i="8"/>
  <c r="H37" i="8"/>
  <c r="H129" i="8"/>
  <c r="E130" i="66"/>
  <c r="H130" i="66" s="1"/>
  <c r="E130" i="67" s="1"/>
  <c r="H130" i="67" s="1"/>
  <c r="E28" i="66"/>
  <c r="H28" i="66" s="1"/>
  <c r="H30" i="8"/>
  <c r="H141" i="8"/>
  <c r="H34" i="8"/>
  <c r="E32" i="66"/>
  <c r="H32" i="66" s="1"/>
  <c r="E32" i="67" s="1"/>
  <c r="H32" i="67" s="1"/>
  <c r="E116" i="66"/>
  <c r="H116" i="66" s="1"/>
  <c r="E116" i="67" s="1"/>
  <c r="H116" i="67" s="1"/>
  <c r="H115" i="8"/>
  <c r="H32" i="8"/>
  <c r="H201" i="8"/>
  <c r="E202" i="66"/>
  <c r="H202" i="66" s="1"/>
  <c r="E48" i="66"/>
  <c r="H48" i="66" s="1"/>
  <c r="E48" i="67" s="1"/>
  <c r="H48" i="67" s="1"/>
  <c r="H47" i="8"/>
  <c r="H64" i="8"/>
  <c r="H184" i="8"/>
  <c r="E185" i="66"/>
  <c r="H185" i="66" s="1"/>
  <c r="E185" i="67" s="1"/>
  <c r="H185" i="67" s="1"/>
  <c r="E26" i="66"/>
  <c r="H26" i="66" s="1"/>
  <c r="E26" i="67" s="1"/>
  <c r="H26" i="67" s="1"/>
  <c r="H27" i="8"/>
  <c r="H221" i="8"/>
  <c r="E184" i="70"/>
  <c r="H184" i="70" s="1"/>
  <c r="E218" i="66"/>
  <c r="H218" i="66" s="1"/>
  <c r="E218" i="67" s="1"/>
  <c r="H218" i="67" s="1"/>
  <c r="H217" i="8"/>
  <c r="E216" i="66"/>
  <c r="H216" i="66" s="1"/>
  <c r="E216" i="67" s="1"/>
  <c r="H216" i="67" s="1"/>
  <c r="H215" i="8"/>
  <c r="H214" i="8"/>
  <c r="H191" i="8"/>
  <c r="E191" i="66"/>
  <c r="H191" i="66" s="1"/>
  <c r="H190" i="8"/>
  <c r="H160" i="8"/>
  <c r="H140" i="8"/>
  <c r="H113" i="8"/>
  <c r="H112" i="8"/>
  <c r="E110" i="66"/>
  <c r="H110" i="66" s="1"/>
  <c r="E110" i="67" s="1"/>
  <c r="H110" i="67" s="1"/>
  <c r="H109" i="8"/>
  <c r="H111" i="8"/>
  <c r="H110" i="8"/>
  <c r="H95" i="8"/>
  <c r="E90" i="66"/>
  <c r="H90" i="66" s="1"/>
  <c r="E90" i="67" s="1"/>
  <c r="H90" i="67" s="1"/>
  <c r="H89" i="8"/>
  <c r="H88" i="8"/>
  <c r="H84" i="8"/>
  <c r="H81" i="8"/>
  <c r="E72" i="66"/>
  <c r="H72" i="66" s="1"/>
  <c r="E72" i="67" s="1"/>
  <c r="H72" i="67" s="1"/>
  <c r="H73" i="8"/>
  <c r="H72" i="8"/>
  <c r="H71" i="8"/>
  <c r="H58" i="8"/>
  <c r="E56" i="66"/>
  <c r="H56" i="66" s="1"/>
  <c r="E56" i="67" s="1"/>
  <c r="H56" i="67" s="1"/>
  <c r="H57" i="8"/>
  <c r="H55" i="8"/>
  <c r="H53" i="8"/>
  <c r="H52" i="8"/>
  <c r="E44" i="66"/>
  <c r="H44" i="66" s="1"/>
  <c r="E44" i="67" s="1"/>
  <c r="H44" i="67" s="1"/>
  <c r="H49" i="8"/>
  <c r="H45" i="8"/>
  <c r="H44" i="8"/>
  <c r="H40" i="8"/>
  <c r="E38" i="66"/>
  <c r="H38" i="66" s="1"/>
  <c r="H38" i="8"/>
  <c r="H42" i="8"/>
  <c r="H26" i="8"/>
  <c r="H25" i="8"/>
  <c r="E23" i="66"/>
  <c r="H23" i="66" s="1"/>
  <c r="E23" i="67" s="1"/>
  <c r="H23" i="67" s="1"/>
  <c r="H24" i="8"/>
  <c r="H21" i="8"/>
  <c r="E94" i="67"/>
  <c r="H94" i="67" s="1"/>
  <c r="E68" i="67"/>
  <c r="H68" i="67" s="1"/>
  <c r="E83" i="67"/>
  <c r="H83" i="67" s="1"/>
  <c r="E131" i="67"/>
  <c r="H131" i="67" s="1"/>
  <c r="E38" i="67"/>
  <c r="H38" i="67" s="1"/>
  <c r="E84" i="67"/>
  <c r="H84" i="67" s="1"/>
  <c r="E198" i="67"/>
  <c r="H198" i="67" s="1"/>
  <c r="E27" i="67"/>
  <c r="H27" i="67" s="1"/>
  <c r="E118" i="67"/>
  <c r="H118" i="67" s="1"/>
  <c r="E152" i="67"/>
  <c r="H152" i="67" s="1"/>
  <c r="E139" i="67"/>
  <c r="H139" i="67" s="1"/>
  <c r="E202" i="67"/>
  <c r="H202" i="67" s="1"/>
  <c r="E137" i="67"/>
  <c r="H137" i="67" s="1"/>
  <c r="E77" i="67"/>
  <c r="H77" i="67" s="1"/>
  <c r="E191" i="67"/>
  <c r="H191" i="67" s="1"/>
  <c r="E210" i="67"/>
  <c r="H210" i="67" s="1"/>
  <c r="E201" i="67"/>
  <c r="H201" i="67" s="1"/>
  <c r="E99" i="67"/>
  <c r="H99" i="67" s="1"/>
  <c r="E146" i="67"/>
  <c r="H146" i="67" s="1"/>
  <c r="E64" i="67"/>
  <c r="H64" i="67" s="1"/>
  <c r="E28" i="67"/>
  <c r="H28" i="67" s="1"/>
  <c r="E209" i="67"/>
  <c r="H209" i="67" s="1"/>
  <c r="L233" i="93"/>
  <c r="L235" i="93" s="1"/>
  <c r="P32" i="8"/>
  <c r="V32" i="8" s="1"/>
  <c r="L233" i="94"/>
  <c r="L233" i="96"/>
  <c r="L235" i="96" s="1"/>
  <c r="L233" i="95"/>
  <c r="L233" i="91"/>
  <c r="L235" i="91" s="1"/>
  <c r="P30" i="8"/>
  <c r="V30" i="8" s="1"/>
  <c r="L233" i="92"/>
  <c r="P31" i="8"/>
  <c r="V31" i="8" s="1"/>
  <c r="L233" i="89"/>
  <c r="P28" i="8"/>
  <c r="V28" i="8" s="1"/>
  <c r="L233" i="90"/>
  <c r="P29" i="8"/>
  <c r="V29" i="8" s="1"/>
  <c r="L233" i="88"/>
  <c r="P27" i="8"/>
  <c r="V27" i="8" s="1"/>
  <c r="X27" i="8" s="1"/>
  <c r="Y27" i="8" s="1"/>
  <c r="L233" i="86"/>
  <c r="P25" i="8"/>
  <c r="V25" i="8" s="1"/>
  <c r="L233" i="87"/>
  <c r="P26" i="8"/>
  <c r="V26" i="8" s="1"/>
  <c r="L233" i="83"/>
  <c r="P22" i="8"/>
  <c r="V22" i="8" s="1"/>
  <c r="L233" i="82"/>
  <c r="P21" i="8"/>
  <c r="V21" i="8" s="1"/>
  <c r="L233" i="85"/>
  <c r="P24" i="8"/>
  <c r="V24" i="8" s="1"/>
  <c r="L233" i="81"/>
  <c r="P20" i="8"/>
  <c r="V20" i="8" s="1"/>
  <c r="L233" i="84"/>
  <c r="P23" i="8"/>
  <c r="V23" i="8" s="1"/>
  <c r="L233" i="78"/>
  <c r="P17" i="8"/>
  <c r="V17" i="8" s="1"/>
  <c r="L233" i="77"/>
  <c r="L235" i="77" s="1"/>
  <c r="P16" i="8"/>
  <c r="V16" i="8" s="1"/>
  <c r="L233" i="79"/>
  <c r="L235" i="79" s="1"/>
  <c r="P18" i="8"/>
  <c r="V18" i="8" s="1"/>
  <c r="L233" i="80"/>
  <c r="L235" i="80" s="1"/>
  <c r="L233" i="75"/>
  <c r="L235" i="75" s="1"/>
  <c r="P14" i="8"/>
  <c r="V14" i="8" s="1"/>
  <c r="L233" i="76"/>
  <c r="L235" i="76" s="1"/>
  <c r="P15" i="8"/>
  <c r="L233" i="73"/>
  <c r="L235" i="73" s="1"/>
  <c r="P12" i="8"/>
  <c r="L233" i="74"/>
  <c r="P13" i="8"/>
  <c r="L233" i="72"/>
  <c r="L235" i="72" s="1"/>
  <c r="P11" i="8"/>
  <c r="L233" i="69"/>
  <c r="P10" i="8"/>
  <c r="L233" i="68"/>
  <c r="P9" i="8"/>
  <c r="L233" i="71"/>
  <c r="P8" i="8"/>
  <c r="V8" i="8" s="1"/>
  <c r="L233" i="70"/>
  <c r="L235" i="70" s="1"/>
  <c r="P7" i="8"/>
  <c r="L233" i="67"/>
  <c r="L235" i="67" s="1"/>
  <c r="L233" i="66"/>
  <c r="E25" i="66" l="1"/>
  <c r="H25" i="66" s="1"/>
  <c r="E25" i="67" s="1"/>
  <c r="H25" i="67" s="1"/>
  <c r="E85" i="66"/>
  <c r="H85" i="66" s="1"/>
  <c r="E85" i="67" s="1"/>
  <c r="H85" i="67" s="1"/>
  <c r="E111" i="66"/>
  <c r="H111" i="66" s="1"/>
  <c r="E111" i="67" s="1"/>
  <c r="H111" i="67" s="1"/>
  <c r="E114" i="66"/>
  <c r="H114" i="66" s="1"/>
  <c r="E114" i="67" s="1"/>
  <c r="H114" i="67" s="1"/>
  <c r="E45" i="66"/>
  <c r="H45" i="66" s="1"/>
  <c r="E45" i="67" s="1"/>
  <c r="H45" i="67" s="1"/>
  <c r="E197" i="66"/>
  <c r="H197" i="66" s="1"/>
  <c r="E197" i="67" s="1"/>
  <c r="H197" i="67" s="1"/>
  <c r="E40" i="66"/>
  <c r="H40" i="66" s="1"/>
  <c r="E40" i="67" s="1"/>
  <c r="H40" i="67" s="1"/>
  <c r="E81" i="66"/>
  <c r="H81" i="66" s="1"/>
  <c r="E81" i="67" s="1"/>
  <c r="H81" i="67" s="1"/>
  <c r="C81" i="70" s="1"/>
  <c r="E147" i="66"/>
  <c r="H147" i="66" s="1"/>
  <c r="E147" i="67" s="1"/>
  <c r="H147" i="67" s="1"/>
  <c r="E221" i="66"/>
  <c r="H221" i="66" s="1"/>
  <c r="E221" i="67" s="1"/>
  <c r="H221" i="67" s="1"/>
  <c r="E73" i="66"/>
  <c r="H73" i="66" s="1"/>
  <c r="E73" i="67" s="1"/>
  <c r="H73" i="67" s="1"/>
  <c r="E106" i="66"/>
  <c r="H106" i="66" s="1"/>
  <c r="E106" i="67" s="1"/>
  <c r="H106" i="67" s="1"/>
  <c r="E41" i="66"/>
  <c r="H41" i="66" s="1"/>
  <c r="E41" i="67" s="1"/>
  <c r="H41" i="67" s="1"/>
  <c r="E82" i="66"/>
  <c r="H82" i="66" s="1"/>
  <c r="E82" i="67" s="1"/>
  <c r="H82" i="67" s="1"/>
  <c r="E203" i="66"/>
  <c r="H203" i="66" s="1"/>
  <c r="E203" i="67" s="1"/>
  <c r="H203" i="67" s="1"/>
  <c r="E74" i="66"/>
  <c r="H74" i="66" s="1"/>
  <c r="E74" i="67" s="1"/>
  <c r="H74" i="67" s="1"/>
  <c r="E42" i="66"/>
  <c r="H42" i="66" s="1"/>
  <c r="E42" i="67" s="1"/>
  <c r="H42" i="67" s="1"/>
  <c r="E52" i="66"/>
  <c r="H52" i="66" s="1"/>
  <c r="E52" i="67" s="1"/>
  <c r="H52" i="67" s="1"/>
  <c r="E70" i="66"/>
  <c r="H70" i="66" s="1"/>
  <c r="E70" i="67" s="1"/>
  <c r="H70" i="67" s="1"/>
  <c r="E192" i="66"/>
  <c r="H192" i="66" s="1"/>
  <c r="E192" i="67" s="1"/>
  <c r="H192" i="67" s="1"/>
  <c r="E222" i="66"/>
  <c r="H222" i="66" s="1"/>
  <c r="E222" i="67" s="1"/>
  <c r="H222" i="67" s="1"/>
  <c r="E213" i="66"/>
  <c r="H213" i="66" s="1"/>
  <c r="E213" i="67" s="1"/>
  <c r="H213" i="67" s="1"/>
  <c r="E214" i="66"/>
  <c r="H214" i="66" s="1"/>
  <c r="E214" i="67" s="1"/>
  <c r="H214" i="67" s="1"/>
  <c r="E117" i="66"/>
  <c r="H117" i="66" s="1"/>
  <c r="E117" i="67" s="1"/>
  <c r="H117" i="67" s="1"/>
  <c r="E199" i="66"/>
  <c r="H199" i="66" s="1"/>
  <c r="E199" i="67" s="1"/>
  <c r="H199" i="67" s="1"/>
  <c r="E188" i="66"/>
  <c r="H188" i="66" s="1"/>
  <c r="E188" i="67" s="1"/>
  <c r="H188" i="67" s="1"/>
  <c r="E200" i="66"/>
  <c r="H200" i="66" s="1"/>
  <c r="E200" i="67" s="1"/>
  <c r="H200" i="67" s="1"/>
  <c r="E140" i="66"/>
  <c r="H140" i="66" s="1"/>
  <c r="E140" i="67" s="1"/>
  <c r="H140" i="67" s="1"/>
  <c r="E58" i="66"/>
  <c r="H58" i="66" s="1"/>
  <c r="E58" i="67" s="1"/>
  <c r="H58" i="67" s="1"/>
  <c r="E133" i="66"/>
  <c r="H133" i="66" s="1"/>
  <c r="E133" i="67" s="1"/>
  <c r="H133" i="67" s="1"/>
  <c r="E133" i="70" s="1"/>
  <c r="H133" i="70" s="1"/>
  <c r="E20" i="66"/>
  <c r="H20" i="66" s="1"/>
  <c r="E20" i="67" s="1"/>
  <c r="H20" i="67" s="1"/>
  <c r="E39" i="66"/>
  <c r="H39" i="66" s="1"/>
  <c r="E39" i="67" s="1"/>
  <c r="H39" i="67" s="1"/>
  <c r="E54" i="66"/>
  <c r="H54" i="66" s="1"/>
  <c r="E54" i="67" s="1"/>
  <c r="H54" i="67" s="1"/>
  <c r="E141" i="66"/>
  <c r="H141" i="66" s="1"/>
  <c r="E141" i="67" s="1"/>
  <c r="H141" i="67" s="1"/>
  <c r="E136" i="66"/>
  <c r="H136" i="66" s="1"/>
  <c r="E136" i="67" s="1"/>
  <c r="H136" i="67" s="1"/>
  <c r="E29" i="66"/>
  <c r="H29" i="66" s="1"/>
  <c r="E29" i="67" s="1"/>
  <c r="H29" i="67" s="1"/>
  <c r="E97" i="66"/>
  <c r="H97" i="66" s="1"/>
  <c r="E97" i="67" s="1"/>
  <c r="H97" i="67" s="1"/>
  <c r="E75" i="66"/>
  <c r="H75" i="66" s="1"/>
  <c r="E75" i="67" s="1"/>
  <c r="H75" i="67" s="1"/>
  <c r="E33" i="66"/>
  <c r="H33" i="66" s="1"/>
  <c r="E33" i="67" s="1"/>
  <c r="H33" i="67" s="1"/>
  <c r="E47" i="66"/>
  <c r="H47" i="66" s="1"/>
  <c r="E47" i="67" s="1"/>
  <c r="H47" i="67" s="1"/>
  <c r="E186" i="66"/>
  <c r="H186" i="66" s="1"/>
  <c r="E186" i="67" s="1"/>
  <c r="H186" i="67" s="1"/>
  <c r="E178" i="66"/>
  <c r="H178" i="66" s="1"/>
  <c r="E178" i="67" s="1"/>
  <c r="H178" i="67" s="1"/>
  <c r="E69" i="66"/>
  <c r="H69" i="66" s="1"/>
  <c r="E69" i="67" s="1"/>
  <c r="H69" i="67" s="1"/>
  <c r="E43" i="66"/>
  <c r="H43" i="66" s="1"/>
  <c r="E43" i="67" s="1"/>
  <c r="H43" i="67" s="1"/>
  <c r="E71" i="66"/>
  <c r="H71" i="66" s="1"/>
  <c r="E71" i="67" s="1"/>
  <c r="H71" i="67" s="1"/>
  <c r="E89" i="66"/>
  <c r="H89" i="66" s="1"/>
  <c r="E89" i="67" s="1"/>
  <c r="H89" i="67" s="1"/>
  <c r="E112" i="66"/>
  <c r="H112" i="66" s="1"/>
  <c r="E112" i="67" s="1"/>
  <c r="H112" i="67" s="1"/>
  <c r="E215" i="66"/>
  <c r="H215" i="66" s="1"/>
  <c r="E215" i="67" s="1"/>
  <c r="H215" i="67" s="1"/>
  <c r="E36" i="66"/>
  <c r="H36" i="66" s="1"/>
  <c r="E36" i="67" s="1"/>
  <c r="H36" i="67" s="1"/>
  <c r="E161" i="66"/>
  <c r="H161" i="66" s="1"/>
  <c r="E161" i="67" s="1"/>
  <c r="H161" i="67" s="1"/>
  <c r="E101" i="66"/>
  <c r="H101" i="66" s="1"/>
  <c r="E101" i="67" s="1"/>
  <c r="H101" i="67" s="1"/>
  <c r="E132" i="66"/>
  <c r="H132" i="66" s="1"/>
  <c r="E132" i="67" s="1"/>
  <c r="H132" i="67" s="1"/>
  <c r="E205" i="66"/>
  <c r="H205" i="66" s="1"/>
  <c r="E205" i="67" s="1"/>
  <c r="H205" i="67" s="1"/>
  <c r="E61" i="66"/>
  <c r="H61" i="66" s="1"/>
  <c r="E61" i="67" s="1"/>
  <c r="H61" i="67" s="1"/>
  <c r="E22" i="66"/>
  <c r="H22" i="66" s="1"/>
  <c r="E22" i="67" s="1"/>
  <c r="H22" i="67" s="1"/>
  <c r="E98" i="66"/>
  <c r="H98" i="66" s="1"/>
  <c r="E98" i="67" s="1"/>
  <c r="H98" i="67" s="1"/>
  <c r="E144" i="66"/>
  <c r="H144" i="66" s="1"/>
  <c r="E144" i="67" s="1"/>
  <c r="H144" i="67" s="1"/>
  <c r="E113" i="66"/>
  <c r="H113" i="66" s="1"/>
  <c r="E113" i="67" s="1"/>
  <c r="H113" i="67" s="1"/>
  <c r="E35" i="66"/>
  <c r="H35" i="66" s="1"/>
  <c r="E35" i="67" s="1"/>
  <c r="H35" i="67" s="1"/>
  <c r="E53" i="66"/>
  <c r="H53" i="66" s="1"/>
  <c r="E53" i="67" s="1"/>
  <c r="H53" i="67" s="1"/>
  <c r="E21" i="66"/>
  <c r="H21" i="66" s="1"/>
  <c r="E21" i="67" s="1"/>
  <c r="H21" i="67" s="1"/>
  <c r="E31" i="66"/>
  <c r="H31" i="66" s="1"/>
  <c r="E31" i="67" s="1"/>
  <c r="H31" i="67" s="1"/>
  <c r="E86" i="66"/>
  <c r="H86" i="66" s="1"/>
  <c r="E86" i="67" s="1"/>
  <c r="H86" i="67" s="1"/>
  <c r="E76" i="66"/>
  <c r="H76" i="66" s="1"/>
  <c r="E76" i="67" s="1"/>
  <c r="H76" i="67" s="1"/>
  <c r="E149" i="66"/>
  <c r="H149" i="66" s="1"/>
  <c r="E149" i="67" s="1"/>
  <c r="H149" i="67" s="1"/>
  <c r="E62" i="66"/>
  <c r="H62" i="66" s="1"/>
  <c r="E62" i="67" s="1"/>
  <c r="H62" i="67" s="1"/>
  <c r="E204" i="66"/>
  <c r="H204" i="66" s="1"/>
  <c r="E204" i="67" s="1"/>
  <c r="H204" i="67" s="1"/>
  <c r="C204" i="70" s="1"/>
  <c r="E150" i="66"/>
  <c r="H150" i="66" s="1"/>
  <c r="E150" i="67" s="1"/>
  <c r="H150" i="67" s="1"/>
  <c r="E196" i="66"/>
  <c r="H196" i="66" s="1"/>
  <c r="E196" i="67" s="1"/>
  <c r="H196" i="67" s="1"/>
  <c r="E195" i="66"/>
  <c r="H195" i="66" s="1"/>
  <c r="E195" i="67" s="1"/>
  <c r="H195" i="67" s="1"/>
  <c r="E46" i="66"/>
  <c r="H46" i="66" s="1"/>
  <c r="E46" i="67" s="1"/>
  <c r="H46" i="67" s="1"/>
  <c r="E24" i="66"/>
  <c r="H24" i="66" s="1"/>
  <c r="E24" i="67" s="1"/>
  <c r="H24" i="67" s="1"/>
  <c r="E51" i="66"/>
  <c r="H51" i="66" s="1"/>
  <c r="E51" i="67" s="1"/>
  <c r="H51" i="67" s="1"/>
  <c r="E57" i="66"/>
  <c r="H57" i="66" s="1"/>
  <c r="E57" i="67" s="1"/>
  <c r="H57" i="67" s="1"/>
  <c r="E80" i="66"/>
  <c r="H80" i="66" s="1"/>
  <c r="E80" i="67" s="1"/>
  <c r="H80" i="67" s="1"/>
  <c r="E96" i="66"/>
  <c r="H96" i="66" s="1"/>
  <c r="E96" i="67" s="1"/>
  <c r="H96" i="67" s="1"/>
  <c r="E63" i="66"/>
  <c r="H63" i="66" s="1"/>
  <c r="E63" i="67" s="1"/>
  <c r="H63" i="67" s="1"/>
  <c r="E30" i="66"/>
  <c r="H30" i="66" s="1"/>
  <c r="E30" i="67" s="1"/>
  <c r="H30" i="67" s="1"/>
  <c r="E142" i="66"/>
  <c r="H142" i="66" s="1"/>
  <c r="E142" i="67" s="1"/>
  <c r="H142" i="67" s="1"/>
  <c r="E223" i="66"/>
  <c r="H223" i="66" s="1"/>
  <c r="E223" i="67" s="1"/>
  <c r="H223" i="67" s="1"/>
  <c r="E91" i="66"/>
  <c r="H91" i="66" s="1"/>
  <c r="E91" i="67" s="1"/>
  <c r="H91" i="67" s="1"/>
  <c r="E49" i="66"/>
  <c r="H49" i="66" s="1"/>
  <c r="E49" i="67" s="1"/>
  <c r="H49" i="67" s="1"/>
  <c r="E134" i="66"/>
  <c r="H134" i="66" s="1"/>
  <c r="E134" i="67" s="1"/>
  <c r="H134" i="67" s="1"/>
  <c r="E79" i="66"/>
  <c r="H79" i="66" s="1"/>
  <c r="E79" i="67" s="1"/>
  <c r="H79" i="67" s="1"/>
  <c r="E206" i="66"/>
  <c r="H206" i="66" s="1"/>
  <c r="E206" i="67" s="1"/>
  <c r="H206" i="67" s="1"/>
  <c r="E151" i="66"/>
  <c r="H151" i="66" s="1"/>
  <c r="E151" i="67" s="1"/>
  <c r="H151" i="67" s="1"/>
  <c r="E143" i="66"/>
  <c r="H143" i="66" s="1"/>
  <c r="E143" i="67" s="1"/>
  <c r="H143" i="67" s="1"/>
  <c r="E59" i="66"/>
  <c r="H59" i="66" s="1"/>
  <c r="E59" i="67" s="1"/>
  <c r="H59" i="67" s="1"/>
  <c r="E67" i="85"/>
  <c r="H67" i="85" s="1"/>
  <c r="E65" i="85"/>
  <c r="H65" i="85" s="1"/>
  <c r="E65" i="86" s="1"/>
  <c r="H65" i="86" s="1"/>
  <c r="E65" i="87" s="1"/>
  <c r="H65" i="87" s="1"/>
  <c r="E66" i="85"/>
  <c r="H66" i="85" s="1"/>
  <c r="B36" i="106"/>
  <c r="H36" i="106"/>
  <c r="J5" i="106"/>
  <c r="J36" i="106" s="1"/>
  <c r="E107" i="67"/>
  <c r="H107" i="67" s="1"/>
  <c r="E109" i="67"/>
  <c r="H109" i="67" s="1"/>
  <c r="E108" i="67"/>
  <c r="H108" i="67" s="1"/>
  <c r="E177" i="67"/>
  <c r="H177" i="67" s="1"/>
  <c r="E23" i="8"/>
  <c r="E47" i="8"/>
  <c r="E204" i="8"/>
  <c r="E31" i="8"/>
  <c r="E96" i="8"/>
  <c r="E76" i="8"/>
  <c r="E35" i="8"/>
  <c r="E46" i="8"/>
  <c r="E185" i="8"/>
  <c r="E107" i="8"/>
  <c r="E177" i="8"/>
  <c r="E70" i="8"/>
  <c r="E105" i="8"/>
  <c r="E41" i="8"/>
  <c r="E83" i="8"/>
  <c r="E202" i="8"/>
  <c r="E75" i="8"/>
  <c r="E62" i="8"/>
  <c r="E78" i="8"/>
  <c r="E139" i="8"/>
  <c r="E132" i="8"/>
  <c r="E221" i="8"/>
  <c r="E32" i="8"/>
  <c r="E141" i="8"/>
  <c r="E106" i="8"/>
  <c r="E222" i="8"/>
  <c r="E90" i="8"/>
  <c r="E206" i="8"/>
  <c r="E200" i="8"/>
  <c r="E114" i="8"/>
  <c r="E207" i="8"/>
  <c r="E61" i="8"/>
  <c r="E79" i="8"/>
  <c r="E189" i="8"/>
  <c r="E117" i="8"/>
  <c r="E98" i="8"/>
  <c r="E134" i="8"/>
  <c r="E64" i="8"/>
  <c r="E143" i="8"/>
  <c r="E27" i="8"/>
  <c r="E115" i="8"/>
  <c r="E30" i="8"/>
  <c r="E145" i="8"/>
  <c r="E216" i="8"/>
  <c r="E29" i="8"/>
  <c r="E54" i="8"/>
  <c r="E20" i="8"/>
  <c r="E99" i="8"/>
  <c r="E87" i="8"/>
  <c r="E65" i="8"/>
  <c r="E186" i="8"/>
  <c r="E211" i="8"/>
  <c r="E136" i="8"/>
  <c r="E130" i="8"/>
  <c r="E97" i="8"/>
  <c r="E199" i="8"/>
  <c r="E59" i="8"/>
  <c r="E201" i="8"/>
  <c r="E212" i="8"/>
  <c r="E48" i="8"/>
  <c r="E133" i="8"/>
  <c r="E80" i="8"/>
  <c r="E205" i="8"/>
  <c r="E197" i="8"/>
  <c r="E93" i="8"/>
  <c r="E219" i="8"/>
  <c r="E69" i="8"/>
  <c r="E125" i="8"/>
  <c r="E138" i="8"/>
  <c r="E36" i="8"/>
  <c r="E151" i="8"/>
  <c r="E100" i="8"/>
  <c r="E131" i="8"/>
  <c r="E28" i="8"/>
  <c r="E22" i="8"/>
  <c r="E33" i="8"/>
  <c r="E85" i="8"/>
  <c r="E210" i="8"/>
  <c r="E51" i="8"/>
  <c r="E209" i="8"/>
  <c r="E137" i="8"/>
  <c r="E184" i="8"/>
  <c r="E34" i="8"/>
  <c r="E129" i="8"/>
  <c r="E94" i="8"/>
  <c r="E56" i="8"/>
  <c r="E208" i="8"/>
  <c r="E213" i="8"/>
  <c r="E116" i="8"/>
  <c r="E198" i="8"/>
  <c r="E187" i="8"/>
  <c r="E150" i="8"/>
  <c r="E142" i="8"/>
  <c r="E60" i="8"/>
  <c r="E37" i="8"/>
  <c r="E135" i="8"/>
  <c r="E196" i="8"/>
  <c r="E43" i="8"/>
  <c r="E82" i="8"/>
  <c r="E146" i="8"/>
  <c r="E220" i="8"/>
  <c r="E74" i="8"/>
  <c r="E77" i="8"/>
  <c r="E148" i="8"/>
  <c r="E63" i="8"/>
  <c r="E203" i="8"/>
  <c r="E149" i="8"/>
  <c r="E195" i="8"/>
  <c r="E194" i="8"/>
  <c r="E50" i="8"/>
  <c r="E217" i="8"/>
  <c r="E215" i="8"/>
  <c r="E214" i="8"/>
  <c r="E191" i="8"/>
  <c r="E190" i="8"/>
  <c r="E160" i="8"/>
  <c r="E140" i="8"/>
  <c r="E113" i="8"/>
  <c r="E112" i="8"/>
  <c r="E109" i="8"/>
  <c r="E111" i="8"/>
  <c r="E110" i="8"/>
  <c r="E95" i="8"/>
  <c r="E89" i="8"/>
  <c r="E88" i="8"/>
  <c r="E84" i="8"/>
  <c r="E81" i="8"/>
  <c r="E73" i="8"/>
  <c r="E72" i="8"/>
  <c r="E71" i="8"/>
  <c r="E58" i="8"/>
  <c r="E57" i="8"/>
  <c r="E55" i="8"/>
  <c r="E53" i="8"/>
  <c r="E52" i="8"/>
  <c r="E49" i="8"/>
  <c r="E45" i="8"/>
  <c r="E44" i="8"/>
  <c r="E40" i="8"/>
  <c r="E38" i="8"/>
  <c r="E42" i="8"/>
  <c r="E26" i="8"/>
  <c r="E25" i="8"/>
  <c r="E24" i="8"/>
  <c r="E21" i="8"/>
  <c r="E209" i="70"/>
  <c r="H209" i="70" s="1"/>
  <c r="E137" i="70"/>
  <c r="H137" i="70" s="1"/>
  <c r="E100" i="70"/>
  <c r="H100" i="70" s="1"/>
  <c r="L236" i="96"/>
  <c r="L236" i="91"/>
  <c r="L236" i="93"/>
  <c r="L236" i="78"/>
  <c r="L235" i="78"/>
  <c r="L236" i="90"/>
  <c r="L235" i="90"/>
  <c r="L236" i="95"/>
  <c r="L235" i="95"/>
  <c r="L236" i="71"/>
  <c r="L235" i="71"/>
  <c r="L236" i="69"/>
  <c r="L235" i="69"/>
  <c r="L236" i="84"/>
  <c r="L235" i="84"/>
  <c r="L236" i="89"/>
  <c r="L235" i="89"/>
  <c r="L236" i="85"/>
  <c r="L235" i="85"/>
  <c r="L236" i="68"/>
  <c r="L235" i="68"/>
  <c r="L236" i="81"/>
  <c r="L235" i="81"/>
  <c r="L236" i="72"/>
  <c r="L236" i="74"/>
  <c r="L235" i="74"/>
  <c r="L236" i="66"/>
  <c r="L235" i="66"/>
  <c r="L236" i="82"/>
  <c r="L235" i="82"/>
  <c r="L236" i="92"/>
  <c r="L235" i="92"/>
  <c r="L236" i="94"/>
  <c r="L235" i="94"/>
  <c r="L236" i="86"/>
  <c r="L235" i="86"/>
  <c r="L236" i="83"/>
  <c r="L235" i="83"/>
  <c r="L236" i="87"/>
  <c r="L235" i="87"/>
  <c r="L236" i="88"/>
  <c r="L235" i="88"/>
  <c r="L236" i="80"/>
  <c r="L236" i="70"/>
  <c r="L236" i="75"/>
  <c r="L236" i="77"/>
  <c r="L236" i="79"/>
  <c r="L236" i="76"/>
  <c r="V15" i="8" s="1"/>
  <c r="L236" i="73"/>
  <c r="V7" i="8"/>
  <c r="W36" i="8"/>
  <c r="Q38" i="8" s="1"/>
  <c r="L236" i="67"/>
  <c r="V10" i="8"/>
  <c r="V12" i="8"/>
  <c r="Q36" i="8"/>
  <c r="V9" i="8"/>
  <c r="T36" i="8"/>
  <c r="U36" i="8"/>
  <c r="R36" i="8"/>
  <c r="V11" i="8"/>
  <c r="S36" i="8"/>
  <c r="V13" i="8"/>
  <c r="E65" i="88" l="1"/>
  <c r="H65" i="88" s="1"/>
  <c r="E65" i="89" s="1"/>
  <c r="H65" i="89" s="1"/>
  <c r="E67" i="86"/>
  <c r="H67" i="86" s="1"/>
  <c r="E67" i="87" s="1"/>
  <c r="H67" i="87" s="1"/>
  <c r="E23" i="70"/>
  <c r="H23" i="70" s="1"/>
  <c r="E23" i="71" s="1"/>
  <c r="H23" i="71" s="1"/>
  <c r="E23" i="68" s="1"/>
  <c r="H23" i="68" s="1"/>
  <c r="E89" i="70"/>
  <c r="H89" i="70" s="1"/>
  <c r="E89" i="71" s="1"/>
  <c r="H89" i="71" s="1"/>
  <c r="E89" i="68" s="1"/>
  <c r="H89" i="68" s="1"/>
  <c r="E112" i="70"/>
  <c r="H112" i="70" s="1"/>
  <c r="E112" i="71" s="1"/>
  <c r="H112" i="71" s="1"/>
  <c r="E112" i="68" s="1"/>
  <c r="H112" i="68" s="1"/>
  <c r="E141" i="70"/>
  <c r="H141" i="70" s="1"/>
  <c r="E141" i="71" s="1"/>
  <c r="H141" i="71" s="1"/>
  <c r="E141" i="68" s="1"/>
  <c r="H141" i="68" s="1"/>
  <c r="E215" i="70"/>
  <c r="H215" i="70" s="1"/>
  <c r="E215" i="71" s="1"/>
  <c r="H215" i="71" s="1"/>
  <c r="E215" i="68" s="1"/>
  <c r="H215" i="68" s="1"/>
  <c r="E131" i="70"/>
  <c r="H131" i="70" s="1"/>
  <c r="E131" i="71" s="1"/>
  <c r="H131" i="71" s="1"/>
  <c r="E131" i="68" s="1"/>
  <c r="H131" i="68" s="1"/>
  <c r="E74" i="70"/>
  <c r="H74" i="70" s="1"/>
  <c r="E74" i="71" s="1"/>
  <c r="H74" i="71" s="1"/>
  <c r="E74" i="68" s="1"/>
  <c r="H74" i="68" s="1"/>
  <c r="E152" i="70"/>
  <c r="H152" i="70" s="1"/>
  <c r="E152" i="71" s="1"/>
  <c r="H152" i="71" s="1"/>
  <c r="E152" i="68" s="1"/>
  <c r="H152" i="68" s="1"/>
  <c r="E139" i="70"/>
  <c r="H139" i="70" s="1"/>
  <c r="E139" i="71" s="1"/>
  <c r="H139" i="71" s="1"/>
  <c r="E139" i="68" s="1"/>
  <c r="H139" i="68" s="1"/>
  <c r="E207" i="70"/>
  <c r="H207" i="70" s="1"/>
  <c r="E207" i="71" s="1"/>
  <c r="H207" i="71" s="1"/>
  <c r="E207" i="68" s="1"/>
  <c r="H207" i="68" s="1"/>
  <c r="E205" i="70"/>
  <c r="H205" i="70" s="1"/>
  <c r="E205" i="71" s="1"/>
  <c r="H205" i="71" s="1"/>
  <c r="E205" i="68" s="1"/>
  <c r="H205" i="68" s="1"/>
  <c r="E146" i="70"/>
  <c r="H146" i="70" s="1"/>
  <c r="E146" i="71" s="1"/>
  <c r="H146" i="71" s="1"/>
  <c r="E146" i="68" s="1"/>
  <c r="H146" i="68" s="1"/>
  <c r="E208" i="70"/>
  <c r="H208" i="70" s="1"/>
  <c r="E208" i="71" s="1"/>
  <c r="H208" i="71" s="1"/>
  <c r="E208" i="68" s="1"/>
  <c r="H208" i="68" s="1"/>
  <c r="E91" i="70"/>
  <c r="H91" i="70" s="1"/>
  <c r="E91" i="71" s="1"/>
  <c r="H91" i="71" s="1"/>
  <c r="E91" i="68" s="1"/>
  <c r="H91" i="68" s="1"/>
  <c r="E203" i="70"/>
  <c r="H203" i="70" s="1"/>
  <c r="E203" i="71" s="1"/>
  <c r="H203" i="71" s="1"/>
  <c r="E203" i="68" s="1"/>
  <c r="H203" i="68" s="1"/>
  <c r="E33" i="70"/>
  <c r="H33" i="70" s="1"/>
  <c r="E33" i="71" s="1"/>
  <c r="H33" i="71" s="1"/>
  <c r="E33" i="68" s="1"/>
  <c r="H33" i="68" s="1"/>
  <c r="E201" i="70"/>
  <c r="H201" i="70" s="1"/>
  <c r="E201" i="71" s="1"/>
  <c r="H201" i="71" s="1"/>
  <c r="E201" i="68" s="1"/>
  <c r="H201" i="68" s="1"/>
  <c r="E55" i="70"/>
  <c r="H55" i="70" s="1"/>
  <c r="E55" i="71" s="1"/>
  <c r="H55" i="71" s="1"/>
  <c r="E55" i="68" s="1"/>
  <c r="H55" i="68" s="1"/>
  <c r="E36" i="70"/>
  <c r="H36" i="70" s="1"/>
  <c r="E36" i="71" s="1"/>
  <c r="H36" i="71" s="1"/>
  <c r="E36" i="68" s="1"/>
  <c r="H36" i="68" s="1"/>
  <c r="E44" i="70"/>
  <c r="H44" i="70" s="1"/>
  <c r="E44" i="71" s="1"/>
  <c r="H44" i="71" s="1"/>
  <c r="E44" i="68" s="1"/>
  <c r="H44" i="68" s="1"/>
  <c r="E56" i="70"/>
  <c r="H56" i="70" s="1"/>
  <c r="E56" i="71" s="1"/>
  <c r="H56" i="71" s="1"/>
  <c r="E56" i="68" s="1"/>
  <c r="H56" i="68" s="1"/>
  <c r="E72" i="70"/>
  <c r="H72" i="70" s="1"/>
  <c r="E72" i="71" s="1"/>
  <c r="H72" i="71" s="1"/>
  <c r="E72" i="68" s="1"/>
  <c r="H72" i="68" s="1"/>
  <c r="E198" i="70"/>
  <c r="H198" i="70" s="1"/>
  <c r="E198" i="71" s="1"/>
  <c r="H198" i="71" s="1"/>
  <c r="E198" i="68" s="1"/>
  <c r="H198" i="68" s="1"/>
  <c r="E185" i="70"/>
  <c r="H185" i="70" s="1"/>
  <c r="E185" i="71" s="1"/>
  <c r="H185" i="71" s="1"/>
  <c r="E185" i="68" s="1"/>
  <c r="H185" i="68" s="1"/>
  <c r="E202" i="70"/>
  <c r="H202" i="70" s="1"/>
  <c r="E202" i="71" s="1"/>
  <c r="H202" i="71" s="1"/>
  <c r="E202" i="68" s="1"/>
  <c r="H202" i="68" s="1"/>
  <c r="E86" i="70"/>
  <c r="H86" i="70" s="1"/>
  <c r="E86" i="71" s="1"/>
  <c r="H86" i="71" s="1"/>
  <c r="E86" i="68" s="1"/>
  <c r="H86" i="68" s="1"/>
  <c r="E59" i="70"/>
  <c r="H59" i="70" s="1"/>
  <c r="E59" i="71" s="1"/>
  <c r="H59" i="71" s="1"/>
  <c r="E59" i="68" s="1"/>
  <c r="H59" i="68" s="1"/>
  <c r="E75" i="70"/>
  <c r="H75" i="70" s="1"/>
  <c r="E75" i="71" s="1"/>
  <c r="H75" i="71" s="1"/>
  <c r="E75" i="68" s="1"/>
  <c r="H75" i="68" s="1"/>
  <c r="E61" i="70"/>
  <c r="H61" i="70" s="1"/>
  <c r="E61" i="71" s="1"/>
  <c r="H61" i="71" s="1"/>
  <c r="E61" i="68" s="1"/>
  <c r="H61" i="68" s="1"/>
  <c r="E98" i="70"/>
  <c r="H98" i="70" s="1"/>
  <c r="E98" i="71" s="1"/>
  <c r="H98" i="71" s="1"/>
  <c r="E98" i="68" s="1"/>
  <c r="H98" i="68" s="1"/>
  <c r="E117" i="70"/>
  <c r="H117" i="70" s="1"/>
  <c r="E117" i="71" s="1"/>
  <c r="H117" i="71" s="1"/>
  <c r="E117" i="68" s="1"/>
  <c r="H117" i="68" s="1"/>
  <c r="E82" i="70"/>
  <c r="H82" i="70" s="1"/>
  <c r="E82" i="71" s="1"/>
  <c r="H82" i="71" s="1"/>
  <c r="E82" i="68" s="1"/>
  <c r="H82" i="68" s="1"/>
  <c r="E223" i="70"/>
  <c r="H223" i="70" s="1"/>
  <c r="E223" i="71" s="1"/>
  <c r="H223" i="71" s="1"/>
  <c r="E223" i="68" s="1"/>
  <c r="H223" i="68" s="1"/>
  <c r="E94" i="70"/>
  <c r="H94" i="70" s="1"/>
  <c r="E94" i="71" s="1"/>
  <c r="H94" i="71" s="1"/>
  <c r="E94" i="68" s="1"/>
  <c r="H94" i="68" s="1"/>
  <c r="E64" i="70"/>
  <c r="H64" i="70" s="1"/>
  <c r="E64" i="71" s="1"/>
  <c r="H64" i="71" s="1"/>
  <c r="E64" i="68" s="1"/>
  <c r="H64" i="68" s="1"/>
  <c r="E221" i="70"/>
  <c r="H221" i="70" s="1"/>
  <c r="E221" i="71" s="1"/>
  <c r="H221" i="71" s="1"/>
  <c r="E221" i="68" s="1"/>
  <c r="H221" i="68" s="1"/>
  <c r="E66" i="86"/>
  <c r="H66" i="86" s="1"/>
  <c r="E66" i="87" s="1"/>
  <c r="H66" i="87" s="1"/>
  <c r="E80" i="70"/>
  <c r="H80" i="70" s="1"/>
  <c r="E80" i="71" s="1"/>
  <c r="H80" i="71" s="1"/>
  <c r="E80" i="68" s="1"/>
  <c r="H80" i="68" s="1"/>
  <c r="E90" i="70"/>
  <c r="H90" i="70" s="1"/>
  <c r="E90" i="71" s="1"/>
  <c r="H90" i="71" s="1"/>
  <c r="E90" i="68" s="1"/>
  <c r="H90" i="68" s="1"/>
  <c r="E110" i="70"/>
  <c r="H110" i="70" s="1"/>
  <c r="E110" i="71" s="1"/>
  <c r="H110" i="71" s="1"/>
  <c r="E110" i="68" s="1"/>
  <c r="H110" i="68" s="1"/>
  <c r="E161" i="70"/>
  <c r="H161" i="70" s="1"/>
  <c r="E161" i="71" s="1"/>
  <c r="H161" i="71" s="1"/>
  <c r="E161" i="68" s="1"/>
  <c r="H161" i="68" s="1"/>
  <c r="E216" i="70"/>
  <c r="H216" i="70" s="1"/>
  <c r="E216" i="71" s="1"/>
  <c r="H216" i="71" s="1"/>
  <c r="E216" i="68" s="1"/>
  <c r="H216" i="68" s="1"/>
  <c r="E143" i="70"/>
  <c r="H143" i="70" s="1"/>
  <c r="E143" i="71" s="1"/>
  <c r="H143" i="71" s="1"/>
  <c r="E143" i="68" s="1"/>
  <c r="H143" i="68" s="1"/>
  <c r="E84" i="70"/>
  <c r="H84" i="70" s="1"/>
  <c r="E84" i="71" s="1"/>
  <c r="H84" i="71" s="1"/>
  <c r="E84" i="68" s="1"/>
  <c r="H84" i="68" s="1"/>
  <c r="E211" i="70"/>
  <c r="H211" i="70" s="1"/>
  <c r="E211" i="71" s="1"/>
  <c r="H211" i="71" s="1"/>
  <c r="E211" i="68" s="1"/>
  <c r="H211" i="68" s="1"/>
  <c r="E45" i="70"/>
  <c r="H45" i="70" s="1"/>
  <c r="E45" i="71" s="1"/>
  <c r="H45" i="71" s="1"/>
  <c r="E45" i="68" s="1"/>
  <c r="H45" i="68" s="1"/>
  <c r="E73" i="70"/>
  <c r="H73" i="70" s="1"/>
  <c r="E73" i="71" s="1"/>
  <c r="H73" i="71" s="1"/>
  <c r="E73" i="68" s="1"/>
  <c r="H73" i="68" s="1"/>
  <c r="E213" i="70"/>
  <c r="H213" i="70" s="1"/>
  <c r="E213" i="71" s="1"/>
  <c r="H213" i="71" s="1"/>
  <c r="E213" i="68" s="1"/>
  <c r="H213" i="68" s="1"/>
  <c r="E101" i="70"/>
  <c r="H101" i="70" s="1"/>
  <c r="E101" i="71" s="1"/>
  <c r="H101" i="71" s="1"/>
  <c r="E101" i="68" s="1"/>
  <c r="H101" i="68" s="1"/>
  <c r="E147" i="70"/>
  <c r="H147" i="70" s="1"/>
  <c r="E147" i="71" s="1"/>
  <c r="H147" i="71" s="1"/>
  <c r="E147" i="68" s="1"/>
  <c r="H147" i="68" s="1"/>
  <c r="E130" i="70"/>
  <c r="H130" i="70" s="1"/>
  <c r="E130" i="71" s="1"/>
  <c r="H130" i="71" s="1"/>
  <c r="E130" i="68" s="1"/>
  <c r="H130" i="68" s="1"/>
  <c r="E76" i="70"/>
  <c r="H76" i="70" s="1"/>
  <c r="E76" i="71" s="1"/>
  <c r="H76" i="71" s="1"/>
  <c r="E76" i="68" s="1"/>
  <c r="H76" i="68" s="1"/>
  <c r="E68" i="70"/>
  <c r="H68" i="70" s="1"/>
  <c r="E68" i="71" s="1"/>
  <c r="H68" i="71" s="1"/>
  <c r="E68" i="68" s="1"/>
  <c r="H68" i="68" s="1"/>
  <c r="E97" i="70"/>
  <c r="H97" i="70" s="1"/>
  <c r="E97" i="71" s="1"/>
  <c r="H97" i="71" s="1"/>
  <c r="E97" i="68" s="1"/>
  <c r="H97" i="68" s="1"/>
  <c r="E21" i="70"/>
  <c r="H21" i="70" s="1"/>
  <c r="E21" i="71" s="1"/>
  <c r="H21" i="71" s="1"/>
  <c r="E21" i="68" s="1"/>
  <c r="H21" i="68" s="1"/>
  <c r="E24" i="70"/>
  <c r="H24" i="70" s="1"/>
  <c r="E24" i="71" s="1"/>
  <c r="H24" i="71" s="1"/>
  <c r="E24" i="68" s="1"/>
  <c r="H24" i="68" s="1"/>
  <c r="E38" i="70"/>
  <c r="H38" i="70" s="1"/>
  <c r="E38" i="71" s="1"/>
  <c r="H38" i="71" s="1"/>
  <c r="E38" i="68" s="1"/>
  <c r="H38" i="68" s="1"/>
  <c r="E51" i="70"/>
  <c r="H51" i="70" s="1"/>
  <c r="E51" i="71" s="1"/>
  <c r="H51" i="71" s="1"/>
  <c r="E51" i="68" s="1"/>
  <c r="H51" i="68" s="1"/>
  <c r="E57" i="70"/>
  <c r="H57" i="70" s="1"/>
  <c r="E57" i="71" s="1"/>
  <c r="H57" i="71" s="1"/>
  <c r="E57" i="68" s="1"/>
  <c r="H57" i="68" s="1"/>
  <c r="E183" i="70"/>
  <c r="H183" i="70" s="1"/>
  <c r="E183" i="71" s="1"/>
  <c r="H183" i="71" s="1"/>
  <c r="E183" i="68" s="1"/>
  <c r="H183" i="68" s="1"/>
  <c r="E126" i="70"/>
  <c r="H126" i="70" s="1"/>
  <c r="E126" i="71" s="1"/>
  <c r="H126" i="71" s="1"/>
  <c r="E126" i="68" s="1"/>
  <c r="H126" i="68" s="1"/>
  <c r="E26" i="70"/>
  <c r="H26" i="70" s="1"/>
  <c r="E26" i="71" s="1"/>
  <c r="H26" i="71" s="1"/>
  <c r="E26" i="68" s="1"/>
  <c r="H26" i="68" s="1"/>
  <c r="E190" i="70"/>
  <c r="H190" i="70" s="1"/>
  <c r="E190" i="71" s="1"/>
  <c r="H190" i="71" s="1"/>
  <c r="E190" i="68" s="1"/>
  <c r="H190" i="68" s="1"/>
  <c r="E29" i="70"/>
  <c r="H29" i="70" s="1"/>
  <c r="E29" i="71" s="1"/>
  <c r="H29" i="71" s="1"/>
  <c r="E29" i="68" s="1"/>
  <c r="H29" i="68" s="1"/>
  <c r="E199" i="70"/>
  <c r="H199" i="70" s="1"/>
  <c r="E199" i="71" s="1"/>
  <c r="H199" i="71" s="1"/>
  <c r="E199" i="68" s="1"/>
  <c r="H199" i="68" s="1"/>
  <c r="E142" i="70"/>
  <c r="H142" i="70" s="1"/>
  <c r="E142" i="71" s="1"/>
  <c r="H142" i="71" s="1"/>
  <c r="E142" i="68" s="1"/>
  <c r="H142" i="68" s="1"/>
  <c r="E134" i="70"/>
  <c r="H134" i="70" s="1"/>
  <c r="E134" i="71" s="1"/>
  <c r="H134" i="71" s="1"/>
  <c r="E134" i="68" s="1"/>
  <c r="H134" i="68" s="1"/>
  <c r="E22" i="70"/>
  <c r="H22" i="70" s="1"/>
  <c r="E22" i="71" s="1"/>
  <c r="H22" i="71" s="1"/>
  <c r="E22" i="68" s="1"/>
  <c r="H22" i="68" s="1"/>
  <c r="E178" i="70"/>
  <c r="H178" i="70" s="1"/>
  <c r="E178" i="71" s="1"/>
  <c r="H178" i="71" s="1"/>
  <c r="E178" i="68" s="1"/>
  <c r="H178" i="68" s="1"/>
  <c r="E136" i="70"/>
  <c r="H136" i="70" s="1"/>
  <c r="E136" i="71" s="1"/>
  <c r="H136" i="71" s="1"/>
  <c r="E136" i="68" s="1"/>
  <c r="H136" i="68" s="1"/>
  <c r="E196" i="70"/>
  <c r="H196" i="70" s="1"/>
  <c r="E196" i="71" s="1"/>
  <c r="H196" i="71" s="1"/>
  <c r="E196" i="68" s="1"/>
  <c r="H196" i="68" s="1"/>
  <c r="E81" i="70"/>
  <c r="H81" i="70" s="1"/>
  <c r="E81" i="71" s="1"/>
  <c r="H81" i="71" s="1"/>
  <c r="E81" i="68" s="1"/>
  <c r="H81" i="68" s="1"/>
  <c r="E31" i="70"/>
  <c r="H31" i="70" s="1"/>
  <c r="E31" i="71" s="1"/>
  <c r="H31" i="71" s="1"/>
  <c r="E31" i="68" s="1"/>
  <c r="H31" i="68" s="1"/>
  <c r="E52" i="70"/>
  <c r="H52" i="70" s="1"/>
  <c r="E52" i="71" s="1"/>
  <c r="H52" i="71" s="1"/>
  <c r="E52" i="68" s="1"/>
  <c r="H52" i="68" s="1"/>
  <c r="E83" i="70"/>
  <c r="H83" i="70" s="1"/>
  <c r="E83" i="71" s="1"/>
  <c r="H83" i="71" s="1"/>
  <c r="E83" i="68" s="1"/>
  <c r="H83" i="68" s="1"/>
  <c r="E96" i="70"/>
  <c r="H96" i="70" s="1"/>
  <c r="E96" i="71" s="1"/>
  <c r="H96" i="71" s="1"/>
  <c r="E96" i="68" s="1"/>
  <c r="H96" i="68" s="1"/>
  <c r="E113" i="70"/>
  <c r="H113" i="70" s="1"/>
  <c r="E113" i="71" s="1"/>
  <c r="H113" i="71" s="1"/>
  <c r="E113" i="68" s="1"/>
  <c r="H113" i="68" s="1"/>
  <c r="E191" i="70"/>
  <c r="H191" i="70" s="1"/>
  <c r="E191" i="71" s="1"/>
  <c r="H191" i="71" s="1"/>
  <c r="E191" i="68" s="1"/>
  <c r="H191" i="68" s="1"/>
  <c r="E218" i="70"/>
  <c r="H218" i="70" s="1"/>
  <c r="E218" i="71" s="1"/>
  <c r="H218" i="71" s="1"/>
  <c r="E218" i="68" s="1"/>
  <c r="H218" i="68" s="1"/>
  <c r="E220" i="70"/>
  <c r="H220" i="70" s="1"/>
  <c r="E220" i="71" s="1"/>
  <c r="H220" i="71" s="1"/>
  <c r="E220" i="68" s="1"/>
  <c r="H220" i="68" s="1"/>
  <c r="E118" i="70"/>
  <c r="H118" i="70" s="1"/>
  <c r="E118" i="71" s="1"/>
  <c r="H118" i="71" s="1"/>
  <c r="E118" i="68" s="1"/>
  <c r="H118" i="68" s="1"/>
  <c r="E210" i="70"/>
  <c r="H210" i="70" s="1"/>
  <c r="E210" i="71" s="1"/>
  <c r="H210" i="71" s="1"/>
  <c r="E210" i="68" s="1"/>
  <c r="H210" i="68" s="1"/>
  <c r="E40" i="70"/>
  <c r="H40" i="70" s="1"/>
  <c r="E40" i="71" s="1"/>
  <c r="H40" i="71" s="1"/>
  <c r="E40" i="68" s="1"/>
  <c r="H40" i="68" s="1"/>
  <c r="E48" i="70"/>
  <c r="H48" i="70" s="1"/>
  <c r="E48" i="71" s="1"/>
  <c r="H48" i="71" s="1"/>
  <c r="E48" i="68" s="1"/>
  <c r="H48" i="68" s="1"/>
  <c r="E149" i="70"/>
  <c r="H149" i="70" s="1"/>
  <c r="E149" i="71" s="1"/>
  <c r="H149" i="71" s="1"/>
  <c r="E149" i="68" s="1"/>
  <c r="H149" i="68" s="1"/>
  <c r="E35" i="70"/>
  <c r="H35" i="70" s="1"/>
  <c r="E35" i="71" s="1"/>
  <c r="H35" i="71" s="1"/>
  <c r="E35" i="68" s="1"/>
  <c r="H35" i="68" s="1"/>
  <c r="E204" i="70"/>
  <c r="H204" i="70" s="1"/>
  <c r="E204" i="71" s="1"/>
  <c r="H204" i="71" s="1"/>
  <c r="E204" i="68" s="1"/>
  <c r="H204" i="68" s="1"/>
  <c r="E132" i="70"/>
  <c r="H132" i="70" s="1"/>
  <c r="E132" i="71" s="1"/>
  <c r="H132" i="71" s="1"/>
  <c r="E132" i="68" s="1"/>
  <c r="H132" i="68" s="1"/>
  <c r="E224" i="70"/>
  <c r="H224" i="70" s="1"/>
  <c r="E224" i="71" s="1"/>
  <c r="H224" i="71" s="1"/>
  <c r="E224" i="68" s="1"/>
  <c r="H224" i="68" s="1"/>
  <c r="E187" i="70"/>
  <c r="H187" i="70" s="1"/>
  <c r="E187" i="71" s="1"/>
  <c r="H187" i="71" s="1"/>
  <c r="E187" i="68" s="1"/>
  <c r="H187" i="68" s="1"/>
  <c r="E87" i="70"/>
  <c r="H87" i="70" s="1"/>
  <c r="E87" i="71" s="1"/>
  <c r="H87" i="71" s="1"/>
  <c r="E87" i="68" s="1"/>
  <c r="H87" i="68" s="1"/>
  <c r="E212" i="70"/>
  <c r="H212" i="70" s="1"/>
  <c r="E212" i="71" s="1"/>
  <c r="H212" i="71" s="1"/>
  <c r="E212" i="68" s="1"/>
  <c r="H212" i="68" s="1"/>
  <c r="E25" i="70"/>
  <c r="H25" i="70" s="1"/>
  <c r="E25" i="71" s="1"/>
  <c r="H25" i="71" s="1"/>
  <c r="E25" i="68" s="1"/>
  <c r="H25" i="68" s="1"/>
  <c r="E42" i="70"/>
  <c r="H42" i="70" s="1"/>
  <c r="E42" i="71" s="1"/>
  <c r="H42" i="71" s="1"/>
  <c r="E42" i="68" s="1"/>
  <c r="H42" i="68" s="1"/>
  <c r="E70" i="70"/>
  <c r="H70" i="70" s="1"/>
  <c r="E70" i="71" s="1"/>
  <c r="H70" i="71" s="1"/>
  <c r="E70" i="68" s="1"/>
  <c r="H70" i="68" s="1"/>
  <c r="E58" i="70"/>
  <c r="H58" i="70" s="1"/>
  <c r="E58" i="71" s="1"/>
  <c r="H58" i="71" s="1"/>
  <c r="E58" i="68" s="1"/>
  <c r="H58" i="68" s="1"/>
  <c r="E188" i="70"/>
  <c r="H188" i="70" s="1"/>
  <c r="E188" i="71" s="1"/>
  <c r="H188" i="71" s="1"/>
  <c r="E188" i="68" s="1"/>
  <c r="H188" i="68" s="1"/>
  <c r="E60" i="70"/>
  <c r="H60" i="70" s="1"/>
  <c r="E60" i="71" s="1"/>
  <c r="H60" i="71" s="1"/>
  <c r="E60" i="68" s="1"/>
  <c r="H60" i="68" s="1"/>
  <c r="E34" i="70"/>
  <c r="H34" i="70" s="1"/>
  <c r="E34" i="71" s="1"/>
  <c r="H34" i="71" s="1"/>
  <c r="E34" i="68" s="1"/>
  <c r="H34" i="68" s="1"/>
  <c r="E197" i="70"/>
  <c r="H197" i="70" s="1"/>
  <c r="E197" i="71" s="1"/>
  <c r="H197" i="71" s="1"/>
  <c r="E197" i="68" s="1"/>
  <c r="H197" i="68" s="1"/>
  <c r="E63" i="70"/>
  <c r="H63" i="70" s="1"/>
  <c r="E63" i="71" s="1"/>
  <c r="H63" i="71" s="1"/>
  <c r="E63" i="68" s="1"/>
  <c r="H63" i="68" s="1"/>
  <c r="E78" i="70"/>
  <c r="H78" i="70" s="1"/>
  <c r="E78" i="71" s="1"/>
  <c r="H78" i="71" s="1"/>
  <c r="E78" i="68" s="1"/>
  <c r="H78" i="68" s="1"/>
  <c r="E32" i="70"/>
  <c r="H32" i="70" s="1"/>
  <c r="E32" i="71" s="1"/>
  <c r="H32" i="71" s="1"/>
  <c r="E32" i="68" s="1"/>
  <c r="H32" i="68" s="1"/>
  <c r="E206" i="70"/>
  <c r="H206" i="70" s="1"/>
  <c r="E206" i="71" s="1"/>
  <c r="H206" i="71" s="1"/>
  <c r="E206" i="68" s="1"/>
  <c r="H206" i="68" s="1"/>
  <c r="E144" i="70"/>
  <c r="H144" i="70" s="1"/>
  <c r="E144" i="71" s="1"/>
  <c r="H144" i="71" s="1"/>
  <c r="E144" i="68" s="1"/>
  <c r="H144" i="68" s="1"/>
  <c r="E77" i="70"/>
  <c r="H77" i="70" s="1"/>
  <c r="E77" i="71" s="1"/>
  <c r="H77" i="71" s="1"/>
  <c r="E77" i="68" s="1"/>
  <c r="H77" i="68" s="1"/>
  <c r="E49" i="70"/>
  <c r="H49" i="70" s="1"/>
  <c r="E49" i="71" s="1"/>
  <c r="H49" i="71" s="1"/>
  <c r="E49" i="68" s="1"/>
  <c r="H49" i="68" s="1"/>
  <c r="E47" i="70"/>
  <c r="H47" i="70" s="1"/>
  <c r="E47" i="71" s="1"/>
  <c r="H47" i="71" s="1"/>
  <c r="E47" i="68" s="1"/>
  <c r="H47" i="68" s="1"/>
  <c r="E62" i="70"/>
  <c r="H62" i="70" s="1"/>
  <c r="E62" i="71" s="1"/>
  <c r="H62" i="71" s="1"/>
  <c r="E62" i="68" s="1"/>
  <c r="H62" i="68" s="1"/>
  <c r="E50" i="70"/>
  <c r="H50" i="70" s="1"/>
  <c r="E50" i="71" s="1"/>
  <c r="H50" i="71" s="1"/>
  <c r="E50" i="68" s="1"/>
  <c r="H50" i="68" s="1"/>
  <c r="E85" i="70"/>
  <c r="H85" i="70" s="1"/>
  <c r="E85" i="71" s="1"/>
  <c r="H85" i="71" s="1"/>
  <c r="E85" i="68" s="1"/>
  <c r="H85" i="68" s="1"/>
  <c r="E111" i="70"/>
  <c r="H111" i="70" s="1"/>
  <c r="E111" i="71" s="1"/>
  <c r="H111" i="71" s="1"/>
  <c r="E111" i="68" s="1"/>
  <c r="H111" i="68" s="1"/>
  <c r="E114" i="70"/>
  <c r="H114" i="70" s="1"/>
  <c r="E114" i="71" s="1"/>
  <c r="H114" i="71" s="1"/>
  <c r="E114" i="68" s="1"/>
  <c r="H114" i="68" s="1"/>
  <c r="E192" i="70"/>
  <c r="H192" i="70" s="1"/>
  <c r="E192" i="71" s="1"/>
  <c r="H192" i="71" s="1"/>
  <c r="E192" i="68" s="1"/>
  <c r="H192" i="68" s="1"/>
  <c r="E217" i="70"/>
  <c r="H217" i="70" s="1"/>
  <c r="E217" i="71" s="1"/>
  <c r="H217" i="71" s="1"/>
  <c r="E217" i="68" s="1"/>
  <c r="H217" i="68" s="1"/>
  <c r="E140" i="70"/>
  <c r="H140" i="70" s="1"/>
  <c r="E140" i="71" s="1"/>
  <c r="H140" i="71" s="1"/>
  <c r="E140" i="68" s="1"/>
  <c r="H140" i="68" s="1"/>
  <c r="E195" i="70"/>
  <c r="H195" i="70" s="1"/>
  <c r="E195" i="71" s="1"/>
  <c r="H195" i="71" s="1"/>
  <c r="E195" i="68" s="1"/>
  <c r="H195" i="68" s="1"/>
  <c r="E99" i="70"/>
  <c r="H99" i="70" s="1"/>
  <c r="E99" i="71" s="1"/>
  <c r="H99" i="71" s="1"/>
  <c r="E99" i="68" s="1"/>
  <c r="H99" i="68" s="1"/>
  <c r="E28" i="70"/>
  <c r="H28" i="70" s="1"/>
  <c r="E28" i="71" s="1"/>
  <c r="H28" i="71" s="1"/>
  <c r="E28" i="68" s="1"/>
  <c r="H28" i="68" s="1"/>
  <c r="E115" i="70"/>
  <c r="H115" i="70" s="1"/>
  <c r="E115" i="71" s="1"/>
  <c r="H115" i="71" s="1"/>
  <c r="E115" i="68" s="1"/>
  <c r="H115" i="68" s="1"/>
  <c r="E138" i="70"/>
  <c r="H138" i="70" s="1"/>
  <c r="E138" i="71" s="1"/>
  <c r="H138" i="71" s="1"/>
  <c r="E138" i="68" s="1"/>
  <c r="H138" i="68" s="1"/>
  <c r="E106" i="70"/>
  <c r="H106" i="70" s="1"/>
  <c r="E106" i="71" s="1"/>
  <c r="H106" i="71" s="1"/>
  <c r="E106" i="68" s="1"/>
  <c r="H106" i="68" s="1"/>
  <c r="E186" i="70"/>
  <c r="H186" i="70" s="1"/>
  <c r="E186" i="71" s="1"/>
  <c r="H186" i="71" s="1"/>
  <c r="E186" i="68" s="1"/>
  <c r="H186" i="68" s="1"/>
  <c r="E79" i="70"/>
  <c r="H79" i="70" s="1"/>
  <c r="E79" i="71" s="1"/>
  <c r="H79" i="71" s="1"/>
  <c r="E79" i="68" s="1"/>
  <c r="H79" i="68" s="1"/>
  <c r="E69" i="70"/>
  <c r="H69" i="70" s="1"/>
  <c r="E69" i="71" s="1"/>
  <c r="H69" i="71" s="1"/>
  <c r="E69" i="68" s="1"/>
  <c r="H69" i="68" s="1"/>
  <c r="E20" i="70"/>
  <c r="H20" i="70" s="1"/>
  <c r="E20" i="71" s="1"/>
  <c r="H20" i="71" s="1"/>
  <c r="E20" i="68" s="1"/>
  <c r="H20" i="68" s="1"/>
  <c r="E39" i="70"/>
  <c r="H39" i="70" s="1"/>
  <c r="E39" i="71" s="1"/>
  <c r="H39" i="71" s="1"/>
  <c r="E39" i="68" s="1"/>
  <c r="H39" i="68" s="1"/>
  <c r="E43" i="70"/>
  <c r="H43" i="70" s="1"/>
  <c r="E43" i="71" s="1"/>
  <c r="H43" i="71" s="1"/>
  <c r="E43" i="68" s="1"/>
  <c r="H43" i="68" s="1"/>
  <c r="E54" i="70"/>
  <c r="H54" i="70" s="1"/>
  <c r="E54" i="71" s="1"/>
  <c r="H54" i="71" s="1"/>
  <c r="E54" i="68" s="1"/>
  <c r="H54" i="68" s="1"/>
  <c r="E71" i="70"/>
  <c r="H71" i="70" s="1"/>
  <c r="E71" i="71" s="1"/>
  <c r="H71" i="71" s="1"/>
  <c r="E71" i="68" s="1"/>
  <c r="H71" i="68" s="1"/>
  <c r="E150" i="70"/>
  <c r="H150" i="70" s="1"/>
  <c r="E150" i="71" s="1"/>
  <c r="H150" i="71" s="1"/>
  <c r="E150" i="68" s="1"/>
  <c r="H150" i="68" s="1"/>
  <c r="E151" i="70"/>
  <c r="H151" i="70" s="1"/>
  <c r="E151" i="71" s="1"/>
  <c r="H151" i="71" s="1"/>
  <c r="E151" i="68" s="1"/>
  <c r="H151" i="68" s="1"/>
  <c r="E222" i="70"/>
  <c r="H222" i="70" s="1"/>
  <c r="E222" i="71" s="1"/>
  <c r="H222" i="71" s="1"/>
  <c r="E222" i="68" s="1"/>
  <c r="H222" i="68" s="1"/>
  <c r="E135" i="70"/>
  <c r="H135" i="70" s="1"/>
  <c r="E135" i="71" s="1"/>
  <c r="H135" i="71" s="1"/>
  <c r="E135" i="68" s="1"/>
  <c r="H135" i="68" s="1"/>
  <c r="E95" i="70"/>
  <c r="H95" i="70" s="1"/>
  <c r="E95" i="71" s="1"/>
  <c r="H95" i="71" s="1"/>
  <c r="E95" i="68" s="1"/>
  <c r="H95" i="68" s="1"/>
  <c r="E30" i="70"/>
  <c r="H30" i="70" s="1"/>
  <c r="E30" i="71" s="1"/>
  <c r="H30" i="71" s="1"/>
  <c r="E30" i="68" s="1"/>
  <c r="H30" i="68" s="1"/>
  <c r="E53" i="70"/>
  <c r="H53" i="70" s="1"/>
  <c r="E53" i="71" s="1"/>
  <c r="H53" i="71" s="1"/>
  <c r="E53" i="68" s="1"/>
  <c r="H53" i="68" s="1"/>
  <c r="E116" i="70"/>
  <c r="H116" i="70" s="1"/>
  <c r="E116" i="71" s="1"/>
  <c r="H116" i="71" s="1"/>
  <c r="E116" i="68" s="1"/>
  <c r="H116" i="68" s="1"/>
  <c r="E200" i="70"/>
  <c r="H200" i="70" s="1"/>
  <c r="E200" i="71" s="1"/>
  <c r="H200" i="71" s="1"/>
  <c r="E200" i="68" s="1"/>
  <c r="H200" i="68" s="1"/>
  <c r="E214" i="70"/>
  <c r="H214" i="70" s="1"/>
  <c r="E214" i="71" s="1"/>
  <c r="H214" i="71" s="1"/>
  <c r="E214" i="68" s="1"/>
  <c r="H214" i="68" s="1"/>
  <c r="E41" i="70"/>
  <c r="H41" i="70" s="1"/>
  <c r="E41" i="71" s="1"/>
  <c r="H41" i="71" s="1"/>
  <c r="E41" i="68" s="1"/>
  <c r="H41" i="68" s="1"/>
  <c r="E27" i="70"/>
  <c r="H27" i="70" s="1"/>
  <c r="E27" i="71" s="1"/>
  <c r="H27" i="71" s="1"/>
  <c r="E27" i="68" s="1"/>
  <c r="H27" i="68" s="1"/>
  <c r="E19" i="70"/>
  <c r="H19" i="70" s="1"/>
  <c r="E19" i="71" s="1"/>
  <c r="H19" i="71" s="1"/>
  <c r="E19" i="68" s="1"/>
  <c r="H19" i="68" s="1"/>
  <c r="E46" i="70"/>
  <c r="H46" i="70" s="1"/>
  <c r="E46" i="71" s="1"/>
  <c r="H46" i="71" s="1"/>
  <c r="E46" i="68" s="1"/>
  <c r="H46" i="68" s="1"/>
  <c r="E107" i="70"/>
  <c r="H107" i="70" s="1"/>
  <c r="E109" i="70"/>
  <c r="H109" i="70" s="1"/>
  <c r="E108" i="70"/>
  <c r="H108" i="70" s="1"/>
  <c r="E177" i="70"/>
  <c r="H177" i="70" s="1"/>
  <c r="E137" i="71"/>
  <c r="H137" i="71" s="1"/>
  <c r="E133" i="71"/>
  <c r="H133" i="71" s="1"/>
  <c r="E100" i="71"/>
  <c r="H100" i="71" s="1"/>
  <c r="E209" i="71"/>
  <c r="H209" i="71" s="1"/>
  <c r="V36" i="8"/>
  <c r="L232" i="33"/>
  <c r="L229" i="33"/>
  <c r="K5" i="33"/>
  <c r="E5" i="33"/>
  <c r="E66" i="88" l="1"/>
  <c r="H66" i="88" s="1"/>
  <c r="E66" i="89" s="1"/>
  <c r="H66" i="89" s="1"/>
  <c r="E67" i="88"/>
  <c r="H67" i="88" s="1"/>
  <c r="E67" i="89" s="1"/>
  <c r="H67" i="89" s="1"/>
  <c r="E65" i="90"/>
  <c r="H65" i="90" s="1"/>
  <c r="E65" i="91" s="1"/>
  <c r="H65" i="91" s="1"/>
  <c r="C65" i="92" s="1"/>
  <c r="E108" i="71"/>
  <c r="H108" i="71" s="1"/>
  <c r="E177" i="71"/>
  <c r="H177" i="71" s="1"/>
  <c r="E107" i="71"/>
  <c r="H107" i="71" s="1"/>
  <c r="E109" i="71"/>
  <c r="H109" i="71" s="1"/>
  <c r="E184" i="71"/>
  <c r="H184" i="71" s="1"/>
  <c r="N5" i="33"/>
  <c r="P225" i="33"/>
  <c r="E147" i="69"/>
  <c r="H147" i="69" s="1"/>
  <c r="E149" i="69"/>
  <c r="H149" i="69" s="1"/>
  <c r="E69" i="69"/>
  <c r="H69" i="69" s="1"/>
  <c r="E60" i="69"/>
  <c r="H60" i="69" s="1"/>
  <c r="E23" i="69"/>
  <c r="H23" i="69" s="1"/>
  <c r="E61" i="69"/>
  <c r="H61" i="69" s="1"/>
  <c r="E32" i="69"/>
  <c r="H32" i="69" s="1"/>
  <c r="E27" i="69"/>
  <c r="H27" i="69" s="1"/>
  <c r="E47" i="69"/>
  <c r="H47" i="69" s="1"/>
  <c r="E143" i="69"/>
  <c r="H143" i="69" s="1"/>
  <c r="E76" i="69"/>
  <c r="H76" i="69" s="1"/>
  <c r="E197" i="69"/>
  <c r="H197" i="69" s="1"/>
  <c r="E51" i="69"/>
  <c r="H51" i="69" s="1"/>
  <c r="E137" i="68"/>
  <c r="H137" i="68" s="1"/>
  <c r="E75" i="69"/>
  <c r="H75" i="69" s="1"/>
  <c r="E215" i="69"/>
  <c r="H215" i="69" s="1"/>
  <c r="E72" i="69"/>
  <c r="H72" i="69" s="1"/>
  <c r="E201" i="69"/>
  <c r="H201" i="69" s="1"/>
  <c r="E25" i="69"/>
  <c r="H25" i="69" s="1"/>
  <c r="E134" i="69"/>
  <c r="H134" i="69" s="1"/>
  <c r="E22" i="69"/>
  <c r="H22" i="69" s="1"/>
  <c r="E115" i="69"/>
  <c r="H115" i="69" s="1"/>
  <c r="E99" i="69"/>
  <c r="H99" i="69" s="1"/>
  <c r="E39" i="69"/>
  <c r="H39" i="69" s="1"/>
  <c r="E59" i="69"/>
  <c r="H59" i="69" s="1"/>
  <c r="E81" i="69"/>
  <c r="H81" i="69" s="1"/>
  <c r="E146" i="69"/>
  <c r="H146" i="69" s="1"/>
  <c r="E111" i="69"/>
  <c r="H111" i="69" s="1"/>
  <c r="E28" i="69"/>
  <c r="H28" i="69" s="1"/>
  <c r="E48" i="69"/>
  <c r="H48" i="69" s="1"/>
  <c r="E220" i="69"/>
  <c r="H220" i="69" s="1"/>
  <c r="E142" i="69"/>
  <c r="H142" i="69" s="1"/>
  <c r="E64" i="69"/>
  <c r="H64" i="69" s="1"/>
  <c r="E50" i="69"/>
  <c r="H50" i="69" s="1"/>
  <c r="E135" i="69"/>
  <c r="H135" i="69" s="1"/>
  <c r="E211" i="69"/>
  <c r="H211" i="69" s="1"/>
  <c r="E223" i="69"/>
  <c r="H223" i="69" s="1"/>
  <c r="E62" i="69"/>
  <c r="H62" i="69" s="1"/>
  <c r="E86" i="69"/>
  <c r="H86" i="69" s="1"/>
  <c r="E98" i="69"/>
  <c r="H98" i="69" s="1"/>
  <c r="E187" i="69"/>
  <c r="H187" i="69" s="1"/>
  <c r="E35" i="69"/>
  <c r="H35" i="69" s="1"/>
  <c r="E43" i="69"/>
  <c r="H43" i="69" s="1"/>
  <c r="E24" i="69"/>
  <c r="H24" i="69" s="1"/>
  <c r="E70" i="69"/>
  <c r="H70" i="69" s="1"/>
  <c r="E38" i="69"/>
  <c r="H38" i="69" s="1"/>
  <c r="E178" i="69"/>
  <c r="H178" i="69" s="1"/>
  <c r="E141" i="69"/>
  <c r="H141" i="69" s="1"/>
  <c r="E200" i="69"/>
  <c r="H200" i="69" s="1"/>
  <c r="E40" i="69"/>
  <c r="H40" i="69" s="1"/>
  <c r="E132" i="69"/>
  <c r="H132" i="69" s="1"/>
  <c r="E90" i="69"/>
  <c r="H90" i="69" s="1"/>
  <c r="E204" i="69"/>
  <c r="H204" i="69" s="1"/>
  <c r="E116" i="69"/>
  <c r="H116" i="69" s="1"/>
  <c r="E207" i="69"/>
  <c r="H207" i="69" s="1"/>
  <c r="E192" i="69"/>
  <c r="H192" i="69" s="1"/>
  <c r="E140" i="69"/>
  <c r="H140" i="69" s="1"/>
  <c r="E221" i="69"/>
  <c r="H221" i="69" s="1"/>
  <c r="E73" i="69"/>
  <c r="H73" i="69" s="1"/>
  <c r="E186" i="69"/>
  <c r="H186" i="69" s="1"/>
  <c r="E85" i="69"/>
  <c r="H85" i="69" s="1"/>
  <c r="E89" i="69"/>
  <c r="H89" i="69" s="1"/>
  <c r="E131" i="69"/>
  <c r="H131" i="69" s="1"/>
  <c r="E91" i="69"/>
  <c r="H91" i="69" s="1"/>
  <c r="E57" i="69"/>
  <c r="H57" i="69" s="1"/>
  <c r="E41" i="69"/>
  <c r="H41" i="69" s="1"/>
  <c r="E78" i="69"/>
  <c r="H78" i="69" s="1"/>
  <c r="E55" i="69"/>
  <c r="H55" i="69" s="1"/>
  <c r="E56" i="69"/>
  <c r="H56" i="69" s="1"/>
  <c r="E208" i="69"/>
  <c r="H208" i="69" s="1"/>
  <c r="E206" i="69"/>
  <c r="H206" i="69" s="1"/>
  <c r="E20" i="69"/>
  <c r="H20" i="69" s="1"/>
  <c r="E19" i="69"/>
  <c r="H19" i="69" s="1"/>
  <c r="E130" i="69"/>
  <c r="H130" i="69" s="1"/>
  <c r="E217" i="69"/>
  <c r="H217" i="69" s="1"/>
  <c r="E151" i="69"/>
  <c r="H151" i="69" s="1"/>
  <c r="E82" i="69"/>
  <c r="H82" i="69" s="1"/>
  <c r="E87" i="69"/>
  <c r="H87" i="69" s="1"/>
  <c r="E113" i="69"/>
  <c r="H113" i="69" s="1"/>
  <c r="E205" i="69"/>
  <c r="H205" i="69" s="1"/>
  <c r="E191" i="69"/>
  <c r="H191" i="69" s="1"/>
  <c r="E185" i="69"/>
  <c r="H185" i="69" s="1"/>
  <c r="E45" i="69"/>
  <c r="H45" i="69" s="1"/>
  <c r="E44" i="69"/>
  <c r="H44" i="69" s="1"/>
  <c r="E202" i="69"/>
  <c r="H202" i="69" s="1"/>
  <c r="E209" i="68"/>
  <c r="H209" i="68" s="1"/>
  <c r="E152" i="69"/>
  <c r="H152" i="69" s="1"/>
  <c r="E203" i="69"/>
  <c r="H203" i="69" s="1"/>
  <c r="E195" i="69"/>
  <c r="H195" i="69" s="1"/>
  <c r="E110" i="69"/>
  <c r="H110" i="69" s="1"/>
  <c r="E150" i="69"/>
  <c r="H150" i="69" s="1"/>
  <c r="E106" i="69"/>
  <c r="H106" i="69" s="1"/>
  <c r="E96" i="69"/>
  <c r="H96" i="69" s="1"/>
  <c r="E214" i="69"/>
  <c r="H214" i="69" s="1"/>
  <c r="E133" i="68"/>
  <c r="H133" i="68" s="1"/>
  <c r="E139" i="69"/>
  <c r="H139" i="69" s="1"/>
  <c r="E31" i="69"/>
  <c r="H31" i="69" s="1"/>
  <c r="E77" i="69"/>
  <c r="H77" i="69" s="1"/>
  <c r="E161" i="69"/>
  <c r="H161" i="69" s="1"/>
  <c r="E29" i="69"/>
  <c r="H29" i="69" s="1"/>
  <c r="E97" i="69"/>
  <c r="H97" i="69" s="1"/>
  <c r="E188" i="69"/>
  <c r="H188" i="69" s="1"/>
  <c r="E30" i="69"/>
  <c r="H30" i="69" s="1"/>
  <c r="E53" i="69"/>
  <c r="H53" i="69" s="1"/>
  <c r="E216" i="69"/>
  <c r="H216" i="69" s="1"/>
  <c r="E183" i="69"/>
  <c r="H183" i="69" s="1"/>
  <c r="E138" i="69"/>
  <c r="H138" i="69" s="1"/>
  <c r="E34" i="69"/>
  <c r="H34" i="69" s="1"/>
  <c r="E74" i="69"/>
  <c r="H74" i="69" s="1"/>
  <c r="E26" i="69"/>
  <c r="H26" i="69" s="1"/>
  <c r="E218" i="69"/>
  <c r="H218" i="69" s="1"/>
  <c r="E83" i="69"/>
  <c r="H83" i="69" s="1"/>
  <c r="E84" i="69"/>
  <c r="H84" i="69" s="1"/>
  <c r="E71" i="69"/>
  <c r="H71" i="69" s="1"/>
  <c r="E58" i="69"/>
  <c r="H58" i="69" s="1"/>
  <c r="E33" i="69"/>
  <c r="H33" i="69" s="1"/>
  <c r="E42" i="69"/>
  <c r="H42" i="69" s="1"/>
  <c r="E52" i="69"/>
  <c r="H52" i="69" s="1"/>
  <c r="E198" i="69"/>
  <c r="H198" i="69" s="1"/>
  <c r="E114" i="69"/>
  <c r="H114" i="69" s="1"/>
  <c r="E118" i="69"/>
  <c r="H118" i="69" s="1"/>
  <c r="E136" i="69"/>
  <c r="H136" i="69" s="1"/>
  <c r="E199" i="69"/>
  <c r="H199" i="69" s="1"/>
  <c r="E213" i="69"/>
  <c r="H213" i="69" s="1"/>
  <c r="E126" i="69"/>
  <c r="H126" i="69" s="1"/>
  <c r="E112" i="69"/>
  <c r="H112" i="69" s="1"/>
  <c r="E190" i="69"/>
  <c r="H190" i="69" s="1"/>
  <c r="E63" i="69"/>
  <c r="H63" i="69" s="1"/>
  <c r="E144" i="69"/>
  <c r="H144" i="69" s="1"/>
  <c r="E94" i="69"/>
  <c r="H94" i="69" s="1"/>
  <c r="E80" i="69"/>
  <c r="H80" i="69" s="1"/>
  <c r="E210" i="69"/>
  <c r="H210" i="69" s="1"/>
  <c r="E100" i="68"/>
  <c r="H100" i="68" s="1"/>
  <c r="E49" i="69"/>
  <c r="H49" i="69" s="1"/>
  <c r="E21" i="69"/>
  <c r="H21" i="69" s="1"/>
  <c r="E46" i="69"/>
  <c r="H46" i="69" s="1"/>
  <c r="E101" i="69"/>
  <c r="H101" i="69" s="1"/>
  <c r="E95" i="69"/>
  <c r="H95" i="69" s="1"/>
  <c r="E117" i="69"/>
  <c r="H117" i="69" s="1"/>
  <c r="E68" i="69"/>
  <c r="H68" i="69" s="1"/>
  <c r="E224" i="69"/>
  <c r="H224" i="69" s="1"/>
  <c r="E54" i="69"/>
  <c r="H54" i="69" s="1"/>
  <c r="E196" i="69"/>
  <c r="H196" i="69" s="1"/>
  <c r="E222" i="69"/>
  <c r="H222" i="69" s="1"/>
  <c r="E79" i="69"/>
  <c r="H79" i="69" s="1"/>
  <c r="E36" i="69"/>
  <c r="H36" i="69" s="1"/>
  <c r="E212" i="69"/>
  <c r="H212" i="69" s="1"/>
  <c r="H7" i="33"/>
  <c r="H8" i="33"/>
  <c r="H13" i="33"/>
  <c r="H14" i="33"/>
  <c r="H6" i="33"/>
  <c r="H15" i="33"/>
  <c r="H16" i="33"/>
  <c r="H18" i="33"/>
  <c r="H17" i="33"/>
  <c r="H5" i="33"/>
  <c r="K226" i="33"/>
  <c r="L227" i="33" s="1"/>
  <c r="L233" i="33" s="1"/>
  <c r="E65" i="92" l="1"/>
  <c r="H65" i="92" s="1"/>
  <c r="E67" i="90"/>
  <c r="H67" i="90" s="1"/>
  <c r="E67" i="91" s="1"/>
  <c r="H67" i="91" s="1"/>
  <c r="C67" i="92" s="1"/>
  <c r="E66" i="90"/>
  <c r="H66" i="90" s="1"/>
  <c r="E66" i="91" s="1"/>
  <c r="H66" i="91" s="1"/>
  <c r="C66" i="92" s="1"/>
  <c r="E107" i="68"/>
  <c r="H107" i="68" s="1"/>
  <c r="E109" i="68"/>
  <c r="H109" i="68" s="1"/>
  <c r="E108" i="68"/>
  <c r="H108" i="68" s="1"/>
  <c r="E177" i="68"/>
  <c r="H177" i="68" s="1"/>
  <c r="H7" i="8"/>
  <c r="E7" i="66"/>
  <c r="H7" i="66" s="1"/>
  <c r="H19" i="8"/>
  <c r="E16" i="66"/>
  <c r="H16" i="66" s="1"/>
  <c r="H16" i="8"/>
  <c r="H8" i="8"/>
  <c r="H15" i="8"/>
  <c r="H14" i="8"/>
  <c r="H18" i="8"/>
  <c r="H17" i="8"/>
  <c r="H13" i="8"/>
  <c r="E13" i="66"/>
  <c r="H13" i="66" s="1"/>
  <c r="H6" i="8"/>
  <c r="E5" i="66"/>
  <c r="H5" i="66" s="1"/>
  <c r="E114" i="72"/>
  <c r="H114" i="72" s="1"/>
  <c r="E26" i="72"/>
  <c r="H26" i="72" s="1"/>
  <c r="E161" i="72"/>
  <c r="H161" i="72" s="1"/>
  <c r="E214" i="72"/>
  <c r="H214" i="72" s="1"/>
  <c r="E217" i="72"/>
  <c r="H217" i="72" s="1"/>
  <c r="E56" i="72"/>
  <c r="H56" i="72" s="1"/>
  <c r="E89" i="72"/>
  <c r="H89" i="72" s="1"/>
  <c r="E204" i="72"/>
  <c r="H204" i="72" s="1"/>
  <c r="E70" i="72"/>
  <c r="H70" i="72" s="1"/>
  <c r="E25" i="72"/>
  <c r="H25" i="72" s="1"/>
  <c r="E23" i="72"/>
  <c r="H23" i="72" s="1"/>
  <c r="E74" i="72"/>
  <c r="H74" i="72" s="1"/>
  <c r="E216" i="72"/>
  <c r="H216" i="72" s="1"/>
  <c r="E96" i="72"/>
  <c r="H96" i="72" s="1"/>
  <c r="E202" i="72"/>
  <c r="H202" i="72" s="1"/>
  <c r="E205" i="72"/>
  <c r="H205" i="72" s="1"/>
  <c r="E90" i="72"/>
  <c r="H90" i="72" s="1"/>
  <c r="E24" i="72"/>
  <c r="H24" i="72" s="1"/>
  <c r="E62" i="72"/>
  <c r="H62" i="72" s="1"/>
  <c r="E28" i="72"/>
  <c r="H28" i="72" s="1"/>
  <c r="E201" i="72"/>
  <c r="H201" i="72" s="1"/>
  <c r="E51" i="72"/>
  <c r="H51" i="72" s="1"/>
  <c r="E60" i="72"/>
  <c r="H60" i="72" s="1"/>
  <c r="E80" i="72"/>
  <c r="H80" i="72" s="1"/>
  <c r="E117" i="72"/>
  <c r="H117" i="72" s="1"/>
  <c r="E94" i="72"/>
  <c r="H94" i="72" s="1"/>
  <c r="E58" i="72"/>
  <c r="H58" i="72" s="1"/>
  <c r="E53" i="72"/>
  <c r="H53" i="72" s="1"/>
  <c r="E106" i="72"/>
  <c r="H106" i="72" s="1"/>
  <c r="E195" i="72"/>
  <c r="H195" i="72" s="1"/>
  <c r="E113" i="72"/>
  <c r="H113" i="72" s="1"/>
  <c r="E41" i="72"/>
  <c r="H41" i="72" s="1"/>
  <c r="E132" i="72"/>
  <c r="H132" i="72" s="1"/>
  <c r="E141" i="72"/>
  <c r="H141" i="72" s="1"/>
  <c r="E223" i="72"/>
  <c r="H223" i="72" s="1"/>
  <c r="E111" i="72"/>
  <c r="H111" i="72" s="1"/>
  <c r="E115" i="72"/>
  <c r="H115" i="72" s="1"/>
  <c r="E69" i="72"/>
  <c r="H69" i="72" s="1"/>
  <c r="E21" i="72"/>
  <c r="H21" i="72" s="1"/>
  <c r="E212" i="72"/>
  <c r="H212" i="72" s="1"/>
  <c r="E144" i="72"/>
  <c r="H144" i="72" s="1"/>
  <c r="E213" i="72"/>
  <c r="H213" i="72" s="1"/>
  <c r="E71" i="72"/>
  <c r="H71" i="72" s="1"/>
  <c r="E30" i="72"/>
  <c r="H30" i="72" s="1"/>
  <c r="E31" i="72"/>
  <c r="H31" i="72" s="1"/>
  <c r="E203" i="72"/>
  <c r="H203" i="72" s="1"/>
  <c r="E87" i="72"/>
  <c r="H87" i="72" s="1"/>
  <c r="E19" i="72"/>
  <c r="H19" i="72" s="1"/>
  <c r="E57" i="72"/>
  <c r="H57" i="72" s="1"/>
  <c r="E73" i="72"/>
  <c r="H73" i="72" s="1"/>
  <c r="E192" i="72"/>
  <c r="H192" i="72" s="1"/>
  <c r="E211" i="72"/>
  <c r="H211" i="72" s="1"/>
  <c r="E142" i="72"/>
  <c r="H142" i="72" s="1"/>
  <c r="E197" i="72"/>
  <c r="H197" i="72" s="1"/>
  <c r="E27" i="72"/>
  <c r="H27" i="72" s="1"/>
  <c r="E95" i="72"/>
  <c r="H95" i="72" s="1"/>
  <c r="E49" i="72"/>
  <c r="H49" i="72" s="1"/>
  <c r="E199" i="72"/>
  <c r="H199" i="72" s="1"/>
  <c r="E84" i="72"/>
  <c r="H84" i="72" s="1"/>
  <c r="E138" i="72"/>
  <c r="H138" i="72" s="1"/>
  <c r="E139" i="72"/>
  <c r="H139" i="72" s="1"/>
  <c r="E152" i="72"/>
  <c r="H152" i="72" s="1"/>
  <c r="E45" i="72"/>
  <c r="H45" i="72" s="1"/>
  <c r="E20" i="72"/>
  <c r="H20" i="72" s="1"/>
  <c r="E91" i="72"/>
  <c r="H91" i="72" s="1"/>
  <c r="E207" i="72"/>
  <c r="H207" i="72" s="1"/>
  <c r="E178" i="72"/>
  <c r="H178" i="72" s="1"/>
  <c r="E35" i="72"/>
  <c r="H35" i="72" s="1"/>
  <c r="E22" i="72"/>
  <c r="H22" i="72" s="1"/>
  <c r="E215" i="72"/>
  <c r="H215" i="72" s="1"/>
  <c r="E32" i="72"/>
  <c r="H32" i="72" s="1"/>
  <c r="E196" i="72"/>
  <c r="H196" i="72" s="1"/>
  <c r="E224" i="72"/>
  <c r="H224" i="72" s="1"/>
  <c r="E100" i="69"/>
  <c r="H100" i="69" s="1"/>
  <c r="E136" i="72"/>
  <c r="H136" i="72" s="1"/>
  <c r="E52" i="72"/>
  <c r="H52" i="72" s="1"/>
  <c r="E133" i="69"/>
  <c r="H133" i="69" s="1"/>
  <c r="E206" i="72"/>
  <c r="H206" i="72" s="1"/>
  <c r="E55" i="72"/>
  <c r="H55" i="72" s="1"/>
  <c r="E186" i="72"/>
  <c r="H186" i="72" s="1"/>
  <c r="E187" i="72"/>
  <c r="H187" i="72" s="1"/>
  <c r="E220" i="72"/>
  <c r="H220" i="72" s="1"/>
  <c r="E81" i="72"/>
  <c r="H81" i="72" s="1"/>
  <c r="E75" i="72"/>
  <c r="H75" i="72" s="1"/>
  <c r="E61" i="72"/>
  <c r="H61" i="72" s="1"/>
  <c r="E79" i="72"/>
  <c r="H79" i="72" s="1"/>
  <c r="E210" i="72"/>
  <c r="H210" i="72" s="1"/>
  <c r="E190" i="72"/>
  <c r="H190" i="72" s="1"/>
  <c r="E42" i="72"/>
  <c r="H42" i="72" s="1"/>
  <c r="E97" i="72"/>
  <c r="H97" i="72" s="1"/>
  <c r="E150" i="72"/>
  <c r="H150" i="72" s="1"/>
  <c r="E185" i="72"/>
  <c r="H185" i="72" s="1"/>
  <c r="E78" i="72"/>
  <c r="H78" i="72" s="1"/>
  <c r="E200" i="72"/>
  <c r="H200" i="72" s="1"/>
  <c r="E98" i="72"/>
  <c r="H98" i="72" s="1"/>
  <c r="E135" i="72"/>
  <c r="H135" i="72" s="1"/>
  <c r="E59" i="72"/>
  <c r="H59" i="72" s="1"/>
  <c r="E137" i="69"/>
  <c r="H137" i="69" s="1"/>
  <c r="E143" i="72"/>
  <c r="H143" i="72" s="1"/>
  <c r="E46" i="72"/>
  <c r="H46" i="72" s="1"/>
  <c r="E112" i="72"/>
  <c r="H112" i="72" s="1"/>
  <c r="E218" i="72"/>
  <c r="H218" i="72" s="1"/>
  <c r="E29" i="72"/>
  <c r="H29" i="72" s="1"/>
  <c r="E151" i="72"/>
  <c r="H151" i="72" s="1"/>
  <c r="E131" i="72"/>
  <c r="H131" i="72" s="1"/>
  <c r="E221" i="72"/>
  <c r="H221" i="72" s="1"/>
  <c r="E50" i="72"/>
  <c r="H50" i="72" s="1"/>
  <c r="E39" i="72"/>
  <c r="H39" i="72" s="1"/>
  <c r="E134" i="72"/>
  <c r="H134" i="72" s="1"/>
  <c r="E47" i="72"/>
  <c r="H47" i="72" s="1"/>
  <c r="E147" i="72"/>
  <c r="H147" i="72" s="1"/>
  <c r="E126" i="72"/>
  <c r="H126" i="72" s="1"/>
  <c r="E118" i="72"/>
  <c r="H118" i="72" s="1"/>
  <c r="E33" i="72"/>
  <c r="H33" i="72" s="1"/>
  <c r="E110" i="72"/>
  <c r="H110" i="72" s="1"/>
  <c r="E209" i="69"/>
  <c r="H209" i="69" s="1"/>
  <c r="E44" i="72"/>
  <c r="H44" i="72" s="1"/>
  <c r="E191" i="72"/>
  <c r="H191" i="72" s="1"/>
  <c r="E82" i="72"/>
  <c r="H82" i="72" s="1"/>
  <c r="E130" i="72"/>
  <c r="H130" i="72" s="1"/>
  <c r="E208" i="72"/>
  <c r="H208" i="72" s="1"/>
  <c r="E85" i="72"/>
  <c r="H85" i="72" s="1"/>
  <c r="E140" i="72"/>
  <c r="H140" i="72" s="1"/>
  <c r="E116" i="72"/>
  <c r="H116" i="72" s="1"/>
  <c r="E40" i="72"/>
  <c r="H40" i="72" s="1"/>
  <c r="E38" i="72"/>
  <c r="H38" i="72" s="1"/>
  <c r="E43" i="72"/>
  <c r="H43" i="72" s="1"/>
  <c r="E86" i="72"/>
  <c r="H86" i="72" s="1"/>
  <c r="E64" i="72"/>
  <c r="H64" i="72" s="1"/>
  <c r="E48" i="72"/>
  <c r="H48" i="72" s="1"/>
  <c r="E146" i="72"/>
  <c r="H146" i="72" s="1"/>
  <c r="E99" i="72"/>
  <c r="H99" i="72" s="1"/>
  <c r="E72" i="72"/>
  <c r="H72" i="72" s="1"/>
  <c r="E76" i="72"/>
  <c r="H76" i="72" s="1"/>
  <c r="E149" i="72"/>
  <c r="H149" i="72" s="1"/>
  <c r="E77" i="72"/>
  <c r="H77" i="72" s="1"/>
  <c r="E36" i="72"/>
  <c r="H36" i="72" s="1"/>
  <c r="E188" i="72"/>
  <c r="H188" i="72" s="1"/>
  <c r="E7" i="67"/>
  <c r="H7" i="67" s="1"/>
  <c r="E13" i="67"/>
  <c r="H13" i="67" s="1"/>
  <c r="E183" i="72"/>
  <c r="H183" i="72" s="1"/>
  <c r="E63" i="72"/>
  <c r="H63" i="72" s="1"/>
  <c r="E198" i="72"/>
  <c r="H198" i="72" s="1"/>
  <c r="E16" i="67"/>
  <c r="H16" i="67" s="1"/>
  <c r="E222" i="72"/>
  <c r="H222" i="72" s="1"/>
  <c r="E68" i="72"/>
  <c r="H68" i="72" s="1"/>
  <c r="E101" i="72"/>
  <c r="H101" i="72" s="1"/>
  <c r="E83" i="72"/>
  <c r="H83" i="72" s="1"/>
  <c r="E54" i="72"/>
  <c r="H54" i="72" s="1"/>
  <c r="E34" i="72"/>
  <c r="H34" i="72" s="1"/>
  <c r="L236" i="33"/>
  <c r="L235" i="33"/>
  <c r="E6" i="66" l="1"/>
  <c r="H6" i="66" s="1"/>
  <c r="E6" i="67" s="1"/>
  <c r="H6" i="67" s="1"/>
  <c r="E14" i="66"/>
  <c r="H14" i="66" s="1"/>
  <c r="E14" i="67" s="1"/>
  <c r="H14" i="67" s="1"/>
  <c r="E18" i="66"/>
  <c r="H18" i="66" s="1"/>
  <c r="E18" i="67" s="1"/>
  <c r="H18" i="67" s="1"/>
  <c r="E15" i="66"/>
  <c r="H15" i="66" s="1"/>
  <c r="E15" i="67" s="1"/>
  <c r="H15" i="67" s="1"/>
  <c r="E17" i="66"/>
  <c r="H17" i="66" s="1"/>
  <c r="E17" i="67" s="1"/>
  <c r="H17" i="67" s="1"/>
  <c r="E8" i="66"/>
  <c r="H8" i="66" s="1"/>
  <c r="E8" i="67" s="1"/>
  <c r="H8" i="67" s="1"/>
  <c r="E66" i="92"/>
  <c r="H66" i="92" s="1"/>
  <c r="E67" i="92"/>
  <c r="H67" i="92" s="1"/>
  <c r="E65" i="93"/>
  <c r="H65" i="93" s="1"/>
  <c r="E184" i="68"/>
  <c r="H184" i="68" s="1"/>
  <c r="E184" i="69" s="1"/>
  <c r="H184" i="69" s="1"/>
  <c r="E184" i="72" s="1"/>
  <c r="H184" i="72" s="1"/>
  <c r="E177" i="69"/>
  <c r="H177" i="69" s="1"/>
  <c r="E108" i="69"/>
  <c r="H108" i="69" s="1"/>
  <c r="E109" i="69"/>
  <c r="H109" i="69" s="1"/>
  <c r="E107" i="69"/>
  <c r="H107" i="69" s="1"/>
  <c r="E8" i="8"/>
  <c r="E16" i="8"/>
  <c r="E14" i="8"/>
  <c r="E19" i="8"/>
  <c r="E15" i="8"/>
  <c r="E7" i="8"/>
  <c r="E17" i="8"/>
  <c r="E18" i="8"/>
  <c r="E13" i="8"/>
  <c r="E6" i="8"/>
  <c r="E5" i="67"/>
  <c r="H5" i="67" s="1"/>
  <c r="E5" i="8"/>
  <c r="E76" i="73"/>
  <c r="H76" i="73" s="1"/>
  <c r="E40" i="73"/>
  <c r="H40" i="73" s="1"/>
  <c r="E118" i="73"/>
  <c r="H118" i="73" s="1"/>
  <c r="E131" i="73"/>
  <c r="H131" i="73" s="1"/>
  <c r="E218" i="73"/>
  <c r="H218" i="73" s="1"/>
  <c r="E75" i="73"/>
  <c r="H75" i="73" s="1"/>
  <c r="E186" i="73"/>
  <c r="H186" i="73" s="1"/>
  <c r="E215" i="73"/>
  <c r="H215" i="73" s="1"/>
  <c r="E84" i="73"/>
  <c r="H84" i="73" s="1"/>
  <c r="E213" i="73"/>
  <c r="H213" i="73" s="1"/>
  <c r="E41" i="73"/>
  <c r="H41" i="73" s="1"/>
  <c r="E58" i="73"/>
  <c r="H58" i="73" s="1"/>
  <c r="E70" i="73"/>
  <c r="H70" i="73" s="1"/>
  <c r="E64" i="73"/>
  <c r="H64" i="73" s="1"/>
  <c r="E126" i="73"/>
  <c r="H126" i="73" s="1"/>
  <c r="E134" i="73"/>
  <c r="H134" i="73" s="1"/>
  <c r="E78" i="73"/>
  <c r="H78" i="73" s="1"/>
  <c r="E42" i="73"/>
  <c r="H42" i="73" s="1"/>
  <c r="E55" i="73"/>
  <c r="H55" i="73" s="1"/>
  <c r="E22" i="73"/>
  <c r="H22" i="73" s="1"/>
  <c r="E91" i="73"/>
  <c r="H91" i="73" s="1"/>
  <c r="E142" i="73"/>
  <c r="H142" i="73" s="1"/>
  <c r="E144" i="73"/>
  <c r="H144" i="73" s="1"/>
  <c r="E115" i="73"/>
  <c r="H115" i="73" s="1"/>
  <c r="E214" i="73"/>
  <c r="H214" i="73" s="1"/>
  <c r="E77" i="73"/>
  <c r="H77" i="73" s="1"/>
  <c r="E209" i="72"/>
  <c r="H209" i="72" s="1"/>
  <c r="E39" i="73"/>
  <c r="H39" i="73" s="1"/>
  <c r="E112" i="73"/>
  <c r="H112" i="73" s="1"/>
  <c r="E59" i="73"/>
  <c r="H59" i="73" s="1"/>
  <c r="E190" i="73"/>
  <c r="H190" i="73" s="1"/>
  <c r="E206" i="73"/>
  <c r="H206" i="73" s="1"/>
  <c r="E136" i="73"/>
  <c r="H136" i="73" s="1"/>
  <c r="E20" i="73"/>
  <c r="H20" i="73" s="1"/>
  <c r="E211" i="73"/>
  <c r="H211" i="73" s="1"/>
  <c r="E87" i="73"/>
  <c r="H87" i="73" s="1"/>
  <c r="E111" i="73"/>
  <c r="H111" i="73" s="1"/>
  <c r="E94" i="73"/>
  <c r="H94" i="73" s="1"/>
  <c r="E28" i="73"/>
  <c r="H28" i="73" s="1"/>
  <c r="E23" i="73"/>
  <c r="H23" i="73" s="1"/>
  <c r="E161" i="73"/>
  <c r="H161" i="73" s="1"/>
  <c r="E183" i="73"/>
  <c r="H183" i="73" s="1"/>
  <c r="E34" i="73"/>
  <c r="H34" i="73" s="1"/>
  <c r="E54" i="73"/>
  <c r="H54" i="73" s="1"/>
  <c r="E86" i="73"/>
  <c r="H86" i="73" s="1"/>
  <c r="E140" i="73"/>
  <c r="H140" i="73" s="1"/>
  <c r="E110" i="73"/>
  <c r="H110" i="73" s="1"/>
  <c r="E50" i="73"/>
  <c r="H50" i="73" s="1"/>
  <c r="E151" i="73"/>
  <c r="H151" i="73" s="1"/>
  <c r="E135" i="73"/>
  <c r="H135" i="73" s="1"/>
  <c r="E210" i="73"/>
  <c r="H210" i="73" s="1"/>
  <c r="E220" i="73"/>
  <c r="H220" i="73" s="1"/>
  <c r="E100" i="72"/>
  <c r="H100" i="72" s="1"/>
  <c r="E45" i="73"/>
  <c r="H45" i="73" s="1"/>
  <c r="E49" i="73"/>
  <c r="H49" i="73" s="1"/>
  <c r="E203" i="73"/>
  <c r="H203" i="73" s="1"/>
  <c r="E223" i="73"/>
  <c r="H223" i="73" s="1"/>
  <c r="E113" i="73"/>
  <c r="H113" i="73" s="1"/>
  <c r="E62" i="73"/>
  <c r="H62" i="73" s="1"/>
  <c r="E68" i="73"/>
  <c r="H68" i="73" s="1"/>
  <c r="E149" i="73"/>
  <c r="H149" i="73" s="1"/>
  <c r="E98" i="73"/>
  <c r="H98" i="73" s="1"/>
  <c r="E185" i="73"/>
  <c r="H185" i="73" s="1"/>
  <c r="E187" i="73"/>
  <c r="H187" i="73" s="1"/>
  <c r="E224" i="73"/>
  <c r="H224" i="73" s="1"/>
  <c r="E35" i="73"/>
  <c r="H35" i="73" s="1"/>
  <c r="E95" i="73"/>
  <c r="H95" i="73" s="1"/>
  <c r="E31" i="73"/>
  <c r="H31" i="73" s="1"/>
  <c r="E212" i="73"/>
  <c r="H212" i="73" s="1"/>
  <c r="E195" i="73"/>
  <c r="H195" i="73" s="1"/>
  <c r="E24" i="73"/>
  <c r="H24" i="73" s="1"/>
  <c r="E202" i="73"/>
  <c r="H202" i="73" s="1"/>
  <c r="E89" i="73"/>
  <c r="H89" i="73" s="1"/>
  <c r="E198" i="73"/>
  <c r="H198" i="73" s="1"/>
  <c r="E99" i="73"/>
  <c r="H99" i="73" s="1"/>
  <c r="E130" i="73"/>
  <c r="H130" i="73" s="1"/>
  <c r="E150" i="73"/>
  <c r="H150" i="73" s="1"/>
  <c r="E178" i="73"/>
  <c r="H178" i="73" s="1"/>
  <c r="E27" i="73"/>
  <c r="H27" i="73" s="1"/>
  <c r="E192" i="73"/>
  <c r="H192" i="73" s="1"/>
  <c r="E21" i="73"/>
  <c r="H21" i="73" s="1"/>
  <c r="E106" i="73"/>
  <c r="H106" i="73" s="1"/>
  <c r="E80" i="73"/>
  <c r="H80" i="73" s="1"/>
  <c r="E96" i="73"/>
  <c r="H96" i="73" s="1"/>
  <c r="E56" i="73"/>
  <c r="H56" i="73" s="1"/>
  <c r="E114" i="73"/>
  <c r="H114" i="73" s="1"/>
  <c r="E83" i="73"/>
  <c r="H83" i="73" s="1"/>
  <c r="E188" i="73"/>
  <c r="H188" i="73" s="1"/>
  <c r="E146" i="73"/>
  <c r="H146" i="73" s="1"/>
  <c r="E38" i="73"/>
  <c r="H38" i="73" s="1"/>
  <c r="E82" i="73"/>
  <c r="H82" i="73" s="1"/>
  <c r="E147" i="73"/>
  <c r="H147" i="73" s="1"/>
  <c r="E97" i="73"/>
  <c r="H97" i="73" s="1"/>
  <c r="E133" i="72"/>
  <c r="H133" i="72" s="1"/>
  <c r="E207" i="73"/>
  <c r="H207" i="73" s="1"/>
  <c r="E139" i="73"/>
  <c r="H139" i="73" s="1"/>
  <c r="E73" i="73"/>
  <c r="H73" i="73" s="1"/>
  <c r="E69" i="73"/>
  <c r="H69" i="73" s="1"/>
  <c r="E132" i="73"/>
  <c r="H132" i="73" s="1"/>
  <c r="E60" i="73"/>
  <c r="H60" i="73" s="1"/>
  <c r="E216" i="73"/>
  <c r="H216" i="73" s="1"/>
  <c r="E101" i="73"/>
  <c r="H101" i="73" s="1"/>
  <c r="E36" i="73"/>
  <c r="H36" i="73" s="1"/>
  <c r="E191" i="73"/>
  <c r="H191" i="73" s="1"/>
  <c r="E33" i="73"/>
  <c r="H33" i="73" s="1"/>
  <c r="E221" i="73"/>
  <c r="H221" i="73" s="1"/>
  <c r="E143" i="73"/>
  <c r="H143" i="73" s="1"/>
  <c r="E61" i="73"/>
  <c r="H61" i="73" s="1"/>
  <c r="E32" i="73"/>
  <c r="H32" i="73" s="1"/>
  <c r="E138" i="73"/>
  <c r="H138" i="73" s="1"/>
  <c r="E57" i="73"/>
  <c r="H57" i="73" s="1"/>
  <c r="E71" i="73"/>
  <c r="H71" i="73" s="1"/>
  <c r="E51" i="73"/>
  <c r="H51" i="73" s="1"/>
  <c r="E85" i="73"/>
  <c r="H85" i="73" s="1"/>
  <c r="E116" i="73"/>
  <c r="H116" i="73" s="1"/>
  <c r="E44" i="73"/>
  <c r="H44" i="73" s="1"/>
  <c r="E47" i="73"/>
  <c r="H47" i="73" s="1"/>
  <c r="E29" i="73"/>
  <c r="H29" i="73" s="1"/>
  <c r="E46" i="73"/>
  <c r="H46" i="73" s="1"/>
  <c r="E137" i="72"/>
  <c r="H137" i="72" s="1"/>
  <c r="E200" i="73"/>
  <c r="H200" i="73" s="1"/>
  <c r="E79" i="73"/>
  <c r="H79" i="73" s="1"/>
  <c r="E81" i="73"/>
  <c r="H81" i="73" s="1"/>
  <c r="E52" i="73"/>
  <c r="H52" i="73" s="1"/>
  <c r="E196" i="73"/>
  <c r="H196" i="73" s="1"/>
  <c r="E152" i="73"/>
  <c r="H152" i="73" s="1"/>
  <c r="E199" i="73"/>
  <c r="H199" i="73" s="1"/>
  <c r="E197" i="73"/>
  <c r="H197" i="73" s="1"/>
  <c r="E19" i="73"/>
  <c r="H19" i="73" s="1"/>
  <c r="E30" i="73"/>
  <c r="H30" i="73" s="1"/>
  <c r="E141" i="73"/>
  <c r="H141" i="73" s="1"/>
  <c r="E53" i="73"/>
  <c r="H53" i="73" s="1"/>
  <c r="E117" i="73"/>
  <c r="H117" i="73" s="1"/>
  <c r="E201" i="73"/>
  <c r="H201" i="73" s="1"/>
  <c r="E90" i="73"/>
  <c r="H90" i="73" s="1"/>
  <c r="E205" i="73"/>
  <c r="H205" i="73" s="1"/>
  <c r="E74" i="73"/>
  <c r="H74" i="73" s="1"/>
  <c r="E25" i="73"/>
  <c r="H25" i="73" s="1"/>
  <c r="E204" i="73"/>
  <c r="H204" i="73" s="1"/>
  <c r="E217" i="73"/>
  <c r="H217" i="73" s="1"/>
  <c r="E26" i="73"/>
  <c r="H26" i="73" s="1"/>
  <c r="E222" i="73"/>
  <c r="H222" i="73" s="1"/>
  <c r="E208" i="73"/>
  <c r="H208" i="73" s="1"/>
  <c r="E48" i="73"/>
  <c r="H48" i="73" s="1"/>
  <c r="E43" i="73"/>
  <c r="H43" i="73" s="1"/>
  <c r="E63" i="73"/>
  <c r="H63" i="73" s="1"/>
  <c r="E72" i="73"/>
  <c r="H72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65" i="94" l="1"/>
  <c r="H65" i="94" s="1"/>
  <c r="E67" i="93"/>
  <c r="H67" i="93" s="1"/>
  <c r="E66" i="93"/>
  <c r="H66" i="93" s="1"/>
  <c r="E14" i="70"/>
  <c r="H14" i="70" s="1"/>
  <c r="E14" i="71" s="1"/>
  <c r="H14" i="71" s="1"/>
  <c r="E14" i="68" s="1"/>
  <c r="H14" i="68" s="1"/>
  <c r="E17" i="70"/>
  <c r="H17" i="70" s="1"/>
  <c r="E17" i="71" s="1"/>
  <c r="H17" i="71" s="1"/>
  <c r="E17" i="68" s="1"/>
  <c r="H17" i="68" s="1"/>
  <c r="E8" i="70"/>
  <c r="H8" i="70" s="1"/>
  <c r="E8" i="71" s="1"/>
  <c r="H8" i="71" s="1"/>
  <c r="E8" i="68" s="1"/>
  <c r="H8" i="68" s="1"/>
  <c r="E6" i="70"/>
  <c r="H6" i="70" s="1"/>
  <c r="E6" i="71" s="1"/>
  <c r="H6" i="71" s="1"/>
  <c r="E6" i="68" s="1"/>
  <c r="H6" i="68" s="1"/>
  <c r="E18" i="70"/>
  <c r="H18" i="70" s="1"/>
  <c r="E18" i="71" s="1"/>
  <c r="H18" i="71" s="1"/>
  <c r="E18" i="68" s="1"/>
  <c r="H18" i="68" s="1"/>
  <c r="E15" i="70"/>
  <c r="H15" i="70" s="1"/>
  <c r="E15" i="71" s="1"/>
  <c r="H15" i="71" s="1"/>
  <c r="E15" i="68" s="1"/>
  <c r="H15" i="68" s="1"/>
  <c r="E7" i="70"/>
  <c r="H7" i="70" s="1"/>
  <c r="E7" i="71" s="1"/>
  <c r="H7" i="71" s="1"/>
  <c r="E7" i="68" s="1"/>
  <c r="H7" i="68" s="1"/>
  <c r="E13" i="70"/>
  <c r="H13" i="70" s="1"/>
  <c r="E13" i="71" s="1"/>
  <c r="H13" i="71" s="1"/>
  <c r="E13" i="68" s="1"/>
  <c r="H13" i="68" s="1"/>
  <c r="E16" i="70"/>
  <c r="H16" i="70" s="1"/>
  <c r="E16" i="71" s="1"/>
  <c r="H16" i="71" s="1"/>
  <c r="E16" i="68" s="1"/>
  <c r="H16" i="68" s="1"/>
  <c r="E107" i="72"/>
  <c r="H107" i="72" s="1"/>
  <c r="E109" i="72"/>
  <c r="H109" i="72" s="1"/>
  <c r="E177" i="72"/>
  <c r="H177" i="72" s="1"/>
  <c r="E5" i="70"/>
  <c r="H5" i="70" s="1"/>
  <c r="E222" i="74"/>
  <c r="H222" i="74" s="1"/>
  <c r="E205" i="74"/>
  <c r="H205" i="74" s="1"/>
  <c r="E199" i="74"/>
  <c r="H199" i="74" s="1"/>
  <c r="E137" i="73"/>
  <c r="H137" i="73" s="1"/>
  <c r="E138" i="74"/>
  <c r="H138" i="74" s="1"/>
  <c r="E132" i="74"/>
  <c r="H132" i="74" s="1"/>
  <c r="E146" i="74"/>
  <c r="H146" i="74" s="1"/>
  <c r="E130" i="74"/>
  <c r="H130" i="74" s="1"/>
  <c r="E35" i="74"/>
  <c r="H35" i="74" s="1"/>
  <c r="E45" i="74"/>
  <c r="H45" i="74" s="1"/>
  <c r="E34" i="74"/>
  <c r="H34" i="74" s="1"/>
  <c r="E59" i="74"/>
  <c r="H59" i="74" s="1"/>
  <c r="E77" i="74"/>
  <c r="H77" i="74" s="1"/>
  <c r="E78" i="74"/>
  <c r="H78" i="74" s="1"/>
  <c r="E218" i="74"/>
  <c r="H218" i="74" s="1"/>
  <c r="E184" i="73"/>
  <c r="H184" i="73" s="1"/>
  <c r="E90" i="74"/>
  <c r="H90" i="74" s="1"/>
  <c r="E152" i="74"/>
  <c r="H152" i="74" s="1"/>
  <c r="E32" i="74"/>
  <c r="H32" i="74" s="1"/>
  <c r="E33" i="74"/>
  <c r="H33" i="74" s="1"/>
  <c r="E69" i="74"/>
  <c r="H69" i="74" s="1"/>
  <c r="E188" i="74"/>
  <c r="H188" i="74" s="1"/>
  <c r="E80" i="74"/>
  <c r="H80" i="74" s="1"/>
  <c r="E224" i="74"/>
  <c r="H224" i="74" s="1"/>
  <c r="E100" i="73"/>
  <c r="H100" i="73" s="1"/>
  <c r="E183" i="74"/>
  <c r="H183" i="74" s="1"/>
  <c r="E87" i="74"/>
  <c r="H87" i="74" s="1"/>
  <c r="E131" i="74"/>
  <c r="H131" i="74" s="1"/>
  <c r="E72" i="74"/>
  <c r="H72" i="74" s="1"/>
  <c r="E201" i="74"/>
  <c r="H201" i="74" s="1"/>
  <c r="E81" i="74"/>
  <c r="H81" i="74" s="1"/>
  <c r="E44" i="74"/>
  <c r="H44" i="74" s="1"/>
  <c r="E191" i="74"/>
  <c r="H191" i="74" s="1"/>
  <c r="E73" i="74"/>
  <c r="H73" i="74" s="1"/>
  <c r="E106" i="74"/>
  <c r="H106" i="74" s="1"/>
  <c r="E99" i="74"/>
  <c r="H99" i="74" s="1"/>
  <c r="E24" i="74"/>
  <c r="H24" i="74" s="1"/>
  <c r="E220" i="74"/>
  <c r="H220" i="74" s="1"/>
  <c r="E140" i="74"/>
  <c r="H140" i="74" s="1"/>
  <c r="E211" i="74"/>
  <c r="H211" i="74" s="1"/>
  <c r="E214" i="74"/>
  <c r="H214" i="74" s="1"/>
  <c r="E142" i="74"/>
  <c r="H142" i="74" s="1"/>
  <c r="E70" i="74"/>
  <c r="H70" i="74" s="1"/>
  <c r="E118" i="74"/>
  <c r="H118" i="74" s="1"/>
  <c r="E63" i="74"/>
  <c r="H63" i="74" s="1"/>
  <c r="E217" i="74"/>
  <c r="H217" i="74" s="1"/>
  <c r="E30" i="74"/>
  <c r="H30" i="74" s="1"/>
  <c r="E29" i="74"/>
  <c r="H29" i="74" s="1"/>
  <c r="E51" i="74"/>
  <c r="H51" i="74" s="1"/>
  <c r="E21" i="74"/>
  <c r="H21" i="74" s="1"/>
  <c r="E150" i="74"/>
  <c r="H150" i="74" s="1"/>
  <c r="E195" i="74"/>
  <c r="H195" i="74" s="1"/>
  <c r="E113" i="74"/>
  <c r="H113" i="74" s="1"/>
  <c r="E86" i="74"/>
  <c r="H86" i="74" s="1"/>
  <c r="E20" i="74"/>
  <c r="H20" i="74" s="1"/>
  <c r="E39" i="74"/>
  <c r="H39" i="74" s="1"/>
  <c r="E91" i="74"/>
  <c r="H91" i="74" s="1"/>
  <c r="E215" i="74"/>
  <c r="H215" i="74" s="1"/>
  <c r="E204" i="74"/>
  <c r="H204" i="74" s="1"/>
  <c r="E19" i="74"/>
  <c r="H19" i="74" s="1"/>
  <c r="E61" i="74"/>
  <c r="H61" i="74" s="1"/>
  <c r="E147" i="74"/>
  <c r="H147" i="74" s="1"/>
  <c r="E212" i="74"/>
  <c r="H212" i="74" s="1"/>
  <c r="E185" i="74"/>
  <c r="H185" i="74" s="1"/>
  <c r="E223" i="74"/>
  <c r="H223" i="74" s="1"/>
  <c r="E23" i="74"/>
  <c r="H23" i="74" s="1"/>
  <c r="E209" i="73"/>
  <c r="H209" i="73" s="1"/>
  <c r="E22" i="74"/>
  <c r="H22" i="74" s="1"/>
  <c r="E126" i="74"/>
  <c r="H126" i="74" s="1"/>
  <c r="E186" i="74"/>
  <c r="H186" i="74" s="1"/>
  <c r="E25" i="74"/>
  <c r="H25" i="74" s="1"/>
  <c r="E53" i="74"/>
  <c r="H53" i="74" s="1"/>
  <c r="E196" i="74"/>
  <c r="H196" i="74" s="1"/>
  <c r="E85" i="74"/>
  <c r="H85" i="74" s="1"/>
  <c r="E216" i="74"/>
  <c r="H216" i="74" s="1"/>
  <c r="E207" i="74"/>
  <c r="H207" i="74" s="1"/>
  <c r="E114" i="74"/>
  <c r="H114" i="74" s="1"/>
  <c r="E198" i="74"/>
  <c r="H198" i="74" s="1"/>
  <c r="E98" i="74"/>
  <c r="H98" i="74" s="1"/>
  <c r="E203" i="74"/>
  <c r="H203" i="74" s="1"/>
  <c r="E135" i="74"/>
  <c r="H135" i="74" s="1"/>
  <c r="E28" i="74"/>
  <c r="H28" i="74" s="1"/>
  <c r="E75" i="74"/>
  <c r="H75" i="74" s="1"/>
  <c r="E40" i="74"/>
  <c r="H40" i="74" s="1"/>
  <c r="E48" i="74"/>
  <c r="H48" i="74" s="1"/>
  <c r="E52" i="74"/>
  <c r="H52" i="74" s="1"/>
  <c r="E143" i="74"/>
  <c r="H143" i="74" s="1"/>
  <c r="E36" i="74"/>
  <c r="H36" i="74" s="1"/>
  <c r="E133" i="73"/>
  <c r="H133" i="73" s="1"/>
  <c r="E56" i="74"/>
  <c r="H56" i="74" s="1"/>
  <c r="E27" i="74"/>
  <c r="H27" i="74" s="1"/>
  <c r="E68" i="74"/>
  <c r="H68" i="74" s="1"/>
  <c r="E151" i="74"/>
  <c r="H151" i="74" s="1"/>
  <c r="E94" i="74"/>
  <c r="H94" i="74" s="1"/>
  <c r="E206" i="74"/>
  <c r="H206" i="74" s="1"/>
  <c r="E64" i="74"/>
  <c r="H64" i="74" s="1"/>
  <c r="E41" i="74"/>
  <c r="H41" i="74" s="1"/>
  <c r="E76" i="74"/>
  <c r="H76" i="74" s="1"/>
  <c r="E208" i="74"/>
  <c r="H208" i="74" s="1"/>
  <c r="E141" i="74"/>
  <c r="H141" i="74" s="1"/>
  <c r="E197" i="74"/>
  <c r="H197" i="74" s="1"/>
  <c r="E200" i="74"/>
  <c r="H200" i="74" s="1"/>
  <c r="E57" i="74"/>
  <c r="H57" i="74" s="1"/>
  <c r="E101" i="74"/>
  <c r="H101" i="74" s="1"/>
  <c r="E38" i="74"/>
  <c r="H38" i="74" s="1"/>
  <c r="E178" i="74"/>
  <c r="H178" i="74" s="1"/>
  <c r="E89" i="74"/>
  <c r="H89" i="74" s="1"/>
  <c r="E95" i="74"/>
  <c r="H95" i="74" s="1"/>
  <c r="E50" i="74"/>
  <c r="H50" i="74" s="1"/>
  <c r="E54" i="74"/>
  <c r="H54" i="74" s="1"/>
  <c r="E190" i="74"/>
  <c r="H190" i="74" s="1"/>
  <c r="E115" i="74"/>
  <c r="H115" i="74" s="1"/>
  <c r="E42" i="74"/>
  <c r="H42" i="74" s="1"/>
  <c r="E213" i="74"/>
  <c r="H213" i="74" s="1"/>
  <c r="E43" i="74"/>
  <c r="H43" i="74" s="1"/>
  <c r="E26" i="74"/>
  <c r="H26" i="74" s="1"/>
  <c r="E74" i="74"/>
  <c r="H74" i="74" s="1"/>
  <c r="E117" i="74"/>
  <c r="H117" i="74" s="1"/>
  <c r="E46" i="74"/>
  <c r="H46" i="74" s="1"/>
  <c r="E47" i="74"/>
  <c r="H47" i="74" s="1"/>
  <c r="E116" i="74"/>
  <c r="H116" i="74" s="1"/>
  <c r="E71" i="74"/>
  <c r="H71" i="74" s="1"/>
  <c r="E221" i="74"/>
  <c r="H221" i="74" s="1"/>
  <c r="E60" i="74"/>
  <c r="H60" i="74" s="1"/>
  <c r="E139" i="74"/>
  <c r="H139" i="74" s="1"/>
  <c r="E82" i="74"/>
  <c r="H82" i="74" s="1"/>
  <c r="E83" i="74"/>
  <c r="H83" i="74" s="1"/>
  <c r="E96" i="74"/>
  <c r="H96" i="74" s="1"/>
  <c r="E192" i="74"/>
  <c r="H192" i="74" s="1"/>
  <c r="E202" i="74"/>
  <c r="H202" i="74" s="1"/>
  <c r="E31" i="74"/>
  <c r="H31" i="74" s="1"/>
  <c r="E187" i="74"/>
  <c r="H187" i="74" s="1"/>
  <c r="E149" i="74"/>
  <c r="H149" i="74" s="1"/>
  <c r="E62" i="74"/>
  <c r="H62" i="74" s="1"/>
  <c r="E49" i="74"/>
  <c r="H49" i="74" s="1"/>
  <c r="E210" i="74"/>
  <c r="H210" i="74" s="1"/>
  <c r="E110" i="74"/>
  <c r="H110" i="74" s="1"/>
  <c r="E161" i="74"/>
  <c r="H161" i="74" s="1"/>
  <c r="E111" i="74"/>
  <c r="H111" i="74" s="1"/>
  <c r="E136" i="74"/>
  <c r="H136" i="74" s="1"/>
  <c r="E112" i="74"/>
  <c r="H112" i="74" s="1"/>
  <c r="E144" i="74"/>
  <c r="H144" i="74" s="1"/>
  <c r="E55" i="74"/>
  <c r="H55" i="74" s="1"/>
  <c r="E134" i="74"/>
  <c r="H134" i="74" s="1"/>
  <c r="E58" i="74"/>
  <c r="H58" i="74" s="1"/>
  <c r="E84" i="74"/>
  <c r="H84" i="74" s="1"/>
  <c r="N204" i="64"/>
  <c r="X107" i="64"/>
  <c r="J206" i="64" s="1"/>
  <c r="K207" i="64" s="1"/>
  <c r="E66" i="94" l="1"/>
  <c r="H66" i="94" s="1"/>
  <c r="E65" i="95"/>
  <c r="H65" i="95" s="1"/>
  <c r="C65" i="96" s="1"/>
  <c r="E65" i="96" s="1"/>
  <c r="H65" i="96" s="1"/>
  <c r="E108" i="72"/>
  <c r="H108" i="72" s="1"/>
  <c r="E108" i="73" s="1"/>
  <c r="H108" i="73" s="1"/>
  <c r="E67" i="94"/>
  <c r="H67" i="94" s="1"/>
  <c r="E79" i="74"/>
  <c r="H79" i="74" s="1"/>
  <c r="E79" i="75" s="1"/>
  <c r="H79" i="75" s="1"/>
  <c r="E79" i="76" s="1"/>
  <c r="H79" i="76" s="1"/>
  <c r="E97" i="74"/>
  <c r="H97" i="74" s="1"/>
  <c r="E97" i="75" s="1"/>
  <c r="H97" i="75" s="1"/>
  <c r="E97" i="76" s="1"/>
  <c r="H97" i="76" s="1"/>
  <c r="E5" i="71"/>
  <c r="H5" i="71" s="1"/>
  <c r="E144" i="75"/>
  <c r="H144" i="75" s="1"/>
  <c r="E202" i="75"/>
  <c r="H202" i="75" s="1"/>
  <c r="E42" i="75"/>
  <c r="H42" i="75" s="1"/>
  <c r="E141" i="75"/>
  <c r="H141" i="75" s="1"/>
  <c r="E143" i="75"/>
  <c r="H143" i="75" s="1"/>
  <c r="E223" i="75"/>
  <c r="H223" i="75" s="1"/>
  <c r="E39" i="75"/>
  <c r="H39" i="75" s="1"/>
  <c r="E63" i="75"/>
  <c r="H63" i="75" s="1"/>
  <c r="E44" i="75"/>
  <c r="H44" i="75" s="1"/>
  <c r="E32" i="75"/>
  <c r="H32" i="75" s="1"/>
  <c r="E15" i="69"/>
  <c r="H15" i="69" s="1"/>
  <c r="E95" i="75"/>
  <c r="H95" i="75" s="1"/>
  <c r="E206" i="75"/>
  <c r="H206" i="75" s="1"/>
  <c r="E40" i="75"/>
  <c r="H40" i="75" s="1"/>
  <c r="E150" i="75"/>
  <c r="H150" i="75" s="1"/>
  <c r="E140" i="75"/>
  <c r="H140" i="75" s="1"/>
  <c r="E138" i="75"/>
  <c r="H138" i="75" s="1"/>
  <c r="E43" i="75"/>
  <c r="H43" i="75" s="1"/>
  <c r="E57" i="75"/>
  <c r="H57" i="75" s="1"/>
  <c r="E27" i="75"/>
  <c r="H27" i="75" s="1"/>
  <c r="E135" i="75"/>
  <c r="H135" i="75" s="1"/>
  <c r="E22" i="75"/>
  <c r="H22" i="75" s="1"/>
  <c r="E204" i="75"/>
  <c r="H204" i="75" s="1"/>
  <c r="E29" i="75"/>
  <c r="H29" i="75" s="1"/>
  <c r="E13" i="69"/>
  <c r="H13" i="69" s="1"/>
  <c r="E78" i="75"/>
  <c r="H78" i="75" s="1"/>
  <c r="E149" i="75"/>
  <c r="H149" i="75" s="1"/>
  <c r="E47" i="75"/>
  <c r="H47" i="75" s="1"/>
  <c r="E190" i="75"/>
  <c r="H190" i="75" s="1"/>
  <c r="E76" i="75"/>
  <c r="H76" i="75" s="1"/>
  <c r="E207" i="75"/>
  <c r="H207" i="75" s="1"/>
  <c r="E212" i="75"/>
  <c r="H212" i="75" s="1"/>
  <c r="E86" i="75"/>
  <c r="H86" i="75" s="1"/>
  <c r="E70" i="75"/>
  <c r="H70" i="75" s="1"/>
  <c r="E80" i="75"/>
  <c r="H80" i="75" s="1"/>
  <c r="E77" i="75"/>
  <c r="H77" i="75" s="1"/>
  <c r="E130" i="75"/>
  <c r="H130" i="75" s="1"/>
  <c r="E161" i="75"/>
  <c r="H161" i="75" s="1"/>
  <c r="E178" i="75"/>
  <c r="H178" i="75" s="1"/>
  <c r="E151" i="75"/>
  <c r="H151" i="75" s="1"/>
  <c r="E53" i="75"/>
  <c r="H53" i="75" s="1"/>
  <c r="E201" i="75"/>
  <c r="H201" i="75" s="1"/>
  <c r="E188" i="75"/>
  <c r="H188" i="75" s="1"/>
  <c r="E152" i="75"/>
  <c r="H152" i="75" s="1"/>
  <c r="E83" i="75"/>
  <c r="H83" i="75" s="1"/>
  <c r="E134" i="75"/>
  <c r="H134" i="75" s="1"/>
  <c r="E187" i="75"/>
  <c r="H187" i="75" s="1"/>
  <c r="E18" i="69"/>
  <c r="H18" i="69" s="1"/>
  <c r="E200" i="75"/>
  <c r="H200" i="75" s="1"/>
  <c r="E133" i="74"/>
  <c r="H133" i="74" s="1"/>
  <c r="E98" i="75"/>
  <c r="H98" i="75" s="1"/>
  <c r="E23" i="75"/>
  <c r="H23" i="75" s="1"/>
  <c r="E30" i="75"/>
  <c r="H30" i="75" s="1"/>
  <c r="E191" i="75"/>
  <c r="H191" i="75" s="1"/>
  <c r="E72" i="75"/>
  <c r="H72" i="75" s="1"/>
  <c r="E183" i="75"/>
  <c r="H183" i="75" s="1"/>
  <c r="E90" i="75"/>
  <c r="H90" i="75" s="1"/>
  <c r="E146" i="75"/>
  <c r="H146" i="75" s="1"/>
  <c r="E199" i="75"/>
  <c r="H199" i="75" s="1"/>
  <c r="E110" i="75"/>
  <c r="H110" i="75" s="1"/>
  <c r="E136" i="75"/>
  <c r="H136" i="75" s="1"/>
  <c r="E192" i="75"/>
  <c r="H192" i="75" s="1"/>
  <c r="E50" i="75"/>
  <c r="H50" i="75" s="1"/>
  <c r="E64" i="75"/>
  <c r="H64" i="75" s="1"/>
  <c r="E16" i="69"/>
  <c r="H16" i="69" s="1"/>
  <c r="E214" i="75"/>
  <c r="H214" i="75" s="1"/>
  <c r="E100" i="74"/>
  <c r="H100" i="74" s="1"/>
  <c r="E184" i="74"/>
  <c r="H184" i="74" s="1"/>
  <c r="E34" i="75"/>
  <c r="H34" i="75" s="1"/>
  <c r="E205" i="75"/>
  <c r="H205" i="75" s="1"/>
  <c r="E58" i="75"/>
  <c r="H58" i="75" s="1"/>
  <c r="E49" i="75"/>
  <c r="H49" i="75" s="1"/>
  <c r="E60" i="75"/>
  <c r="H60" i="75" s="1"/>
  <c r="E74" i="75"/>
  <c r="H74" i="75" s="1"/>
  <c r="E186" i="75"/>
  <c r="H186" i="75" s="1"/>
  <c r="E99" i="75"/>
  <c r="H99" i="75" s="1"/>
  <c r="E33" i="75"/>
  <c r="H33" i="75" s="1"/>
  <c r="E45" i="75"/>
  <c r="H45" i="75" s="1"/>
  <c r="E222" i="75"/>
  <c r="H222" i="75" s="1"/>
  <c r="E84" i="75"/>
  <c r="H84" i="75" s="1"/>
  <c r="E82" i="75"/>
  <c r="H82" i="75" s="1"/>
  <c r="E26" i="75"/>
  <c r="H26" i="75" s="1"/>
  <c r="E101" i="75"/>
  <c r="H101" i="75" s="1"/>
  <c r="E8" i="69"/>
  <c r="H8" i="69" s="1"/>
  <c r="E198" i="75"/>
  <c r="H198" i="75" s="1"/>
  <c r="E126" i="75"/>
  <c r="H126" i="75" s="1"/>
  <c r="E61" i="75"/>
  <c r="H61" i="75" s="1"/>
  <c r="E113" i="75"/>
  <c r="H113" i="75" s="1"/>
  <c r="E217" i="75"/>
  <c r="H217" i="75" s="1"/>
  <c r="E220" i="75"/>
  <c r="H220" i="75" s="1"/>
  <c r="E41" i="75"/>
  <c r="H41" i="75" s="1"/>
  <c r="E111" i="75"/>
  <c r="H111" i="75" s="1"/>
  <c r="E210" i="75"/>
  <c r="H210" i="75" s="1"/>
  <c r="E139" i="75"/>
  <c r="H139" i="75" s="1"/>
  <c r="E221" i="75"/>
  <c r="H221" i="75" s="1"/>
  <c r="E116" i="75"/>
  <c r="H116" i="75" s="1"/>
  <c r="E117" i="75"/>
  <c r="H117" i="75" s="1"/>
  <c r="E115" i="75"/>
  <c r="H115" i="75" s="1"/>
  <c r="E38" i="75"/>
  <c r="H38" i="75" s="1"/>
  <c r="E208" i="75"/>
  <c r="H208" i="75" s="1"/>
  <c r="E68" i="75"/>
  <c r="H68" i="75" s="1"/>
  <c r="E56" i="75"/>
  <c r="H56" i="75" s="1"/>
  <c r="E7" i="69"/>
  <c r="H7" i="69" s="1"/>
  <c r="E48" i="75"/>
  <c r="H48" i="75" s="1"/>
  <c r="E203" i="75"/>
  <c r="H203" i="75" s="1"/>
  <c r="E114" i="75"/>
  <c r="H114" i="75" s="1"/>
  <c r="E85" i="75"/>
  <c r="H85" i="75" s="1"/>
  <c r="E25" i="75"/>
  <c r="H25" i="75" s="1"/>
  <c r="E209" i="74"/>
  <c r="H209" i="74" s="1"/>
  <c r="E185" i="75"/>
  <c r="H185" i="75" s="1"/>
  <c r="E147" i="75"/>
  <c r="H147" i="75" s="1"/>
  <c r="E215" i="75"/>
  <c r="H215" i="75" s="1"/>
  <c r="E20" i="75"/>
  <c r="H20" i="75" s="1"/>
  <c r="E195" i="75"/>
  <c r="H195" i="75" s="1"/>
  <c r="E118" i="75"/>
  <c r="H118" i="75" s="1"/>
  <c r="E211" i="75"/>
  <c r="H211" i="75" s="1"/>
  <c r="E24" i="75"/>
  <c r="H24" i="75" s="1"/>
  <c r="E73" i="75"/>
  <c r="H73" i="75" s="1"/>
  <c r="E81" i="75"/>
  <c r="H81" i="75" s="1"/>
  <c r="E131" i="75"/>
  <c r="H131" i="75" s="1"/>
  <c r="E87" i="75"/>
  <c r="H87" i="75" s="1"/>
  <c r="E224" i="75"/>
  <c r="H224" i="75" s="1"/>
  <c r="E69" i="75"/>
  <c r="H69" i="75" s="1"/>
  <c r="E218" i="75"/>
  <c r="H218" i="75" s="1"/>
  <c r="E59" i="75"/>
  <c r="H59" i="75" s="1"/>
  <c r="E35" i="75"/>
  <c r="H35" i="75" s="1"/>
  <c r="E132" i="75"/>
  <c r="H132" i="75" s="1"/>
  <c r="E137" i="74"/>
  <c r="H137" i="74" s="1"/>
  <c r="E213" i="75"/>
  <c r="H213" i="75" s="1"/>
  <c r="E75" i="75"/>
  <c r="H75" i="75" s="1"/>
  <c r="E96" i="75"/>
  <c r="H96" i="75" s="1"/>
  <c r="E28" i="75"/>
  <c r="H28" i="75" s="1"/>
  <c r="E14" i="69"/>
  <c r="H14" i="69" s="1"/>
  <c r="E112" i="75"/>
  <c r="H112" i="75" s="1"/>
  <c r="E71" i="75"/>
  <c r="H71" i="75" s="1"/>
  <c r="E36" i="75"/>
  <c r="H36" i="75" s="1"/>
  <c r="E17" i="69"/>
  <c r="H17" i="69" s="1"/>
  <c r="E62" i="75"/>
  <c r="H62" i="75" s="1"/>
  <c r="E31" i="75"/>
  <c r="H31" i="75" s="1"/>
  <c r="E46" i="75"/>
  <c r="H46" i="75" s="1"/>
  <c r="E89" i="75"/>
  <c r="H89" i="75" s="1"/>
  <c r="E94" i="75"/>
  <c r="H94" i="75" s="1"/>
  <c r="E216" i="75"/>
  <c r="H216" i="75" s="1"/>
  <c r="E19" i="75"/>
  <c r="H19" i="75" s="1"/>
  <c r="E21" i="75"/>
  <c r="H21" i="75" s="1"/>
  <c r="E51" i="75"/>
  <c r="H51" i="75" s="1"/>
  <c r="E106" i="75"/>
  <c r="H106" i="75" s="1"/>
  <c r="E55" i="75"/>
  <c r="H55" i="75" s="1"/>
  <c r="E6" i="69"/>
  <c r="H6" i="69" s="1"/>
  <c r="E54" i="75"/>
  <c r="H54" i="75" s="1"/>
  <c r="E197" i="75"/>
  <c r="H197" i="75" s="1"/>
  <c r="E52" i="75"/>
  <c r="H52" i="75" s="1"/>
  <c r="E196" i="75"/>
  <c r="H196" i="75" s="1"/>
  <c r="E91" i="75"/>
  <c r="H91" i="75" s="1"/>
  <c r="E142" i="75"/>
  <c r="H142" i="75" s="1"/>
  <c r="K226" i="8"/>
  <c r="K213" i="64"/>
  <c r="K215" i="64" s="1"/>
  <c r="E108" i="74" l="1"/>
  <c r="H108" i="74" s="1"/>
  <c r="E177" i="73"/>
  <c r="H177" i="73" s="1"/>
  <c r="E67" i="95"/>
  <c r="H67" i="95" s="1"/>
  <c r="C67" i="96" s="1"/>
  <c r="E67" i="96" s="1"/>
  <c r="H67" i="96" s="1"/>
  <c r="E66" i="95"/>
  <c r="H66" i="95" s="1"/>
  <c r="C66" i="96" s="1"/>
  <c r="E66" i="96" s="1"/>
  <c r="H66" i="96" s="1"/>
  <c r="E109" i="73"/>
  <c r="H109" i="73" s="1"/>
  <c r="E107" i="73"/>
  <c r="H107" i="73" s="1"/>
  <c r="E5" i="68"/>
  <c r="H5" i="68" s="1"/>
  <c r="E52" i="76"/>
  <c r="H52" i="76" s="1"/>
  <c r="E51" i="76"/>
  <c r="H51" i="76" s="1"/>
  <c r="E36" i="76"/>
  <c r="H36" i="76" s="1"/>
  <c r="E132" i="76"/>
  <c r="H132" i="76" s="1"/>
  <c r="E224" i="76"/>
  <c r="H224" i="76" s="1"/>
  <c r="E147" i="76"/>
  <c r="H147" i="76" s="1"/>
  <c r="E208" i="76"/>
  <c r="H208" i="76" s="1"/>
  <c r="E117" i="76"/>
  <c r="H117" i="76" s="1"/>
  <c r="E126" i="76"/>
  <c r="H126" i="76" s="1"/>
  <c r="E60" i="76"/>
  <c r="H60" i="76" s="1"/>
  <c r="E64" i="76"/>
  <c r="H64" i="76" s="1"/>
  <c r="E23" i="76"/>
  <c r="H23" i="76" s="1"/>
  <c r="E187" i="76"/>
  <c r="H187" i="76" s="1"/>
  <c r="E178" i="76"/>
  <c r="H178" i="76" s="1"/>
  <c r="E190" i="76"/>
  <c r="H190" i="76" s="1"/>
  <c r="E78" i="76"/>
  <c r="H78" i="76" s="1"/>
  <c r="E32" i="76"/>
  <c r="H32" i="76" s="1"/>
  <c r="E96" i="76"/>
  <c r="H96" i="76" s="1"/>
  <c r="E87" i="76"/>
  <c r="H87" i="76" s="1"/>
  <c r="E185" i="76"/>
  <c r="H185" i="76" s="1"/>
  <c r="E198" i="76"/>
  <c r="H198" i="76" s="1"/>
  <c r="E222" i="76"/>
  <c r="H222" i="76" s="1"/>
  <c r="E49" i="76"/>
  <c r="H49" i="76" s="1"/>
  <c r="E50" i="76"/>
  <c r="H50" i="76" s="1"/>
  <c r="E90" i="76"/>
  <c r="H90" i="76" s="1"/>
  <c r="E134" i="76"/>
  <c r="H134" i="76" s="1"/>
  <c r="E70" i="76"/>
  <c r="H70" i="76" s="1"/>
  <c r="E40" i="76"/>
  <c r="H40" i="76" s="1"/>
  <c r="E143" i="76"/>
  <c r="H143" i="76" s="1"/>
  <c r="E19" i="76"/>
  <c r="H19" i="76" s="1"/>
  <c r="E31" i="76"/>
  <c r="H31" i="76" s="1"/>
  <c r="E131" i="76"/>
  <c r="H131" i="76" s="1"/>
  <c r="E48" i="76"/>
  <c r="H48" i="76" s="1"/>
  <c r="E116" i="76"/>
  <c r="H116" i="76" s="1"/>
  <c r="E41" i="76"/>
  <c r="H41" i="76" s="1"/>
  <c r="E45" i="76"/>
  <c r="H45" i="76" s="1"/>
  <c r="E214" i="76"/>
  <c r="H214" i="76" s="1"/>
  <c r="E183" i="76"/>
  <c r="H183" i="76" s="1"/>
  <c r="E83" i="76"/>
  <c r="H83" i="76" s="1"/>
  <c r="E86" i="76"/>
  <c r="H86" i="76" s="1"/>
  <c r="E13" i="72"/>
  <c r="H13" i="72" s="1"/>
  <c r="E27" i="76"/>
  <c r="H27" i="76" s="1"/>
  <c r="E206" i="76"/>
  <c r="H206" i="76" s="1"/>
  <c r="E141" i="76"/>
  <c r="H141" i="76" s="1"/>
  <c r="E71" i="76"/>
  <c r="H71" i="76" s="1"/>
  <c r="E142" i="76"/>
  <c r="H142" i="76" s="1"/>
  <c r="E54" i="76"/>
  <c r="H54" i="76" s="1"/>
  <c r="E75" i="76"/>
  <c r="H75" i="76" s="1"/>
  <c r="E59" i="76"/>
  <c r="H59" i="76" s="1"/>
  <c r="E195" i="76"/>
  <c r="H195" i="76" s="1"/>
  <c r="E7" i="72"/>
  <c r="H7" i="72" s="1"/>
  <c r="E38" i="76"/>
  <c r="H38" i="76" s="1"/>
  <c r="E220" i="76"/>
  <c r="H220" i="76" s="1"/>
  <c r="E33" i="76"/>
  <c r="H33" i="76" s="1"/>
  <c r="E72" i="76"/>
  <c r="H72" i="76" s="1"/>
  <c r="E133" i="75"/>
  <c r="H133" i="75" s="1"/>
  <c r="E212" i="76"/>
  <c r="H212" i="76" s="1"/>
  <c r="E57" i="76"/>
  <c r="H57" i="76" s="1"/>
  <c r="E95" i="76"/>
  <c r="H95" i="76" s="1"/>
  <c r="E44" i="76"/>
  <c r="H44" i="76" s="1"/>
  <c r="E21" i="76"/>
  <c r="H21" i="76" s="1"/>
  <c r="E6" i="72"/>
  <c r="H6" i="72" s="1"/>
  <c r="E62" i="76"/>
  <c r="H62" i="76" s="1"/>
  <c r="E14" i="72"/>
  <c r="H14" i="72" s="1"/>
  <c r="E218" i="76"/>
  <c r="H218" i="76" s="1"/>
  <c r="E20" i="76"/>
  <c r="H20" i="76" s="1"/>
  <c r="E25" i="76"/>
  <c r="H25" i="76" s="1"/>
  <c r="E217" i="76"/>
  <c r="H217" i="76" s="1"/>
  <c r="E101" i="76"/>
  <c r="H101" i="76" s="1"/>
  <c r="E16" i="72"/>
  <c r="H16" i="72" s="1"/>
  <c r="E136" i="76"/>
  <c r="H136" i="76" s="1"/>
  <c r="E200" i="76"/>
  <c r="H200" i="76" s="1"/>
  <c r="E53" i="76"/>
  <c r="H53" i="76" s="1"/>
  <c r="E130" i="76"/>
  <c r="H130" i="76" s="1"/>
  <c r="E43" i="76"/>
  <c r="H43" i="76" s="1"/>
  <c r="E140" i="76"/>
  <c r="H140" i="76" s="1"/>
  <c r="E63" i="76"/>
  <c r="H63" i="76" s="1"/>
  <c r="E55" i="76"/>
  <c r="H55" i="76" s="1"/>
  <c r="E216" i="76"/>
  <c r="H216" i="76" s="1"/>
  <c r="E28" i="76"/>
  <c r="H28" i="76" s="1"/>
  <c r="E73" i="76"/>
  <c r="H73" i="76" s="1"/>
  <c r="E85" i="76"/>
  <c r="H85" i="76" s="1"/>
  <c r="E115" i="76"/>
  <c r="H115" i="76" s="1"/>
  <c r="E139" i="76"/>
  <c r="H139" i="76" s="1"/>
  <c r="E26" i="76"/>
  <c r="H26" i="76" s="1"/>
  <c r="E205" i="76"/>
  <c r="H205" i="76" s="1"/>
  <c r="E110" i="76"/>
  <c r="H110" i="76" s="1"/>
  <c r="E18" i="72"/>
  <c r="H18" i="72" s="1"/>
  <c r="E152" i="76"/>
  <c r="H152" i="76" s="1"/>
  <c r="E77" i="76"/>
  <c r="H77" i="76" s="1"/>
  <c r="E149" i="76"/>
  <c r="H149" i="76" s="1"/>
  <c r="E29" i="76"/>
  <c r="H29" i="76" s="1"/>
  <c r="E150" i="76"/>
  <c r="H150" i="76" s="1"/>
  <c r="E39" i="76"/>
  <c r="H39" i="76" s="1"/>
  <c r="E24" i="76"/>
  <c r="H24" i="76" s="1"/>
  <c r="E114" i="76"/>
  <c r="H114" i="76" s="1"/>
  <c r="E68" i="76"/>
  <c r="H68" i="76" s="1"/>
  <c r="E210" i="76"/>
  <c r="H210" i="76" s="1"/>
  <c r="E82" i="76"/>
  <c r="H82" i="76" s="1"/>
  <c r="E99" i="76"/>
  <c r="H99" i="76" s="1"/>
  <c r="E34" i="76"/>
  <c r="H34" i="76" s="1"/>
  <c r="E199" i="76"/>
  <c r="H199" i="76" s="1"/>
  <c r="E30" i="76"/>
  <c r="H30" i="76" s="1"/>
  <c r="E188" i="76"/>
  <c r="H188" i="76" s="1"/>
  <c r="E80" i="76"/>
  <c r="H80" i="76" s="1"/>
  <c r="E204" i="76"/>
  <c r="H204" i="76" s="1"/>
  <c r="E15" i="72"/>
  <c r="H15" i="72" s="1"/>
  <c r="E202" i="76"/>
  <c r="H202" i="76" s="1"/>
  <c r="E94" i="76"/>
  <c r="H94" i="76" s="1"/>
  <c r="E196" i="76"/>
  <c r="H196" i="76" s="1"/>
  <c r="E89" i="76"/>
  <c r="H89" i="76" s="1"/>
  <c r="E137" i="75"/>
  <c r="H137" i="75" s="1"/>
  <c r="E211" i="76"/>
  <c r="H211" i="76" s="1"/>
  <c r="E111" i="76"/>
  <c r="H111" i="76" s="1"/>
  <c r="E61" i="76"/>
  <c r="H61" i="76" s="1"/>
  <c r="E184" i="75"/>
  <c r="H184" i="75" s="1"/>
  <c r="E201" i="76"/>
  <c r="H201" i="76" s="1"/>
  <c r="E151" i="76"/>
  <c r="H151" i="76" s="1"/>
  <c r="E76" i="76"/>
  <c r="H76" i="76" s="1"/>
  <c r="E22" i="76"/>
  <c r="H22" i="76" s="1"/>
  <c r="E138" i="76"/>
  <c r="H138" i="76" s="1"/>
  <c r="E144" i="76"/>
  <c r="H144" i="76" s="1"/>
  <c r="E17" i="72"/>
  <c r="H17" i="72" s="1"/>
  <c r="E197" i="76"/>
  <c r="H197" i="76" s="1"/>
  <c r="E106" i="76"/>
  <c r="H106" i="76" s="1"/>
  <c r="E112" i="76"/>
  <c r="H112" i="76" s="1"/>
  <c r="E81" i="76"/>
  <c r="H81" i="76" s="1"/>
  <c r="E118" i="76"/>
  <c r="H118" i="76" s="1"/>
  <c r="E215" i="76"/>
  <c r="H215" i="76" s="1"/>
  <c r="E209" i="75"/>
  <c r="H209" i="75" s="1"/>
  <c r="E203" i="76"/>
  <c r="H203" i="76" s="1"/>
  <c r="E56" i="76"/>
  <c r="H56" i="76" s="1"/>
  <c r="E221" i="76"/>
  <c r="H221" i="76" s="1"/>
  <c r="E113" i="76"/>
  <c r="H113" i="76" s="1"/>
  <c r="E8" i="72"/>
  <c r="H8" i="72" s="1"/>
  <c r="E84" i="76"/>
  <c r="H84" i="76" s="1"/>
  <c r="E186" i="76"/>
  <c r="H186" i="76" s="1"/>
  <c r="E74" i="76"/>
  <c r="H74" i="76" s="1"/>
  <c r="E58" i="76"/>
  <c r="H58" i="76" s="1"/>
  <c r="E100" i="75"/>
  <c r="H100" i="75" s="1"/>
  <c r="E192" i="76"/>
  <c r="H192" i="76" s="1"/>
  <c r="E146" i="76"/>
  <c r="H146" i="76" s="1"/>
  <c r="E191" i="76"/>
  <c r="H191" i="76" s="1"/>
  <c r="E98" i="76"/>
  <c r="H98" i="76" s="1"/>
  <c r="E161" i="76"/>
  <c r="H161" i="76" s="1"/>
  <c r="E207" i="76"/>
  <c r="H207" i="76" s="1"/>
  <c r="E47" i="76"/>
  <c r="H47" i="76" s="1"/>
  <c r="E135" i="76"/>
  <c r="H135" i="76" s="1"/>
  <c r="E223" i="76"/>
  <c r="H223" i="76" s="1"/>
  <c r="E42" i="76"/>
  <c r="H42" i="76" s="1"/>
  <c r="E91" i="76"/>
  <c r="H91" i="76" s="1"/>
  <c r="E46" i="76"/>
  <c r="H46" i="76" s="1"/>
  <c r="E35" i="76"/>
  <c r="H35" i="76" s="1"/>
  <c r="E69" i="76"/>
  <c r="H69" i="76" s="1"/>
  <c r="E213" i="76"/>
  <c r="H213" i="76" s="1"/>
  <c r="K216" i="64"/>
  <c r="E177" i="75" l="1"/>
  <c r="H177" i="75" s="1"/>
  <c r="E108" i="75"/>
  <c r="H108" i="75" s="1"/>
  <c r="E107" i="74"/>
  <c r="H107" i="74" s="1"/>
  <c r="E109" i="74"/>
  <c r="H109" i="74" s="1"/>
  <c r="E177" i="74"/>
  <c r="H177" i="74" s="1"/>
  <c r="E108" i="76"/>
  <c r="H108" i="76" s="1"/>
  <c r="E177" i="76"/>
  <c r="H177" i="76" s="1"/>
  <c r="E97" i="77"/>
  <c r="H97" i="77" s="1"/>
  <c r="E79" i="77"/>
  <c r="H79" i="77" s="1"/>
  <c r="E5" i="69"/>
  <c r="H5" i="69" s="1"/>
  <c r="E8" i="73"/>
  <c r="H8" i="73" s="1"/>
  <c r="E137" i="76"/>
  <c r="H137" i="76" s="1"/>
  <c r="E15" i="73"/>
  <c r="H15" i="73" s="1"/>
  <c r="E133" i="76"/>
  <c r="H133" i="76" s="1"/>
  <c r="E16" i="73"/>
  <c r="H16" i="73" s="1"/>
  <c r="E17" i="73"/>
  <c r="H17" i="73" s="1"/>
  <c r="E14" i="73"/>
  <c r="H14" i="73" s="1"/>
  <c r="E100" i="76"/>
  <c r="H100" i="76" s="1"/>
  <c r="E209" i="76"/>
  <c r="H209" i="76" s="1"/>
  <c r="E6" i="73"/>
  <c r="H6" i="73" s="1"/>
  <c r="E13" i="73"/>
  <c r="H13" i="73" s="1"/>
  <c r="E18" i="73"/>
  <c r="H18" i="73" s="1"/>
  <c r="E184" i="76"/>
  <c r="H184" i="76" s="1"/>
  <c r="E7" i="73"/>
  <c r="H7" i="73" s="1"/>
  <c r="E107" i="75" l="1"/>
  <c r="H107" i="75" s="1"/>
  <c r="E109" i="76" s="1"/>
  <c r="H109" i="76" s="1"/>
  <c r="E109" i="75"/>
  <c r="H109" i="75" s="1"/>
  <c r="E177" i="77"/>
  <c r="H177" i="77" s="1"/>
  <c r="E177" i="78" s="1"/>
  <c r="H177" i="78" s="1"/>
  <c r="E202" i="77"/>
  <c r="H202" i="77" s="1"/>
  <c r="E115" i="77"/>
  <c r="H115" i="77" s="1"/>
  <c r="E27" i="77"/>
  <c r="H27" i="77" s="1"/>
  <c r="E94" i="77"/>
  <c r="H94" i="77" s="1"/>
  <c r="E84" i="77"/>
  <c r="H84" i="77" s="1"/>
  <c r="E207" i="77"/>
  <c r="H207" i="77" s="1"/>
  <c r="E208" i="77"/>
  <c r="H208" i="77" s="1"/>
  <c r="E53" i="77"/>
  <c r="H53" i="77" s="1"/>
  <c r="E138" i="77"/>
  <c r="H138" i="77" s="1"/>
  <c r="E82" i="77"/>
  <c r="H82" i="77" s="1"/>
  <c r="E46" i="77"/>
  <c r="H46" i="77" s="1"/>
  <c r="E178" i="77"/>
  <c r="H178" i="77" s="1"/>
  <c r="E55" i="77"/>
  <c r="H55" i="77" s="1"/>
  <c r="E139" i="77"/>
  <c r="H139" i="77" s="1"/>
  <c r="E146" i="77"/>
  <c r="H146" i="77" s="1"/>
  <c r="E206" i="77"/>
  <c r="H206" i="77" s="1"/>
  <c r="E196" i="77"/>
  <c r="H196" i="77" s="1"/>
  <c r="E197" i="77"/>
  <c r="H197" i="77" s="1"/>
  <c r="E142" i="77"/>
  <c r="H142" i="77" s="1"/>
  <c r="E87" i="77"/>
  <c r="H87" i="77" s="1"/>
  <c r="E59" i="77"/>
  <c r="H59" i="77" s="1"/>
  <c r="E61" i="77"/>
  <c r="H61" i="77" s="1"/>
  <c r="E41" i="77"/>
  <c r="H41" i="77" s="1"/>
  <c r="E21" i="77"/>
  <c r="H21" i="77" s="1"/>
  <c r="E40" i="77"/>
  <c r="H40" i="77" s="1"/>
  <c r="E152" i="77"/>
  <c r="H152" i="77" s="1"/>
  <c r="E224" i="77"/>
  <c r="H224" i="77" s="1"/>
  <c r="E22" i="77"/>
  <c r="H22" i="77" s="1"/>
  <c r="E69" i="77"/>
  <c r="H69" i="77" s="1"/>
  <c r="E60" i="77"/>
  <c r="H60" i="77" s="1"/>
  <c r="E74" i="77"/>
  <c r="H74" i="77" s="1"/>
  <c r="E64" i="77"/>
  <c r="H64" i="77" s="1"/>
  <c r="E116" i="77"/>
  <c r="H116" i="77" s="1"/>
  <c r="E95" i="77"/>
  <c r="H95" i="77" s="1"/>
  <c r="E222" i="77"/>
  <c r="H222" i="77" s="1"/>
  <c r="E188" i="77"/>
  <c r="H188" i="77" s="1"/>
  <c r="E101" i="77"/>
  <c r="H101" i="77" s="1"/>
  <c r="E221" i="77"/>
  <c r="H221" i="77" s="1"/>
  <c r="E78" i="77"/>
  <c r="H78" i="77" s="1"/>
  <c r="E134" i="77"/>
  <c r="H134" i="77" s="1"/>
  <c r="E147" i="77"/>
  <c r="H147" i="77" s="1"/>
  <c r="E136" i="77"/>
  <c r="H136" i="77" s="1"/>
  <c r="E49" i="77"/>
  <c r="H49" i="77" s="1"/>
  <c r="E210" i="77"/>
  <c r="H210" i="77" s="1"/>
  <c r="E132" i="77"/>
  <c r="H132" i="77" s="1"/>
  <c r="E28" i="77"/>
  <c r="H28" i="77" s="1"/>
  <c r="E131" i="77"/>
  <c r="H131" i="77" s="1"/>
  <c r="E75" i="77"/>
  <c r="H75" i="77" s="1"/>
  <c r="E98" i="77"/>
  <c r="H98" i="77" s="1"/>
  <c r="E106" i="77"/>
  <c r="H106" i="77" s="1"/>
  <c r="E144" i="77"/>
  <c r="H144" i="77" s="1"/>
  <c r="E47" i="77"/>
  <c r="H47" i="77" s="1"/>
  <c r="E190" i="77"/>
  <c r="H190" i="77" s="1"/>
  <c r="E214" i="77"/>
  <c r="H214" i="77" s="1"/>
  <c r="E62" i="77"/>
  <c r="H62" i="77" s="1"/>
  <c r="E205" i="77"/>
  <c r="H205" i="77" s="1"/>
  <c r="E68" i="77"/>
  <c r="H68" i="77" s="1"/>
  <c r="E33" i="77"/>
  <c r="H33" i="77" s="1"/>
  <c r="E130" i="77"/>
  <c r="H130" i="77" s="1"/>
  <c r="E149" i="77"/>
  <c r="H149" i="77" s="1"/>
  <c r="E91" i="77"/>
  <c r="H91" i="77" s="1"/>
  <c r="E143" i="77"/>
  <c r="H143" i="77" s="1"/>
  <c r="E29" i="77"/>
  <c r="H29" i="77" s="1"/>
  <c r="E32" i="77"/>
  <c r="H32" i="77" s="1"/>
  <c r="E73" i="77"/>
  <c r="H73" i="77" s="1"/>
  <c r="E151" i="77"/>
  <c r="H151" i="77" s="1"/>
  <c r="E200" i="77"/>
  <c r="H200" i="77" s="1"/>
  <c r="E201" i="77"/>
  <c r="H201" i="77" s="1"/>
  <c r="E117" i="77"/>
  <c r="H117" i="77" s="1"/>
  <c r="E187" i="77"/>
  <c r="H187" i="77" s="1"/>
  <c r="E45" i="77"/>
  <c r="H45" i="77" s="1"/>
  <c r="E30" i="77"/>
  <c r="H30" i="77" s="1"/>
  <c r="E220" i="77"/>
  <c r="H220" i="77" s="1"/>
  <c r="E212" i="77"/>
  <c r="H212" i="77" s="1"/>
  <c r="E185" i="77"/>
  <c r="H185" i="77" s="1"/>
  <c r="E26" i="77"/>
  <c r="H26" i="77" s="1"/>
  <c r="E48" i="77"/>
  <c r="H48" i="77" s="1"/>
  <c r="E99" i="77"/>
  <c r="H99" i="77" s="1"/>
  <c r="E213" i="77"/>
  <c r="H213" i="77" s="1"/>
  <c r="E34" i="77"/>
  <c r="H34" i="77" s="1"/>
  <c r="E150" i="77"/>
  <c r="H150" i="77" s="1"/>
  <c r="E198" i="77"/>
  <c r="H198" i="77" s="1"/>
  <c r="E203" i="77"/>
  <c r="H203" i="77" s="1"/>
  <c r="E140" i="77"/>
  <c r="H140" i="77" s="1"/>
  <c r="E199" i="77"/>
  <c r="H199" i="77" s="1"/>
  <c r="E135" i="77"/>
  <c r="H135" i="77" s="1"/>
  <c r="E63" i="77"/>
  <c r="H63" i="77" s="1"/>
  <c r="E223" i="77"/>
  <c r="H223" i="77" s="1"/>
  <c r="E186" i="77"/>
  <c r="H186" i="77" s="1"/>
  <c r="E86" i="77"/>
  <c r="H86" i="77" s="1"/>
  <c r="E77" i="77"/>
  <c r="H77" i="77" s="1"/>
  <c r="E211" i="77"/>
  <c r="H211" i="77" s="1"/>
  <c r="E76" i="77"/>
  <c r="H76" i="77" s="1"/>
  <c r="E81" i="77"/>
  <c r="H81" i="77" s="1"/>
  <c r="E126" i="77"/>
  <c r="H126" i="77" s="1"/>
  <c r="E217" i="77"/>
  <c r="H217" i="77" s="1"/>
  <c r="E118" i="77"/>
  <c r="H118" i="77" s="1"/>
  <c r="E50" i="77"/>
  <c r="H50" i="77" s="1"/>
  <c r="E58" i="77"/>
  <c r="H58" i="77" s="1"/>
  <c r="E195" i="77"/>
  <c r="H195" i="77" s="1"/>
  <c r="E204" i="77"/>
  <c r="H204" i="77" s="1"/>
  <c r="E19" i="77"/>
  <c r="H19" i="77" s="1"/>
  <c r="E31" i="77"/>
  <c r="H31" i="77" s="1"/>
  <c r="E35" i="77"/>
  <c r="H35" i="77" s="1"/>
  <c r="E218" i="77"/>
  <c r="H218" i="77" s="1"/>
  <c r="E216" i="77"/>
  <c r="H216" i="77" s="1"/>
  <c r="E215" i="77"/>
  <c r="H215" i="77" s="1"/>
  <c r="E192" i="77"/>
  <c r="H192" i="77" s="1"/>
  <c r="E191" i="77"/>
  <c r="H191" i="77" s="1"/>
  <c r="E161" i="77"/>
  <c r="H161" i="77" s="1"/>
  <c r="E141" i="77"/>
  <c r="H141" i="77" s="1"/>
  <c r="E114" i="77"/>
  <c r="H114" i="77" s="1"/>
  <c r="E113" i="77"/>
  <c r="H113" i="77" s="1"/>
  <c r="E110" i="77"/>
  <c r="H110" i="77" s="1"/>
  <c r="E112" i="77"/>
  <c r="H112" i="77" s="1"/>
  <c r="E111" i="77"/>
  <c r="H111" i="77" s="1"/>
  <c r="E96" i="77"/>
  <c r="H96" i="77" s="1"/>
  <c r="E90" i="77"/>
  <c r="H90" i="77" s="1"/>
  <c r="E89" i="77"/>
  <c r="H89" i="77" s="1"/>
  <c r="E85" i="77"/>
  <c r="H85" i="77" s="1"/>
  <c r="E83" i="77"/>
  <c r="H83" i="77" s="1"/>
  <c r="E80" i="77"/>
  <c r="H80" i="77" s="1"/>
  <c r="E72" i="77"/>
  <c r="H72" i="77" s="1"/>
  <c r="E71" i="77"/>
  <c r="H71" i="77" s="1"/>
  <c r="E70" i="77"/>
  <c r="H70" i="77" s="1"/>
  <c r="E57" i="77"/>
  <c r="H57" i="77" s="1"/>
  <c r="E56" i="77"/>
  <c r="H56" i="77" s="1"/>
  <c r="E54" i="77"/>
  <c r="H54" i="77" s="1"/>
  <c r="E52" i="77"/>
  <c r="H52" i="77" s="1"/>
  <c r="E51" i="77"/>
  <c r="H51" i="77" s="1"/>
  <c r="E44" i="77"/>
  <c r="H44" i="77" s="1"/>
  <c r="E43" i="77"/>
  <c r="H43" i="77" s="1"/>
  <c r="E42" i="77"/>
  <c r="H42" i="77" s="1"/>
  <c r="E38" i="77"/>
  <c r="H38" i="77" s="1"/>
  <c r="E36" i="77"/>
  <c r="H36" i="77" s="1"/>
  <c r="E39" i="77"/>
  <c r="H39" i="77" s="1"/>
  <c r="E25" i="77"/>
  <c r="H25" i="77" s="1"/>
  <c r="E24" i="77"/>
  <c r="H24" i="77" s="1"/>
  <c r="E23" i="77"/>
  <c r="H23" i="77" s="1"/>
  <c r="E20" i="77"/>
  <c r="H20" i="77" s="1"/>
  <c r="E13" i="74"/>
  <c r="H13" i="74" s="1"/>
  <c r="E7" i="74"/>
  <c r="H7" i="74" s="1"/>
  <c r="E18" i="74"/>
  <c r="H18" i="74" s="1"/>
  <c r="E14" i="74"/>
  <c r="H14" i="74" s="1"/>
  <c r="E16" i="74"/>
  <c r="H16" i="74" s="1"/>
  <c r="E17" i="74"/>
  <c r="H17" i="74" s="1"/>
  <c r="E15" i="74"/>
  <c r="H15" i="74" s="1"/>
  <c r="E8" i="74"/>
  <c r="H8" i="74" s="1"/>
  <c r="E6" i="74"/>
  <c r="H6" i="74" s="1"/>
  <c r="X15" i="8"/>
  <c r="Y15" i="8" s="1"/>
  <c r="X17" i="8"/>
  <c r="Y17" i="8" s="1"/>
  <c r="X31" i="8"/>
  <c r="Y31" i="8" s="1"/>
  <c r="X25" i="8"/>
  <c r="Y25" i="8" s="1"/>
  <c r="X23" i="8"/>
  <c r="Y23" i="8" s="1"/>
  <c r="E107" i="76" l="1"/>
  <c r="H107" i="76" s="1"/>
  <c r="E183" i="77"/>
  <c r="H183" i="77" s="1"/>
  <c r="E183" i="78" s="1"/>
  <c r="H183" i="78" s="1"/>
  <c r="E108" i="77"/>
  <c r="H108" i="77" s="1"/>
  <c r="E108" i="78" s="1"/>
  <c r="H108" i="78" s="1"/>
  <c r="E177" i="79" s="1"/>
  <c r="H177" i="79" s="1"/>
  <c r="E177" i="80" s="1"/>
  <c r="H177" i="80" s="1"/>
  <c r="E97" i="78"/>
  <c r="H97" i="78" s="1"/>
  <c r="E97" i="79" s="1"/>
  <c r="H97" i="79" s="1"/>
  <c r="E97" i="80" s="1"/>
  <c r="H97" i="80" s="1"/>
  <c r="E79" i="78"/>
  <c r="H79" i="78" s="1"/>
  <c r="E79" i="79" s="1"/>
  <c r="H79" i="79" s="1"/>
  <c r="E79" i="80" s="1"/>
  <c r="H79" i="80" s="1"/>
  <c r="E137" i="77"/>
  <c r="H137" i="77" s="1"/>
  <c r="E209" i="77"/>
  <c r="H209" i="77" s="1"/>
  <c r="E100" i="77"/>
  <c r="H100" i="77" s="1"/>
  <c r="E133" i="77"/>
  <c r="H133" i="77" s="1"/>
  <c r="E184" i="77"/>
  <c r="H184" i="77" s="1"/>
  <c r="E16" i="75"/>
  <c r="H16" i="75" s="1"/>
  <c r="E15" i="75"/>
  <c r="H15" i="75" s="1"/>
  <c r="E17" i="75"/>
  <c r="H17" i="75" s="1"/>
  <c r="E7" i="75"/>
  <c r="H7" i="75" s="1"/>
  <c r="E13" i="75"/>
  <c r="H13" i="75" s="1"/>
  <c r="E14" i="75"/>
  <c r="H14" i="75" s="1"/>
  <c r="E6" i="75"/>
  <c r="H6" i="75" s="1"/>
  <c r="E18" i="75"/>
  <c r="H18" i="75" s="1"/>
  <c r="E8" i="75"/>
  <c r="H8" i="75" s="1"/>
  <c r="X34" i="8"/>
  <c r="Y34" i="8" s="1"/>
  <c r="L227" i="8"/>
  <c r="K228" i="8"/>
  <c r="F227" i="8"/>
  <c r="K232" i="8"/>
  <c r="F22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E109" i="77" l="1"/>
  <c r="H109" i="77" s="1"/>
  <c r="E109" i="78" s="1"/>
  <c r="H109" i="78" s="1"/>
  <c r="E107" i="77"/>
  <c r="H107" i="77" s="1"/>
  <c r="E107" i="78" s="1"/>
  <c r="H107" i="78" s="1"/>
  <c r="E109" i="79" s="1"/>
  <c r="H109" i="79" s="1"/>
  <c r="E109" i="80" s="1"/>
  <c r="H109" i="80" s="1"/>
  <c r="E79" i="81"/>
  <c r="H79" i="81" s="1"/>
  <c r="E79" i="82" s="1"/>
  <c r="H79" i="82" s="1"/>
  <c r="E79" i="83" s="1"/>
  <c r="H79" i="83" s="1"/>
  <c r="E78" i="78"/>
  <c r="H78" i="78" s="1"/>
  <c r="E78" i="79" s="1"/>
  <c r="H78" i="79" s="1"/>
  <c r="E78" i="80" s="1"/>
  <c r="H78" i="80" s="1"/>
  <c r="E199" i="78"/>
  <c r="H199" i="78" s="1"/>
  <c r="E199" i="79" s="1"/>
  <c r="H199" i="79" s="1"/>
  <c r="E199" i="80" s="1"/>
  <c r="H199" i="80" s="1"/>
  <c r="E38" i="78"/>
  <c r="H38" i="78" s="1"/>
  <c r="E38" i="79" s="1"/>
  <c r="H38" i="79" s="1"/>
  <c r="E38" i="80" s="1"/>
  <c r="H38" i="80" s="1"/>
  <c r="E94" i="78"/>
  <c r="H94" i="78" s="1"/>
  <c r="E94" i="79" s="1"/>
  <c r="H94" i="79" s="1"/>
  <c r="E94" i="80" s="1"/>
  <c r="H94" i="80" s="1"/>
  <c r="E58" i="78"/>
  <c r="H58" i="78" s="1"/>
  <c r="E58" i="79" s="1"/>
  <c r="H58" i="79" s="1"/>
  <c r="E58" i="80" s="1"/>
  <c r="H58" i="80" s="1"/>
  <c r="E60" i="78"/>
  <c r="H60" i="78" s="1"/>
  <c r="E60" i="79" s="1"/>
  <c r="H60" i="79" s="1"/>
  <c r="E60" i="80" s="1"/>
  <c r="H60" i="80" s="1"/>
  <c r="E82" i="78"/>
  <c r="H82" i="78" s="1"/>
  <c r="E82" i="79" s="1"/>
  <c r="H82" i="79" s="1"/>
  <c r="E82" i="80" s="1"/>
  <c r="H82" i="80" s="1"/>
  <c r="E33" i="78"/>
  <c r="H33" i="78" s="1"/>
  <c r="E33" i="79" s="1"/>
  <c r="H33" i="79" s="1"/>
  <c r="E33" i="80" s="1"/>
  <c r="H33" i="80" s="1"/>
  <c r="E31" i="78"/>
  <c r="H31" i="78" s="1"/>
  <c r="E31" i="79" s="1"/>
  <c r="H31" i="79" s="1"/>
  <c r="E31" i="80" s="1"/>
  <c r="H31" i="80" s="1"/>
  <c r="E198" i="78"/>
  <c r="H198" i="78" s="1"/>
  <c r="E198" i="79" s="1"/>
  <c r="H198" i="79" s="1"/>
  <c r="E198" i="80" s="1"/>
  <c r="H198" i="80" s="1"/>
  <c r="E83" i="78"/>
  <c r="H83" i="78" s="1"/>
  <c r="E83" i="79" s="1"/>
  <c r="H83" i="79" s="1"/>
  <c r="E83" i="80" s="1"/>
  <c r="H83" i="80" s="1"/>
  <c r="E26" i="78"/>
  <c r="H26" i="78" s="1"/>
  <c r="E26" i="79" s="1"/>
  <c r="H26" i="79" s="1"/>
  <c r="E26" i="80" s="1"/>
  <c r="H26" i="80" s="1"/>
  <c r="E110" i="78"/>
  <c r="H110" i="78" s="1"/>
  <c r="E110" i="79" s="1"/>
  <c r="H110" i="79" s="1"/>
  <c r="E110" i="80" s="1"/>
  <c r="H110" i="80" s="1"/>
  <c r="E101" i="78"/>
  <c r="H101" i="78" s="1"/>
  <c r="E101" i="79" s="1"/>
  <c r="H101" i="79" s="1"/>
  <c r="E101" i="80" s="1"/>
  <c r="H101" i="80" s="1"/>
  <c r="E203" i="78"/>
  <c r="H203" i="78" s="1"/>
  <c r="E203" i="79" s="1"/>
  <c r="H203" i="79" s="1"/>
  <c r="E203" i="80" s="1"/>
  <c r="H203" i="80" s="1"/>
  <c r="E71" i="78"/>
  <c r="H71" i="78" s="1"/>
  <c r="E71" i="79" s="1"/>
  <c r="H71" i="79" s="1"/>
  <c r="E71" i="80" s="1"/>
  <c r="H71" i="80" s="1"/>
  <c r="E221" i="78"/>
  <c r="H221" i="78" s="1"/>
  <c r="E221" i="79" s="1"/>
  <c r="H221" i="79" s="1"/>
  <c r="E221" i="80" s="1"/>
  <c r="H221" i="80" s="1"/>
  <c r="E50" i="78"/>
  <c r="H50" i="78" s="1"/>
  <c r="E50" i="79" s="1"/>
  <c r="H50" i="79" s="1"/>
  <c r="E50" i="80" s="1"/>
  <c r="H50" i="80" s="1"/>
  <c r="E207" i="78"/>
  <c r="H207" i="78" s="1"/>
  <c r="E207" i="79" s="1"/>
  <c r="H207" i="79" s="1"/>
  <c r="E207" i="80" s="1"/>
  <c r="H207" i="80" s="1"/>
  <c r="E138" i="78"/>
  <c r="H138" i="78" s="1"/>
  <c r="E138" i="79" s="1"/>
  <c r="H138" i="79" s="1"/>
  <c r="E138" i="80" s="1"/>
  <c r="H138" i="80" s="1"/>
  <c r="E75" i="78"/>
  <c r="H75" i="78" s="1"/>
  <c r="E75" i="79" s="1"/>
  <c r="H75" i="79" s="1"/>
  <c r="E75" i="80" s="1"/>
  <c r="H75" i="80" s="1"/>
  <c r="E196" i="78"/>
  <c r="H196" i="78" s="1"/>
  <c r="E196" i="79" s="1"/>
  <c r="H196" i="79" s="1"/>
  <c r="E196" i="80" s="1"/>
  <c r="H196" i="80" s="1"/>
  <c r="E72" i="78"/>
  <c r="H72" i="78" s="1"/>
  <c r="E72" i="79" s="1"/>
  <c r="H72" i="79" s="1"/>
  <c r="E72" i="80" s="1"/>
  <c r="H72" i="80" s="1"/>
  <c r="E63" i="78"/>
  <c r="H63" i="78" s="1"/>
  <c r="E63" i="79" s="1"/>
  <c r="H63" i="79" s="1"/>
  <c r="E63" i="80" s="1"/>
  <c r="H63" i="80" s="1"/>
  <c r="E52" i="78"/>
  <c r="H52" i="78" s="1"/>
  <c r="E52" i="79" s="1"/>
  <c r="H52" i="79" s="1"/>
  <c r="E52" i="80" s="1"/>
  <c r="H52" i="80" s="1"/>
  <c r="E44" i="78"/>
  <c r="H44" i="78" s="1"/>
  <c r="E44" i="79" s="1"/>
  <c r="H44" i="79" s="1"/>
  <c r="E44" i="80" s="1"/>
  <c r="H44" i="80" s="1"/>
  <c r="E80" i="78"/>
  <c r="H80" i="78" s="1"/>
  <c r="E80" i="79" s="1"/>
  <c r="H80" i="79" s="1"/>
  <c r="E80" i="80" s="1"/>
  <c r="H80" i="80" s="1"/>
  <c r="E49" i="78"/>
  <c r="H49" i="78" s="1"/>
  <c r="E49" i="79" s="1"/>
  <c r="H49" i="79" s="1"/>
  <c r="E49" i="80" s="1"/>
  <c r="H49" i="80" s="1"/>
  <c r="E86" i="78"/>
  <c r="H86" i="78" s="1"/>
  <c r="E86" i="79" s="1"/>
  <c r="H86" i="79" s="1"/>
  <c r="E86" i="80" s="1"/>
  <c r="H86" i="80" s="1"/>
  <c r="E43" i="78"/>
  <c r="H43" i="78" s="1"/>
  <c r="E43" i="79" s="1"/>
  <c r="H43" i="79" s="1"/>
  <c r="E43" i="80" s="1"/>
  <c r="H43" i="80" s="1"/>
  <c r="E29" i="78"/>
  <c r="H29" i="78" s="1"/>
  <c r="E29" i="79" s="1"/>
  <c r="H29" i="79" s="1"/>
  <c r="E29" i="80" s="1"/>
  <c r="H29" i="80" s="1"/>
  <c r="E27" i="78"/>
  <c r="H27" i="78" s="1"/>
  <c r="E27" i="79" s="1"/>
  <c r="H27" i="79" s="1"/>
  <c r="E106" i="78"/>
  <c r="H106" i="78" s="1"/>
  <c r="E106" i="79" s="1"/>
  <c r="H106" i="79" s="1"/>
  <c r="E106" i="80" s="1"/>
  <c r="H106" i="80" s="1"/>
  <c r="E91" i="78"/>
  <c r="H91" i="78" s="1"/>
  <c r="E91" i="79" s="1"/>
  <c r="H91" i="79" s="1"/>
  <c r="E91" i="80" s="1"/>
  <c r="H91" i="80" s="1"/>
  <c r="E206" i="78"/>
  <c r="H206" i="78" s="1"/>
  <c r="E206" i="79" s="1"/>
  <c r="H206" i="79" s="1"/>
  <c r="E206" i="80" s="1"/>
  <c r="H206" i="80" s="1"/>
  <c r="E73" i="78"/>
  <c r="H73" i="78" s="1"/>
  <c r="E73" i="79" s="1"/>
  <c r="H73" i="79" s="1"/>
  <c r="E73" i="80" s="1"/>
  <c r="H73" i="80" s="1"/>
  <c r="E186" i="78"/>
  <c r="H186" i="78" s="1"/>
  <c r="E186" i="79" s="1"/>
  <c r="H186" i="79" s="1"/>
  <c r="E186" i="80" s="1"/>
  <c r="H186" i="80" s="1"/>
  <c r="E21" i="78"/>
  <c r="H21" i="78" s="1"/>
  <c r="E21" i="79" s="1"/>
  <c r="H21" i="79" s="1"/>
  <c r="E21" i="80" s="1"/>
  <c r="H21" i="80" s="1"/>
  <c r="E114" i="78"/>
  <c r="H114" i="78" s="1"/>
  <c r="E114" i="79" s="1"/>
  <c r="H114" i="79" s="1"/>
  <c r="E114" i="80" s="1"/>
  <c r="H114" i="80" s="1"/>
  <c r="E140" i="78"/>
  <c r="H140" i="78" s="1"/>
  <c r="E140" i="79" s="1"/>
  <c r="H140" i="79" s="1"/>
  <c r="E140" i="80" s="1"/>
  <c r="H140" i="80" s="1"/>
  <c r="E28" i="78"/>
  <c r="H28" i="78" s="1"/>
  <c r="E28" i="79" s="1"/>
  <c r="H28" i="79" s="1"/>
  <c r="E28" i="80" s="1"/>
  <c r="H28" i="80" s="1"/>
  <c r="E76" i="78"/>
  <c r="H76" i="78" s="1"/>
  <c r="E76" i="79" s="1"/>
  <c r="H76" i="79" s="1"/>
  <c r="E76" i="80" s="1"/>
  <c r="H76" i="80" s="1"/>
  <c r="E25" i="78"/>
  <c r="H25" i="78" s="1"/>
  <c r="E98" i="78"/>
  <c r="H98" i="78" s="1"/>
  <c r="E98" i="79" s="1"/>
  <c r="H98" i="79" s="1"/>
  <c r="E98" i="80" s="1"/>
  <c r="H98" i="80" s="1"/>
  <c r="E147" i="78"/>
  <c r="H147" i="78" s="1"/>
  <c r="E147" i="79" s="1"/>
  <c r="H147" i="79" s="1"/>
  <c r="E147" i="80" s="1"/>
  <c r="H147" i="80" s="1"/>
  <c r="E223" i="78"/>
  <c r="H223" i="78" s="1"/>
  <c r="E223" i="79" s="1"/>
  <c r="H223" i="79" s="1"/>
  <c r="E223" i="80" s="1"/>
  <c r="H223" i="80" s="1"/>
  <c r="E51" i="78"/>
  <c r="H51" i="78" s="1"/>
  <c r="E51" i="79" s="1"/>
  <c r="H51" i="79" s="1"/>
  <c r="E51" i="80" s="1"/>
  <c r="H51" i="80" s="1"/>
  <c r="E202" i="78"/>
  <c r="H202" i="78" s="1"/>
  <c r="E202" i="79" s="1"/>
  <c r="H202" i="79" s="1"/>
  <c r="E202" i="80" s="1"/>
  <c r="H202" i="80" s="1"/>
  <c r="E217" i="78"/>
  <c r="H217" i="78" s="1"/>
  <c r="E217" i="79" s="1"/>
  <c r="H217" i="79" s="1"/>
  <c r="E217" i="80" s="1"/>
  <c r="H217" i="80" s="1"/>
  <c r="E20" i="78"/>
  <c r="H20" i="78" s="1"/>
  <c r="E20" i="79" s="1"/>
  <c r="H20" i="79" s="1"/>
  <c r="E20" i="80" s="1"/>
  <c r="H20" i="80" s="1"/>
  <c r="E118" i="78"/>
  <c r="H118" i="78" s="1"/>
  <c r="E118" i="79" s="1"/>
  <c r="H118" i="79" s="1"/>
  <c r="E118" i="80" s="1"/>
  <c r="H118" i="80" s="1"/>
  <c r="E53" i="78"/>
  <c r="H53" i="78" s="1"/>
  <c r="E53" i="79" s="1"/>
  <c r="H53" i="79" s="1"/>
  <c r="E53" i="80" s="1"/>
  <c r="H53" i="80" s="1"/>
  <c r="E68" i="78"/>
  <c r="H68" i="78" s="1"/>
  <c r="E68" i="79" s="1"/>
  <c r="H68" i="79" s="1"/>
  <c r="E68" i="80" s="1"/>
  <c r="H68" i="80" s="1"/>
  <c r="E41" i="78"/>
  <c r="H41" i="78" s="1"/>
  <c r="E41" i="79" s="1"/>
  <c r="H41" i="79" s="1"/>
  <c r="E41" i="80" s="1"/>
  <c r="H41" i="80" s="1"/>
  <c r="E201" i="78"/>
  <c r="H201" i="78" s="1"/>
  <c r="E201" i="79" s="1"/>
  <c r="H201" i="79" s="1"/>
  <c r="E201" i="80" s="1"/>
  <c r="H201" i="80" s="1"/>
  <c r="E112" i="78"/>
  <c r="H112" i="78" s="1"/>
  <c r="E212" i="78"/>
  <c r="H212" i="78" s="1"/>
  <c r="E212" i="79" s="1"/>
  <c r="H212" i="79" s="1"/>
  <c r="E212" i="80" s="1"/>
  <c r="H212" i="80" s="1"/>
  <c r="E85" i="78"/>
  <c r="H85" i="78" s="1"/>
  <c r="E85" i="79" s="1"/>
  <c r="H85" i="79" s="1"/>
  <c r="E85" i="80" s="1"/>
  <c r="H85" i="80" s="1"/>
  <c r="E96" i="78"/>
  <c r="H96" i="78" s="1"/>
  <c r="E96" i="79" s="1"/>
  <c r="H96" i="79" s="1"/>
  <c r="E96" i="80" s="1"/>
  <c r="H96" i="80" s="1"/>
  <c r="E47" i="78"/>
  <c r="H47" i="78" s="1"/>
  <c r="E47" i="79" s="1"/>
  <c r="H47" i="79" s="1"/>
  <c r="E47" i="80" s="1"/>
  <c r="H47" i="80" s="1"/>
  <c r="E204" i="78"/>
  <c r="H204" i="78" s="1"/>
  <c r="E204" i="79" s="1"/>
  <c r="H204" i="79" s="1"/>
  <c r="E204" i="80" s="1"/>
  <c r="H204" i="80" s="1"/>
  <c r="E213" i="78"/>
  <c r="H213" i="78" s="1"/>
  <c r="E213" i="79" s="1"/>
  <c r="H213" i="79" s="1"/>
  <c r="E213" i="80" s="1"/>
  <c r="H213" i="80" s="1"/>
  <c r="E131" i="78"/>
  <c r="H131" i="78" s="1"/>
  <c r="E131" i="79" s="1"/>
  <c r="H131" i="79" s="1"/>
  <c r="E131" i="80" s="1"/>
  <c r="H131" i="80" s="1"/>
  <c r="E81" i="78"/>
  <c r="H81" i="78" s="1"/>
  <c r="E81" i="79" s="1"/>
  <c r="H81" i="79" s="1"/>
  <c r="E81" i="80" s="1"/>
  <c r="H81" i="80" s="1"/>
  <c r="E24" i="78"/>
  <c r="H24" i="78" s="1"/>
  <c r="E24" i="79" s="1"/>
  <c r="H24" i="79" s="1"/>
  <c r="E24" i="80" s="1"/>
  <c r="H24" i="80" s="1"/>
  <c r="E208" i="78"/>
  <c r="H208" i="78" s="1"/>
  <c r="E208" i="79" s="1"/>
  <c r="H208" i="79" s="1"/>
  <c r="E208" i="80" s="1"/>
  <c r="H208" i="80" s="1"/>
  <c r="E62" i="78"/>
  <c r="H62" i="78" s="1"/>
  <c r="E62" i="79" s="1"/>
  <c r="H62" i="79" s="1"/>
  <c r="E62" i="80" s="1"/>
  <c r="H62" i="80" s="1"/>
  <c r="E35" i="78"/>
  <c r="H35" i="78" s="1"/>
  <c r="E35" i="79" s="1"/>
  <c r="H35" i="79" s="1"/>
  <c r="E35" i="80" s="1"/>
  <c r="H35" i="80" s="1"/>
  <c r="E115" i="78"/>
  <c r="H115" i="78" s="1"/>
  <c r="E115" i="79" s="1"/>
  <c r="H115" i="79" s="1"/>
  <c r="E115" i="80" s="1"/>
  <c r="H115" i="80" s="1"/>
  <c r="E191" i="78"/>
  <c r="H191" i="78" s="1"/>
  <c r="E191" i="79" s="1"/>
  <c r="H191" i="79" s="1"/>
  <c r="E191" i="80" s="1"/>
  <c r="H191" i="80" s="1"/>
  <c r="E146" i="78"/>
  <c r="H146" i="78" s="1"/>
  <c r="E146" i="79" s="1"/>
  <c r="H146" i="79" s="1"/>
  <c r="E146" i="80" s="1"/>
  <c r="H146" i="80" s="1"/>
  <c r="E32" i="78"/>
  <c r="H32" i="78" s="1"/>
  <c r="E32" i="79" s="1"/>
  <c r="H32" i="79" s="1"/>
  <c r="E32" i="80" s="1"/>
  <c r="H32" i="80" s="1"/>
  <c r="E22" i="78"/>
  <c r="H22" i="78" s="1"/>
  <c r="E22" i="79" s="1"/>
  <c r="H22" i="79" s="1"/>
  <c r="E22" i="80" s="1"/>
  <c r="H22" i="80" s="1"/>
  <c r="E141" i="78"/>
  <c r="H141" i="78" s="1"/>
  <c r="E141" i="79" s="1"/>
  <c r="H141" i="79" s="1"/>
  <c r="E141" i="80" s="1"/>
  <c r="H141" i="80" s="1"/>
  <c r="E205" i="78"/>
  <c r="H205" i="78" s="1"/>
  <c r="E205" i="79" s="1"/>
  <c r="H205" i="79" s="1"/>
  <c r="E205" i="80" s="1"/>
  <c r="H205" i="80" s="1"/>
  <c r="E222" i="78"/>
  <c r="H222" i="78" s="1"/>
  <c r="E222" i="79" s="1"/>
  <c r="H222" i="79" s="1"/>
  <c r="E222" i="80" s="1"/>
  <c r="H222" i="80" s="1"/>
  <c r="E150" i="78"/>
  <c r="H150" i="78" s="1"/>
  <c r="E150" i="79" s="1"/>
  <c r="H150" i="79" s="1"/>
  <c r="E150" i="80" s="1"/>
  <c r="H150" i="80" s="1"/>
  <c r="E54" i="78"/>
  <c r="H54" i="78" s="1"/>
  <c r="E54" i="79" s="1"/>
  <c r="H54" i="79" s="1"/>
  <c r="E54" i="80" s="1"/>
  <c r="H54" i="80" s="1"/>
  <c r="E46" i="78"/>
  <c r="H46" i="78" s="1"/>
  <c r="E46" i="79" s="1"/>
  <c r="H46" i="79" s="1"/>
  <c r="E46" i="80" s="1"/>
  <c r="H46" i="80" s="1"/>
  <c r="E130" i="78"/>
  <c r="H130" i="78" s="1"/>
  <c r="E130" i="79" s="1"/>
  <c r="H130" i="79" s="1"/>
  <c r="E130" i="80" s="1"/>
  <c r="H130" i="80" s="1"/>
  <c r="E188" i="78"/>
  <c r="H188" i="78" s="1"/>
  <c r="E188" i="79" s="1"/>
  <c r="H188" i="79" s="1"/>
  <c r="E188" i="80" s="1"/>
  <c r="H188" i="80" s="1"/>
  <c r="E42" i="78"/>
  <c r="H42" i="78" s="1"/>
  <c r="E42" i="79" s="1"/>
  <c r="H42" i="79" s="1"/>
  <c r="E42" i="80" s="1"/>
  <c r="H42" i="80" s="1"/>
  <c r="E190" i="78"/>
  <c r="H190" i="78" s="1"/>
  <c r="E190" i="79" s="1"/>
  <c r="H190" i="79" s="1"/>
  <c r="E190" i="80" s="1"/>
  <c r="H190" i="80" s="1"/>
  <c r="E19" i="78"/>
  <c r="H19" i="78" s="1"/>
  <c r="E19" i="79" s="1"/>
  <c r="H19" i="79" s="1"/>
  <c r="E19" i="80" s="1"/>
  <c r="H19" i="80" s="1"/>
  <c r="E152" i="78"/>
  <c r="H152" i="78" s="1"/>
  <c r="E152" i="79" s="1"/>
  <c r="H152" i="79" s="1"/>
  <c r="E152" i="80" s="1"/>
  <c r="H152" i="80" s="1"/>
  <c r="E55" i="78"/>
  <c r="H55" i="78" s="1"/>
  <c r="E55" i="79" s="1"/>
  <c r="H55" i="79" s="1"/>
  <c r="E55" i="80" s="1"/>
  <c r="H55" i="80" s="1"/>
  <c r="E143" i="78"/>
  <c r="H143" i="78" s="1"/>
  <c r="E143" i="79" s="1"/>
  <c r="H143" i="79" s="1"/>
  <c r="E143" i="80" s="1"/>
  <c r="H143" i="80" s="1"/>
  <c r="E139" i="78"/>
  <c r="H139" i="78" s="1"/>
  <c r="E139" i="79" s="1"/>
  <c r="H139" i="79" s="1"/>
  <c r="E139" i="80" s="1"/>
  <c r="H139" i="80" s="1"/>
  <c r="E61" i="78"/>
  <c r="H61" i="78" s="1"/>
  <c r="E61" i="79" s="1"/>
  <c r="H61" i="79" s="1"/>
  <c r="E61" i="80" s="1"/>
  <c r="H61" i="80" s="1"/>
  <c r="E200" i="78"/>
  <c r="H200" i="78" s="1"/>
  <c r="E200" i="79" s="1"/>
  <c r="H200" i="79" s="1"/>
  <c r="E200" i="80" s="1"/>
  <c r="H200" i="80" s="1"/>
  <c r="E161" i="78"/>
  <c r="H161" i="78" s="1"/>
  <c r="E161" i="79" s="1"/>
  <c r="H161" i="79" s="1"/>
  <c r="E161" i="80" s="1"/>
  <c r="H161" i="80" s="1"/>
  <c r="E23" i="78"/>
  <c r="H23" i="78" s="1"/>
  <c r="E23" i="79" s="1"/>
  <c r="H23" i="79" s="1"/>
  <c r="E23" i="80" s="1"/>
  <c r="H23" i="80" s="1"/>
  <c r="E95" i="78"/>
  <c r="H95" i="78" s="1"/>
  <c r="E95" i="79" s="1"/>
  <c r="H95" i="79" s="1"/>
  <c r="E95" i="80" s="1"/>
  <c r="H95" i="80" s="1"/>
  <c r="E89" i="78"/>
  <c r="H89" i="78" s="1"/>
  <c r="E89" i="79" s="1"/>
  <c r="H89" i="79" s="1"/>
  <c r="E89" i="80" s="1"/>
  <c r="H89" i="80" s="1"/>
  <c r="E77" i="78"/>
  <c r="H77" i="78" s="1"/>
  <c r="E77" i="79" s="1"/>
  <c r="H77" i="79" s="1"/>
  <c r="E77" i="80" s="1"/>
  <c r="H77" i="80" s="1"/>
  <c r="E134" i="78"/>
  <c r="H134" i="78" s="1"/>
  <c r="E134" i="79" s="1"/>
  <c r="H134" i="79" s="1"/>
  <c r="E134" i="80" s="1"/>
  <c r="H134" i="80" s="1"/>
  <c r="E39" i="78"/>
  <c r="H39" i="78" s="1"/>
  <c r="E39" i="79" s="1"/>
  <c r="H39" i="79" s="1"/>
  <c r="E39" i="80" s="1"/>
  <c r="H39" i="80" s="1"/>
  <c r="E197" i="78"/>
  <c r="H197" i="78" s="1"/>
  <c r="E197" i="79" s="1"/>
  <c r="H197" i="79" s="1"/>
  <c r="E197" i="80" s="1"/>
  <c r="H197" i="80" s="1"/>
  <c r="E136" i="78"/>
  <c r="H136" i="78" s="1"/>
  <c r="E136" i="79" s="1"/>
  <c r="H136" i="79" s="1"/>
  <c r="E136" i="80" s="1"/>
  <c r="H136" i="80" s="1"/>
  <c r="E149" i="78"/>
  <c r="H149" i="78" s="1"/>
  <c r="E149" i="79" s="1"/>
  <c r="H149" i="79" s="1"/>
  <c r="E149" i="80" s="1"/>
  <c r="H149" i="80" s="1"/>
  <c r="E214" i="78"/>
  <c r="H214" i="78" s="1"/>
  <c r="E214" i="79" s="1"/>
  <c r="H214" i="79" s="1"/>
  <c r="E214" i="80" s="1"/>
  <c r="H214" i="80" s="1"/>
  <c r="E87" i="78"/>
  <c r="H87" i="78" s="1"/>
  <c r="E87" i="79" s="1"/>
  <c r="H87" i="79" s="1"/>
  <c r="E87" i="80" s="1"/>
  <c r="H87" i="80" s="1"/>
  <c r="E151" i="78"/>
  <c r="H151" i="78" s="1"/>
  <c r="E151" i="79" s="1"/>
  <c r="H151" i="79" s="1"/>
  <c r="E151" i="80" s="1"/>
  <c r="H151" i="80" s="1"/>
  <c r="E59" i="78"/>
  <c r="H59" i="78" s="1"/>
  <c r="E59" i="79" s="1"/>
  <c r="H59" i="79" s="1"/>
  <c r="E59" i="80" s="1"/>
  <c r="H59" i="80" s="1"/>
  <c r="E224" i="78"/>
  <c r="H224" i="78" s="1"/>
  <c r="E224" i="79" s="1"/>
  <c r="H224" i="79" s="1"/>
  <c r="E224" i="80" s="1"/>
  <c r="H224" i="80" s="1"/>
  <c r="E220" i="78"/>
  <c r="H220" i="78" s="1"/>
  <c r="E220" i="79" s="1"/>
  <c r="H220" i="79" s="1"/>
  <c r="E220" i="80" s="1"/>
  <c r="H220" i="80" s="1"/>
  <c r="E90" i="78"/>
  <c r="H90" i="78" s="1"/>
  <c r="E90" i="79" s="1"/>
  <c r="H90" i="79" s="1"/>
  <c r="E90" i="80" s="1"/>
  <c r="H90" i="80" s="1"/>
  <c r="E30" i="78"/>
  <c r="H30" i="78" s="1"/>
  <c r="E30" i="79" s="1"/>
  <c r="H30" i="79" s="1"/>
  <c r="E30" i="80" s="1"/>
  <c r="H30" i="80" s="1"/>
  <c r="E135" i="78"/>
  <c r="H135" i="78" s="1"/>
  <c r="E135" i="79" s="1"/>
  <c r="H135" i="79" s="1"/>
  <c r="E135" i="80" s="1"/>
  <c r="H135" i="80" s="1"/>
  <c r="E56" i="78"/>
  <c r="H56" i="78" s="1"/>
  <c r="E56" i="79" s="1"/>
  <c r="H56" i="79" s="1"/>
  <c r="E56" i="80" s="1"/>
  <c r="H56" i="80" s="1"/>
  <c r="E70" i="78"/>
  <c r="H70" i="78" s="1"/>
  <c r="E70" i="79" s="1"/>
  <c r="H70" i="79" s="1"/>
  <c r="E70" i="80" s="1"/>
  <c r="H70" i="80" s="1"/>
  <c r="E132" i="78"/>
  <c r="H132" i="78" s="1"/>
  <c r="E132" i="79" s="1"/>
  <c r="H132" i="79" s="1"/>
  <c r="E132" i="80" s="1"/>
  <c r="H132" i="80" s="1"/>
  <c r="E211" i="78"/>
  <c r="H211" i="78" s="1"/>
  <c r="E211" i="79" s="1"/>
  <c r="H211" i="79" s="1"/>
  <c r="E211" i="80" s="1"/>
  <c r="H211" i="80" s="1"/>
  <c r="E178" i="78"/>
  <c r="H178" i="78" s="1"/>
  <c r="E178" i="79" s="1"/>
  <c r="H178" i="79" s="1"/>
  <c r="E178" i="80" s="1"/>
  <c r="H178" i="80" s="1"/>
  <c r="E40" i="78"/>
  <c r="H40" i="78" s="1"/>
  <c r="E40" i="79" s="1"/>
  <c r="H40" i="79" s="1"/>
  <c r="E40" i="80" s="1"/>
  <c r="H40" i="80" s="1"/>
  <c r="E117" i="78"/>
  <c r="H117" i="78" s="1"/>
  <c r="E117" i="79" s="1"/>
  <c r="H117" i="79" s="1"/>
  <c r="E117" i="80" s="1"/>
  <c r="H117" i="80" s="1"/>
  <c r="E218" i="78"/>
  <c r="H218" i="78" s="1"/>
  <c r="E218" i="79" s="1"/>
  <c r="H218" i="79" s="1"/>
  <c r="E218" i="80" s="1"/>
  <c r="H218" i="80" s="1"/>
  <c r="E142" i="78"/>
  <c r="H142" i="78" s="1"/>
  <c r="E142" i="79" s="1"/>
  <c r="H142" i="79" s="1"/>
  <c r="E142" i="80" s="1"/>
  <c r="H142" i="80" s="1"/>
  <c r="E48" i="78"/>
  <c r="H48" i="78" s="1"/>
  <c r="E48" i="79" s="1"/>
  <c r="H48" i="79" s="1"/>
  <c r="E48" i="80" s="1"/>
  <c r="H48" i="80" s="1"/>
  <c r="E45" i="78"/>
  <c r="H45" i="78" s="1"/>
  <c r="E45" i="79" s="1"/>
  <c r="H45" i="79" s="1"/>
  <c r="E45" i="80" s="1"/>
  <c r="H45" i="80" s="1"/>
  <c r="E192" i="78"/>
  <c r="H192" i="78" s="1"/>
  <c r="E192" i="79" s="1"/>
  <c r="H192" i="79" s="1"/>
  <c r="E192" i="80" s="1"/>
  <c r="H192" i="80" s="1"/>
  <c r="E97" i="81"/>
  <c r="H97" i="81" s="1"/>
  <c r="E97" i="82" s="1"/>
  <c r="H97" i="82" s="1"/>
  <c r="E97" i="83" s="1"/>
  <c r="H97" i="83" s="1"/>
  <c r="E116" i="78"/>
  <c r="H116" i="78" s="1"/>
  <c r="E116" i="79" s="1"/>
  <c r="H116" i="79" s="1"/>
  <c r="E116" i="80" s="1"/>
  <c r="H116" i="80" s="1"/>
  <c r="E34" i="78"/>
  <c r="H34" i="78" s="1"/>
  <c r="E34" i="79" s="1"/>
  <c r="H34" i="79" s="1"/>
  <c r="E34" i="80" s="1"/>
  <c r="H34" i="80" s="1"/>
  <c r="E57" i="78"/>
  <c r="H57" i="78" s="1"/>
  <c r="E57" i="79" s="1"/>
  <c r="H57" i="79" s="1"/>
  <c r="E57" i="80" s="1"/>
  <c r="H57" i="80" s="1"/>
  <c r="E210" i="78"/>
  <c r="H210" i="78" s="1"/>
  <c r="E210" i="79" s="1"/>
  <c r="H210" i="79" s="1"/>
  <c r="E210" i="80" s="1"/>
  <c r="H210" i="80" s="1"/>
  <c r="E36" i="78"/>
  <c r="H36" i="78" s="1"/>
  <c r="E84" i="78"/>
  <c r="H84" i="78" s="1"/>
  <c r="E84" i="79" s="1"/>
  <c r="H84" i="79" s="1"/>
  <c r="E84" i="80" s="1"/>
  <c r="H84" i="80" s="1"/>
  <c r="E144" i="78"/>
  <c r="H144" i="78" s="1"/>
  <c r="E144" i="79" s="1"/>
  <c r="H144" i="79" s="1"/>
  <c r="E144" i="80" s="1"/>
  <c r="H144" i="80" s="1"/>
  <c r="E195" i="78"/>
  <c r="H195" i="78" s="1"/>
  <c r="E195" i="79" s="1"/>
  <c r="H195" i="79" s="1"/>
  <c r="E195" i="80" s="1"/>
  <c r="H195" i="80" s="1"/>
  <c r="E69" i="78"/>
  <c r="H69" i="78" s="1"/>
  <c r="E69" i="79" s="1"/>
  <c r="H69" i="79" s="1"/>
  <c r="E69" i="80" s="1"/>
  <c r="H69" i="80" s="1"/>
  <c r="E185" i="78"/>
  <c r="H185" i="78" s="1"/>
  <c r="E185" i="79" s="1"/>
  <c r="H185" i="79" s="1"/>
  <c r="E185" i="80" s="1"/>
  <c r="H185" i="80" s="1"/>
  <c r="E113" i="78"/>
  <c r="H113" i="78" s="1"/>
  <c r="E113" i="79" s="1"/>
  <c r="H113" i="79" s="1"/>
  <c r="E113" i="80" s="1"/>
  <c r="H113" i="80" s="1"/>
  <c r="E126" i="78"/>
  <c r="H126" i="78" s="1"/>
  <c r="E126" i="79" s="1"/>
  <c r="H126" i="79" s="1"/>
  <c r="E126" i="80" s="1"/>
  <c r="H126" i="80" s="1"/>
  <c r="E187" i="78"/>
  <c r="H187" i="78" s="1"/>
  <c r="E187" i="79" s="1"/>
  <c r="H187" i="79" s="1"/>
  <c r="E216" i="78"/>
  <c r="H216" i="78" s="1"/>
  <c r="E216" i="79" s="1"/>
  <c r="H216" i="79" s="1"/>
  <c r="E216" i="80" s="1"/>
  <c r="H216" i="80" s="1"/>
  <c r="E215" i="78"/>
  <c r="H215" i="78" s="1"/>
  <c r="E215" i="79" s="1"/>
  <c r="H215" i="79" s="1"/>
  <c r="E215" i="80" s="1"/>
  <c r="H215" i="80" s="1"/>
  <c r="E74" i="78"/>
  <c r="H74" i="78" s="1"/>
  <c r="E74" i="79" s="1"/>
  <c r="H74" i="79" s="1"/>
  <c r="E74" i="80" s="1"/>
  <c r="H74" i="80" s="1"/>
  <c r="E99" i="78"/>
  <c r="H99" i="78" s="1"/>
  <c r="E99" i="79" s="1"/>
  <c r="H99" i="79" s="1"/>
  <c r="E99" i="80" s="1"/>
  <c r="H99" i="80" s="1"/>
  <c r="E111" i="78"/>
  <c r="H111" i="78" s="1"/>
  <c r="E64" i="78"/>
  <c r="H64" i="78" s="1"/>
  <c r="E64" i="79" s="1"/>
  <c r="H64" i="79" s="1"/>
  <c r="E64" i="80" s="1"/>
  <c r="H64" i="80" s="1"/>
  <c r="E107" i="79"/>
  <c r="H107" i="79" s="1"/>
  <c r="E107" i="80" s="1"/>
  <c r="H107" i="80" s="1"/>
  <c r="E108" i="79"/>
  <c r="H108" i="79" s="1"/>
  <c r="E6" i="76"/>
  <c r="H6" i="76" s="1"/>
  <c r="E183" i="79"/>
  <c r="H183" i="79" s="1"/>
  <c r="E183" i="80" s="1"/>
  <c r="H183" i="80" s="1"/>
  <c r="E7" i="76"/>
  <c r="H7" i="76" s="1"/>
  <c r="E8" i="76"/>
  <c r="H8" i="76" s="1"/>
  <c r="E13" i="76"/>
  <c r="H13" i="76" s="1"/>
  <c r="E15" i="76"/>
  <c r="H15" i="76" s="1"/>
  <c r="E18" i="76"/>
  <c r="H18" i="76" s="1"/>
  <c r="E16" i="76"/>
  <c r="H16" i="76" s="1"/>
  <c r="E14" i="76"/>
  <c r="H14" i="76" s="1"/>
  <c r="E17" i="76"/>
  <c r="H17" i="76" s="1"/>
  <c r="X10" i="8"/>
  <c r="Y10" i="8" s="1"/>
  <c r="X9" i="8"/>
  <c r="Y9" i="8" s="1"/>
  <c r="X7" i="8"/>
  <c r="Y7" i="8" s="1"/>
  <c r="X8" i="8"/>
  <c r="Y8" i="8" s="1"/>
  <c r="X6" i="8"/>
  <c r="Y6" i="8" s="1"/>
  <c r="L229" i="8"/>
  <c r="D228" i="8" s="1"/>
  <c r="B229" i="8" s="1"/>
  <c r="F230" i="8"/>
  <c r="C187" i="80" l="1"/>
  <c r="E187" i="80" s="1"/>
  <c r="H187" i="80" s="1"/>
  <c r="C187" i="81" s="1"/>
  <c r="E187" i="81" s="1"/>
  <c r="H187" i="81" s="1"/>
  <c r="E59" i="81"/>
  <c r="H59" i="81" s="1"/>
  <c r="E59" i="82" s="1"/>
  <c r="H59" i="82" s="1"/>
  <c r="E59" i="83" s="1"/>
  <c r="H59" i="83" s="1"/>
  <c r="E25" i="79"/>
  <c r="H25" i="79" s="1"/>
  <c r="E25" i="80" s="1"/>
  <c r="H25" i="80" s="1"/>
  <c r="E52" i="81"/>
  <c r="H52" i="81" s="1"/>
  <c r="E52" i="82" s="1"/>
  <c r="H52" i="82" s="1"/>
  <c r="E52" i="83" s="1"/>
  <c r="H52" i="83" s="1"/>
  <c r="E71" i="81"/>
  <c r="H71" i="81" s="1"/>
  <c r="E71" i="82" s="1"/>
  <c r="H71" i="82" s="1"/>
  <c r="E71" i="83" s="1"/>
  <c r="H71" i="83" s="1"/>
  <c r="E83" i="81"/>
  <c r="H83" i="81" s="1"/>
  <c r="E83" i="82" s="1"/>
  <c r="H83" i="82" s="1"/>
  <c r="E83" i="83" s="1"/>
  <c r="H83" i="83" s="1"/>
  <c r="E58" i="81"/>
  <c r="H58" i="81" s="1"/>
  <c r="E58" i="82" s="1"/>
  <c r="H58" i="82" s="1"/>
  <c r="E58" i="83" s="1"/>
  <c r="H58" i="83" s="1"/>
  <c r="E89" i="81"/>
  <c r="H89" i="81" s="1"/>
  <c r="E89" i="82" s="1"/>
  <c r="H89" i="82" s="1"/>
  <c r="E89" i="83" s="1"/>
  <c r="H89" i="83" s="1"/>
  <c r="E115" i="81"/>
  <c r="H115" i="81" s="1"/>
  <c r="E115" i="82" s="1"/>
  <c r="H115" i="82" s="1"/>
  <c r="E115" i="83" s="1"/>
  <c r="H115" i="83" s="1"/>
  <c r="E43" i="81"/>
  <c r="H43" i="81" s="1"/>
  <c r="E43" i="82" s="1"/>
  <c r="H43" i="82" s="1"/>
  <c r="E43" i="83" s="1"/>
  <c r="H43" i="83" s="1"/>
  <c r="E64" i="81"/>
  <c r="H64" i="81" s="1"/>
  <c r="E64" i="82" s="1"/>
  <c r="H64" i="82" s="1"/>
  <c r="E64" i="83" s="1"/>
  <c r="H64" i="83" s="1"/>
  <c r="E126" i="81"/>
  <c r="H126" i="81" s="1"/>
  <c r="E126" i="82" s="1"/>
  <c r="H126" i="82" s="1"/>
  <c r="E126" i="83" s="1"/>
  <c r="H126" i="83" s="1"/>
  <c r="E36" i="79"/>
  <c r="H36" i="79" s="1"/>
  <c r="E36" i="80" s="1"/>
  <c r="H36" i="80" s="1"/>
  <c r="E56" i="81"/>
  <c r="H56" i="81" s="1"/>
  <c r="E56" i="82" s="1"/>
  <c r="H56" i="82" s="1"/>
  <c r="E56" i="83" s="1"/>
  <c r="H56" i="83" s="1"/>
  <c r="E35" i="81"/>
  <c r="H35" i="81" s="1"/>
  <c r="E35" i="82" s="1"/>
  <c r="H35" i="82" s="1"/>
  <c r="E35" i="83" s="1"/>
  <c r="H35" i="83" s="1"/>
  <c r="E204" i="81"/>
  <c r="H204" i="81" s="1"/>
  <c r="E204" i="82" s="1"/>
  <c r="H204" i="82" s="1"/>
  <c r="E204" i="83" s="1"/>
  <c r="H204" i="83" s="1"/>
  <c r="E201" i="81"/>
  <c r="H201" i="81" s="1"/>
  <c r="E201" i="82" s="1"/>
  <c r="H201" i="82" s="1"/>
  <c r="E201" i="83" s="1"/>
  <c r="H201" i="83" s="1"/>
  <c r="E217" i="81"/>
  <c r="H217" i="81" s="1"/>
  <c r="E217" i="82" s="1"/>
  <c r="H217" i="82" s="1"/>
  <c r="E217" i="83" s="1"/>
  <c r="H217" i="83" s="1"/>
  <c r="E76" i="81"/>
  <c r="H76" i="81" s="1"/>
  <c r="E76" i="82" s="1"/>
  <c r="H76" i="82" s="1"/>
  <c r="E76" i="83" s="1"/>
  <c r="H76" i="83" s="1"/>
  <c r="E73" i="81"/>
  <c r="H73" i="81" s="1"/>
  <c r="E73" i="82" s="1"/>
  <c r="H73" i="82" s="1"/>
  <c r="E73" i="83" s="1"/>
  <c r="H73" i="83" s="1"/>
  <c r="E86" i="81"/>
  <c r="H86" i="81" s="1"/>
  <c r="E86" i="82" s="1"/>
  <c r="H86" i="82" s="1"/>
  <c r="E86" i="83" s="1"/>
  <c r="H86" i="83" s="1"/>
  <c r="E63" i="81"/>
  <c r="H63" i="81" s="1"/>
  <c r="E63" i="82" s="1"/>
  <c r="H63" i="82" s="1"/>
  <c r="E63" i="83" s="1"/>
  <c r="H63" i="83" s="1"/>
  <c r="E203" i="81"/>
  <c r="H203" i="81" s="1"/>
  <c r="E203" i="82" s="1"/>
  <c r="H203" i="82" s="1"/>
  <c r="E203" i="83" s="1"/>
  <c r="H203" i="83" s="1"/>
  <c r="E198" i="81"/>
  <c r="H198" i="81" s="1"/>
  <c r="E198" i="82" s="1"/>
  <c r="H198" i="82" s="1"/>
  <c r="E198" i="83" s="1"/>
  <c r="H198" i="83" s="1"/>
  <c r="E188" i="81"/>
  <c r="H188" i="81" s="1"/>
  <c r="E188" i="82" s="1"/>
  <c r="H188" i="82" s="1"/>
  <c r="E188" i="83" s="1"/>
  <c r="H188" i="83" s="1"/>
  <c r="E192" i="81"/>
  <c r="H192" i="81" s="1"/>
  <c r="E192" i="82" s="1"/>
  <c r="H192" i="82" s="1"/>
  <c r="E192" i="83" s="1"/>
  <c r="H192" i="83" s="1"/>
  <c r="E135" i="81"/>
  <c r="H135" i="81" s="1"/>
  <c r="E135" i="82" s="1"/>
  <c r="H135" i="82" s="1"/>
  <c r="E135" i="83" s="1"/>
  <c r="H135" i="83" s="1"/>
  <c r="E151" i="81"/>
  <c r="H151" i="81" s="1"/>
  <c r="E151" i="82" s="1"/>
  <c r="H151" i="82" s="1"/>
  <c r="E151" i="83" s="1"/>
  <c r="H151" i="83" s="1"/>
  <c r="E95" i="81"/>
  <c r="H95" i="81" s="1"/>
  <c r="E95" i="82" s="1"/>
  <c r="H95" i="82" s="1"/>
  <c r="E95" i="83" s="1"/>
  <c r="H95" i="83" s="1"/>
  <c r="E143" i="81"/>
  <c r="H143" i="81" s="1"/>
  <c r="E143" i="82" s="1"/>
  <c r="H143" i="82" s="1"/>
  <c r="E143" i="83" s="1"/>
  <c r="H143" i="83" s="1"/>
  <c r="E130" i="81"/>
  <c r="H130" i="81" s="1"/>
  <c r="E130" i="82" s="1"/>
  <c r="H130" i="82" s="1"/>
  <c r="E130" i="83" s="1"/>
  <c r="H130" i="83" s="1"/>
  <c r="E22" i="81"/>
  <c r="H22" i="81" s="1"/>
  <c r="E22" i="82" s="1"/>
  <c r="H22" i="82" s="1"/>
  <c r="E22" i="83" s="1"/>
  <c r="H22" i="83" s="1"/>
  <c r="E62" i="81"/>
  <c r="H62" i="81" s="1"/>
  <c r="E62" i="82" s="1"/>
  <c r="H62" i="82" s="1"/>
  <c r="E62" i="83" s="1"/>
  <c r="H62" i="83" s="1"/>
  <c r="E47" i="81"/>
  <c r="H47" i="81" s="1"/>
  <c r="E47" i="82" s="1"/>
  <c r="H47" i="82" s="1"/>
  <c r="E47" i="83" s="1"/>
  <c r="H47" i="83" s="1"/>
  <c r="E41" i="81"/>
  <c r="H41" i="81" s="1"/>
  <c r="E41" i="82" s="1"/>
  <c r="H41" i="82" s="1"/>
  <c r="E41" i="83" s="1"/>
  <c r="H41" i="83" s="1"/>
  <c r="E28" i="81"/>
  <c r="H28" i="81" s="1"/>
  <c r="E28" i="82" s="1"/>
  <c r="H28" i="82" s="1"/>
  <c r="E28" i="83" s="1"/>
  <c r="H28" i="83" s="1"/>
  <c r="E206" i="81"/>
  <c r="H206" i="81" s="1"/>
  <c r="E206" i="82" s="1"/>
  <c r="H206" i="82" s="1"/>
  <c r="E206" i="83" s="1"/>
  <c r="H206" i="83" s="1"/>
  <c r="E49" i="81"/>
  <c r="H49" i="81" s="1"/>
  <c r="E49" i="82" s="1"/>
  <c r="H49" i="82" s="1"/>
  <c r="E49" i="83" s="1"/>
  <c r="H49" i="83" s="1"/>
  <c r="E138" i="81"/>
  <c r="H138" i="81" s="1"/>
  <c r="E138" i="82" s="1"/>
  <c r="H138" i="82" s="1"/>
  <c r="E138" i="83" s="1"/>
  <c r="H138" i="83" s="1"/>
  <c r="E101" i="81"/>
  <c r="H101" i="81" s="1"/>
  <c r="E101" i="82" s="1"/>
  <c r="H101" i="82" s="1"/>
  <c r="E101" i="83" s="1"/>
  <c r="H101" i="83" s="1"/>
  <c r="E94" i="81"/>
  <c r="H94" i="81" s="1"/>
  <c r="E94" i="82" s="1"/>
  <c r="H94" i="82" s="1"/>
  <c r="E94" i="83" s="1"/>
  <c r="H94" i="83" s="1"/>
  <c r="E136" i="81"/>
  <c r="H136" i="81" s="1"/>
  <c r="E136" i="82" s="1"/>
  <c r="H136" i="82" s="1"/>
  <c r="E136" i="83" s="1"/>
  <c r="H136" i="83" s="1"/>
  <c r="E218" i="81"/>
  <c r="H218" i="81" s="1"/>
  <c r="E218" i="82" s="1"/>
  <c r="H218" i="82" s="1"/>
  <c r="E218" i="83" s="1"/>
  <c r="H218" i="83" s="1"/>
  <c r="E99" i="81"/>
  <c r="H99" i="81" s="1"/>
  <c r="E99" i="82" s="1"/>
  <c r="H99" i="82" s="1"/>
  <c r="E99" i="83" s="1"/>
  <c r="H99" i="83" s="1"/>
  <c r="E185" i="81"/>
  <c r="H185" i="81" s="1"/>
  <c r="E185" i="82" s="1"/>
  <c r="H185" i="82" s="1"/>
  <c r="E185" i="83" s="1"/>
  <c r="H185" i="83" s="1"/>
  <c r="E210" i="81"/>
  <c r="H210" i="81" s="1"/>
  <c r="E210" i="82" s="1"/>
  <c r="H210" i="82" s="1"/>
  <c r="E210" i="83" s="1"/>
  <c r="H210" i="83" s="1"/>
  <c r="E45" i="81"/>
  <c r="H45" i="81" s="1"/>
  <c r="E45" i="82" s="1"/>
  <c r="H45" i="82" s="1"/>
  <c r="E45" i="83" s="1"/>
  <c r="H45" i="83" s="1"/>
  <c r="E117" i="81"/>
  <c r="H117" i="81" s="1"/>
  <c r="E117" i="82" s="1"/>
  <c r="H117" i="82" s="1"/>
  <c r="E117" i="83" s="1"/>
  <c r="H117" i="83" s="1"/>
  <c r="E87" i="81"/>
  <c r="H87" i="81" s="1"/>
  <c r="E87" i="82" s="1"/>
  <c r="H87" i="82" s="1"/>
  <c r="E87" i="83" s="1"/>
  <c r="H87" i="83" s="1"/>
  <c r="E197" i="81"/>
  <c r="H197" i="81" s="1"/>
  <c r="E197" i="82" s="1"/>
  <c r="H197" i="82" s="1"/>
  <c r="E197" i="83" s="1"/>
  <c r="H197" i="83" s="1"/>
  <c r="E23" i="81"/>
  <c r="H23" i="81" s="1"/>
  <c r="E23" i="82" s="1"/>
  <c r="H23" i="82" s="1"/>
  <c r="E23" i="83" s="1"/>
  <c r="H23" i="83" s="1"/>
  <c r="E55" i="81"/>
  <c r="H55" i="81" s="1"/>
  <c r="E55" i="82" s="1"/>
  <c r="H55" i="82" s="1"/>
  <c r="E55" i="83" s="1"/>
  <c r="H55" i="83" s="1"/>
  <c r="E46" i="81"/>
  <c r="H46" i="81" s="1"/>
  <c r="E46" i="82" s="1"/>
  <c r="H46" i="82" s="1"/>
  <c r="E46" i="83" s="1"/>
  <c r="H46" i="83" s="1"/>
  <c r="E208" i="81"/>
  <c r="H208" i="81" s="1"/>
  <c r="E208" i="82" s="1"/>
  <c r="H208" i="82" s="1"/>
  <c r="E208" i="83" s="1"/>
  <c r="H208" i="83" s="1"/>
  <c r="E96" i="81"/>
  <c r="H96" i="81" s="1"/>
  <c r="E96" i="82" s="1"/>
  <c r="H96" i="82" s="1"/>
  <c r="E96" i="83" s="1"/>
  <c r="H96" i="83" s="1"/>
  <c r="E202" i="81"/>
  <c r="H202" i="81" s="1"/>
  <c r="E202" i="82" s="1"/>
  <c r="H202" i="82" s="1"/>
  <c r="E202" i="83" s="1"/>
  <c r="H202" i="83" s="1"/>
  <c r="E140" i="81"/>
  <c r="H140" i="81" s="1"/>
  <c r="E140" i="82" s="1"/>
  <c r="H140" i="82" s="1"/>
  <c r="E140" i="83" s="1"/>
  <c r="H140" i="83" s="1"/>
  <c r="E91" i="81"/>
  <c r="H91" i="81" s="1"/>
  <c r="E91" i="82" s="1"/>
  <c r="H91" i="82" s="1"/>
  <c r="E91" i="83" s="1"/>
  <c r="H91" i="83" s="1"/>
  <c r="E72" i="81"/>
  <c r="H72" i="81" s="1"/>
  <c r="E72" i="82" s="1"/>
  <c r="H72" i="82" s="1"/>
  <c r="E72" i="83" s="1"/>
  <c r="H72" i="83" s="1"/>
  <c r="E207" i="81"/>
  <c r="H207" i="81" s="1"/>
  <c r="E207" i="82" s="1"/>
  <c r="H207" i="82" s="1"/>
  <c r="E207" i="83" s="1"/>
  <c r="H207" i="83" s="1"/>
  <c r="E31" i="81"/>
  <c r="H31" i="81" s="1"/>
  <c r="E31" i="82" s="1"/>
  <c r="H31" i="82" s="1"/>
  <c r="E31" i="83" s="1"/>
  <c r="H31" i="83" s="1"/>
  <c r="E38" i="81"/>
  <c r="H38" i="81" s="1"/>
  <c r="E38" i="82" s="1"/>
  <c r="H38" i="82" s="1"/>
  <c r="E38" i="83" s="1"/>
  <c r="H38" i="83" s="1"/>
  <c r="E142" i="81"/>
  <c r="H142" i="81" s="1"/>
  <c r="E142" i="82" s="1"/>
  <c r="H142" i="82" s="1"/>
  <c r="E142" i="83" s="1"/>
  <c r="H142" i="83" s="1"/>
  <c r="E141" i="81"/>
  <c r="H141" i="81" s="1"/>
  <c r="E141" i="82" s="1"/>
  <c r="H141" i="82" s="1"/>
  <c r="E141" i="83" s="1"/>
  <c r="H141" i="83" s="1"/>
  <c r="E74" i="81"/>
  <c r="H74" i="81" s="1"/>
  <c r="E74" i="82" s="1"/>
  <c r="H74" i="82" s="1"/>
  <c r="E74" i="83" s="1"/>
  <c r="H74" i="83" s="1"/>
  <c r="E69" i="81"/>
  <c r="H69" i="81" s="1"/>
  <c r="E69" i="82" s="1"/>
  <c r="H69" i="82" s="1"/>
  <c r="E69" i="83" s="1"/>
  <c r="H69" i="83" s="1"/>
  <c r="E40" i="81"/>
  <c r="H40" i="81" s="1"/>
  <c r="E40" i="82" s="1"/>
  <c r="H40" i="82" s="1"/>
  <c r="E40" i="83" s="1"/>
  <c r="H40" i="83" s="1"/>
  <c r="E30" i="81"/>
  <c r="H30" i="81" s="1"/>
  <c r="E30" i="82" s="1"/>
  <c r="H30" i="82" s="1"/>
  <c r="E30" i="83" s="1"/>
  <c r="H30" i="83" s="1"/>
  <c r="E214" i="81"/>
  <c r="H214" i="81" s="1"/>
  <c r="E214" i="82" s="1"/>
  <c r="H214" i="82" s="1"/>
  <c r="E214" i="83" s="1"/>
  <c r="H214" i="83" s="1"/>
  <c r="E39" i="81"/>
  <c r="H39" i="81" s="1"/>
  <c r="E39" i="82" s="1"/>
  <c r="H39" i="82" s="1"/>
  <c r="E39" i="83" s="1"/>
  <c r="H39" i="83" s="1"/>
  <c r="E161" i="81"/>
  <c r="H161" i="81" s="1"/>
  <c r="E161" i="82" s="1"/>
  <c r="H161" i="82" s="1"/>
  <c r="E161" i="83" s="1"/>
  <c r="H161" i="83" s="1"/>
  <c r="E152" i="81"/>
  <c r="H152" i="81" s="1"/>
  <c r="E152" i="82" s="1"/>
  <c r="H152" i="82" s="1"/>
  <c r="E152" i="83" s="1"/>
  <c r="H152" i="83" s="1"/>
  <c r="E54" i="81"/>
  <c r="H54" i="81" s="1"/>
  <c r="E54" i="82" s="1"/>
  <c r="H54" i="82" s="1"/>
  <c r="E54" i="83" s="1"/>
  <c r="H54" i="83" s="1"/>
  <c r="E24" i="81"/>
  <c r="H24" i="81" s="1"/>
  <c r="E24" i="82" s="1"/>
  <c r="H24" i="82" s="1"/>
  <c r="E24" i="83" s="1"/>
  <c r="H24" i="83" s="1"/>
  <c r="E85" i="81"/>
  <c r="H85" i="81" s="1"/>
  <c r="E85" i="82" s="1"/>
  <c r="H85" i="82" s="1"/>
  <c r="E85" i="83" s="1"/>
  <c r="H85" i="83" s="1"/>
  <c r="E51" i="81"/>
  <c r="H51" i="81" s="1"/>
  <c r="E51" i="82" s="1"/>
  <c r="H51" i="82" s="1"/>
  <c r="E51" i="83" s="1"/>
  <c r="H51" i="83" s="1"/>
  <c r="E114" i="81"/>
  <c r="H114" i="81" s="1"/>
  <c r="E114" i="82" s="1"/>
  <c r="H114" i="82" s="1"/>
  <c r="E114" i="83" s="1"/>
  <c r="H114" i="83" s="1"/>
  <c r="E80" i="81"/>
  <c r="H80" i="81" s="1"/>
  <c r="E80" i="82" s="1"/>
  <c r="H80" i="82" s="1"/>
  <c r="E80" i="83" s="1"/>
  <c r="H80" i="83" s="1"/>
  <c r="E50" i="81"/>
  <c r="H50" i="81" s="1"/>
  <c r="E50" i="82" s="1"/>
  <c r="H50" i="82" s="1"/>
  <c r="E50" i="83" s="1"/>
  <c r="H50" i="83" s="1"/>
  <c r="E110" i="81"/>
  <c r="H110" i="81" s="1"/>
  <c r="E110" i="82" s="1"/>
  <c r="H110" i="82" s="1"/>
  <c r="E110" i="83" s="1"/>
  <c r="H110" i="83" s="1"/>
  <c r="E199" i="81"/>
  <c r="H199" i="81" s="1"/>
  <c r="E199" i="82" s="1"/>
  <c r="H199" i="82" s="1"/>
  <c r="E199" i="83" s="1"/>
  <c r="H199" i="83" s="1"/>
  <c r="E139" i="81"/>
  <c r="H139" i="81" s="1"/>
  <c r="E139" i="82" s="1"/>
  <c r="H139" i="82" s="1"/>
  <c r="E139" i="83" s="1"/>
  <c r="H139" i="83" s="1"/>
  <c r="E113" i="81"/>
  <c r="H113" i="81" s="1"/>
  <c r="E113" i="82" s="1"/>
  <c r="H113" i="82" s="1"/>
  <c r="E113" i="83" s="1"/>
  <c r="H113" i="83" s="1"/>
  <c r="E48" i="81"/>
  <c r="H48" i="81" s="1"/>
  <c r="E48" i="82" s="1"/>
  <c r="H48" i="82" s="1"/>
  <c r="E48" i="83" s="1"/>
  <c r="H48" i="83" s="1"/>
  <c r="E178" i="81"/>
  <c r="H178" i="81" s="1"/>
  <c r="E178" i="82" s="1"/>
  <c r="H178" i="82" s="1"/>
  <c r="E178" i="83" s="1"/>
  <c r="H178" i="83" s="1"/>
  <c r="E90" i="81"/>
  <c r="H90" i="81" s="1"/>
  <c r="E90" i="82" s="1"/>
  <c r="H90" i="82" s="1"/>
  <c r="E90" i="83" s="1"/>
  <c r="H90" i="83" s="1"/>
  <c r="E200" i="81"/>
  <c r="H200" i="81" s="1"/>
  <c r="E200" i="82" s="1"/>
  <c r="H200" i="82" s="1"/>
  <c r="E200" i="83" s="1"/>
  <c r="H200" i="83" s="1"/>
  <c r="E19" i="81"/>
  <c r="H19" i="81" s="1"/>
  <c r="E19" i="82" s="1"/>
  <c r="H19" i="82" s="1"/>
  <c r="E19" i="83" s="1"/>
  <c r="H19" i="83" s="1"/>
  <c r="E150" i="81"/>
  <c r="H150" i="81" s="1"/>
  <c r="E150" i="82" s="1"/>
  <c r="H150" i="82" s="1"/>
  <c r="E150" i="83" s="1"/>
  <c r="H150" i="83" s="1"/>
  <c r="E32" i="81"/>
  <c r="H32" i="81" s="1"/>
  <c r="E32" i="82" s="1"/>
  <c r="H32" i="82" s="1"/>
  <c r="E32" i="83" s="1"/>
  <c r="H32" i="83" s="1"/>
  <c r="E81" i="81"/>
  <c r="H81" i="81" s="1"/>
  <c r="E81" i="82" s="1"/>
  <c r="H81" i="82" s="1"/>
  <c r="E81" i="83" s="1"/>
  <c r="H81" i="83" s="1"/>
  <c r="E212" i="81"/>
  <c r="H212" i="81" s="1"/>
  <c r="E212" i="82" s="1"/>
  <c r="H212" i="82" s="1"/>
  <c r="E212" i="83" s="1"/>
  <c r="H212" i="83" s="1"/>
  <c r="E68" i="81"/>
  <c r="H68" i="81" s="1"/>
  <c r="E68" i="82" s="1"/>
  <c r="H68" i="82" s="1"/>
  <c r="E68" i="83" s="1"/>
  <c r="H68" i="83" s="1"/>
  <c r="E223" i="81"/>
  <c r="H223" i="81" s="1"/>
  <c r="E223" i="82" s="1"/>
  <c r="H223" i="82" s="1"/>
  <c r="E223" i="83" s="1"/>
  <c r="H223" i="83" s="1"/>
  <c r="E106" i="81"/>
  <c r="H106" i="81" s="1"/>
  <c r="E106" i="82" s="1"/>
  <c r="H106" i="82" s="1"/>
  <c r="E106" i="83" s="1"/>
  <c r="H106" i="83" s="1"/>
  <c r="E26" i="81"/>
  <c r="H26" i="81" s="1"/>
  <c r="E26" i="82" s="1"/>
  <c r="H26" i="82" s="1"/>
  <c r="E26" i="83" s="1"/>
  <c r="H26" i="83" s="1"/>
  <c r="E33" i="81"/>
  <c r="H33" i="81" s="1"/>
  <c r="E33" i="82" s="1"/>
  <c r="H33" i="82" s="1"/>
  <c r="E33" i="83" s="1"/>
  <c r="H33" i="83" s="1"/>
  <c r="E78" i="81"/>
  <c r="H78" i="81" s="1"/>
  <c r="E78" i="82" s="1"/>
  <c r="H78" i="82" s="1"/>
  <c r="E78" i="83" s="1"/>
  <c r="H78" i="83" s="1"/>
  <c r="E70" i="81"/>
  <c r="H70" i="81" s="1"/>
  <c r="E70" i="82" s="1"/>
  <c r="H70" i="82" s="1"/>
  <c r="E70" i="83" s="1"/>
  <c r="H70" i="83" s="1"/>
  <c r="E20" i="81"/>
  <c r="H20" i="81" s="1"/>
  <c r="E20" i="82" s="1"/>
  <c r="H20" i="82" s="1"/>
  <c r="E20" i="83" s="1"/>
  <c r="H20" i="83" s="1"/>
  <c r="E111" i="79"/>
  <c r="H111" i="79" s="1"/>
  <c r="E111" i="80" s="1"/>
  <c r="H111" i="80" s="1"/>
  <c r="E215" i="81"/>
  <c r="H215" i="81" s="1"/>
  <c r="E215" i="82" s="1"/>
  <c r="H215" i="82" s="1"/>
  <c r="E215" i="83" s="1"/>
  <c r="H215" i="83" s="1"/>
  <c r="E57" i="81"/>
  <c r="H57" i="81" s="1"/>
  <c r="E57" i="82" s="1"/>
  <c r="H57" i="82" s="1"/>
  <c r="E57" i="83" s="1"/>
  <c r="H57" i="83" s="1"/>
  <c r="E216" i="81"/>
  <c r="H216" i="81" s="1"/>
  <c r="E216" i="82" s="1"/>
  <c r="H216" i="82" s="1"/>
  <c r="E216" i="83" s="1"/>
  <c r="H216" i="83" s="1"/>
  <c r="E195" i="81"/>
  <c r="H195" i="81" s="1"/>
  <c r="E195" i="82" s="1"/>
  <c r="H195" i="82" s="1"/>
  <c r="E195" i="83" s="1"/>
  <c r="H195" i="83" s="1"/>
  <c r="E34" i="81"/>
  <c r="H34" i="81" s="1"/>
  <c r="E34" i="82" s="1"/>
  <c r="H34" i="82" s="1"/>
  <c r="E34" i="83" s="1"/>
  <c r="H34" i="83" s="1"/>
  <c r="E211" i="81"/>
  <c r="H211" i="81" s="1"/>
  <c r="E211" i="82" s="1"/>
  <c r="H211" i="82" s="1"/>
  <c r="E211" i="83" s="1"/>
  <c r="H211" i="83" s="1"/>
  <c r="E220" i="81"/>
  <c r="H220" i="81" s="1"/>
  <c r="E220" i="82" s="1"/>
  <c r="H220" i="82" s="1"/>
  <c r="E220" i="83" s="1"/>
  <c r="H220" i="83" s="1"/>
  <c r="E149" i="81"/>
  <c r="H149" i="81" s="1"/>
  <c r="E149" i="82" s="1"/>
  <c r="H149" i="82" s="1"/>
  <c r="E149" i="83" s="1"/>
  <c r="H149" i="83" s="1"/>
  <c r="E134" i="81"/>
  <c r="H134" i="81" s="1"/>
  <c r="E134" i="82" s="1"/>
  <c r="H134" i="82" s="1"/>
  <c r="E134" i="83" s="1"/>
  <c r="H134" i="83" s="1"/>
  <c r="E61" i="81"/>
  <c r="H61" i="81" s="1"/>
  <c r="E61" i="82" s="1"/>
  <c r="H61" i="82" s="1"/>
  <c r="E61" i="83" s="1"/>
  <c r="H61" i="83" s="1"/>
  <c r="E190" i="81"/>
  <c r="H190" i="81" s="1"/>
  <c r="E190" i="82" s="1"/>
  <c r="H190" i="82" s="1"/>
  <c r="E190" i="83" s="1"/>
  <c r="H190" i="83" s="1"/>
  <c r="E222" i="81"/>
  <c r="H222" i="81" s="1"/>
  <c r="E222" i="82" s="1"/>
  <c r="H222" i="82" s="1"/>
  <c r="E222" i="83" s="1"/>
  <c r="H222" i="83" s="1"/>
  <c r="E146" i="81"/>
  <c r="H146" i="81" s="1"/>
  <c r="E146" i="82" s="1"/>
  <c r="H146" i="82" s="1"/>
  <c r="E146" i="83" s="1"/>
  <c r="H146" i="83" s="1"/>
  <c r="E131" i="81"/>
  <c r="H131" i="81" s="1"/>
  <c r="E131" i="82" s="1"/>
  <c r="H131" i="82" s="1"/>
  <c r="E131" i="83" s="1"/>
  <c r="H131" i="83" s="1"/>
  <c r="E53" i="81"/>
  <c r="H53" i="81" s="1"/>
  <c r="E53" i="82" s="1"/>
  <c r="H53" i="82" s="1"/>
  <c r="E53" i="83" s="1"/>
  <c r="H53" i="83" s="1"/>
  <c r="E147" i="81"/>
  <c r="H147" i="81" s="1"/>
  <c r="E147" i="82" s="1"/>
  <c r="H147" i="82" s="1"/>
  <c r="E147" i="83" s="1"/>
  <c r="H147" i="83" s="1"/>
  <c r="E21" i="81"/>
  <c r="H21" i="81" s="1"/>
  <c r="E21" i="82" s="1"/>
  <c r="H21" i="82" s="1"/>
  <c r="E21" i="83" s="1"/>
  <c r="H21" i="83" s="1"/>
  <c r="E27" i="80"/>
  <c r="H27" i="80" s="1"/>
  <c r="E27" i="81" s="1"/>
  <c r="H27" i="81" s="1"/>
  <c r="E196" i="81"/>
  <c r="H196" i="81" s="1"/>
  <c r="E196" i="82" s="1"/>
  <c r="H196" i="82" s="1"/>
  <c r="E196" i="83" s="1"/>
  <c r="H196" i="83" s="1"/>
  <c r="E82" i="81"/>
  <c r="H82" i="81" s="1"/>
  <c r="E82" i="82" s="1"/>
  <c r="H82" i="82" s="1"/>
  <c r="E82" i="83" s="1"/>
  <c r="H82" i="83" s="1"/>
  <c r="E84" i="81"/>
  <c r="H84" i="81" s="1"/>
  <c r="E84" i="82" s="1"/>
  <c r="H84" i="82" s="1"/>
  <c r="E84" i="83" s="1"/>
  <c r="H84" i="83" s="1"/>
  <c r="E144" i="81"/>
  <c r="H144" i="81" s="1"/>
  <c r="E144" i="82" s="1"/>
  <c r="H144" i="82" s="1"/>
  <c r="E144" i="83" s="1"/>
  <c r="H144" i="83" s="1"/>
  <c r="E116" i="81"/>
  <c r="H116" i="81" s="1"/>
  <c r="E116" i="82" s="1"/>
  <c r="H116" i="82" s="1"/>
  <c r="E116" i="83" s="1"/>
  <c r="H116" i="83" s="1"/>
  <c r="E132" i="81"/>
  <c r="H132" i="81" s="1"/>
  <c r="E132" i="82" s="1"/>
  <c r="H132" i="82" s="1"/>
  <c r="E132" i="83" s="1"/>
  <c r="H132" i="83" s="1"/>
  <c r="E224" i="81"/>
  <c r="H224" i="81" s="1"/>
  <c r="E224" i="82" s="1"/>
  <c r="H224" i="82" s="1"/>
  <c r="E224" i="83" s="1"/>
  <c r="H224" i="83" s="1"/>
  <c r="E77" i="81"/>
  <c r="H77" i="81" s="1"/>
  <c r="E77" i="82" s="1"/>
  <c r="H77" i="82" s="1"/>
  <c r="E77" i="83" s="1"/>
  <c r="H77" i="83" s="1"/>
  <c r="E42" i="81"/>
  <c r="H42" i="81" s="1"/>
  <c r="E42" i="82" s="1"/>
  <c r="H42" i="82" s="1"/>
  <c r="E42" i="83" s="1"/>
  <c r="H42" i="83" s="1"/>
  <c r="E205" i="81"/>
  <c r="H205" i="81" s="1"/>
  <c r="E205" i="82" s="1"/>
  <c r="H205" i="82" s="1"/>
  <c r="E205" i="83" s="1"/>
  <c r="H205" i="83" s="1"/>
  <c r="E191" i="81"/>
  <c r="H191" i="81" s="1"/>
  <c r="E191" i="82" s="1"/>
  <c r="H191" i="82" s="1"/>
  <c r="E191" i="83" s="1"/>
  <c r="H191" i="83" s="1"/>
  <c r="E213" i="81"/>
  <c r="H213" i="81" s="1"/>
  <c r="E213" i="82" s="1"/>
  <c r="H213" i="82" s="1"/>
  <c r="E213" i="83" s="1"/>
  <c r="H213" i="83" s="1"/>
  <c r="E112" i="79"/>
  <c r="H112" i="79" s="1"/>
  <c r="E112" i="80" s="1"/>
  <c r="H112" i="80" s="1"/>
  <c r="E118" i="81"/>
  <c r="H118" i="81" s="1"/>
  <c r="E118" i="82" s="1"/>
  <c r="H118" i="82" s="1"/>
  <c r="E118" i="83" s="1"/>
  <c r="H118" i="83" s="1"/>
  <c r="E98" i="81"/>
  <c r="H98" i="81" s="1"/>
  <c r="E98" i="82" s="1"/>
  <c r="H98" i="82" s="1"/>
  <c r="E98" i="83" s="1"/>
  <c r="H98" i="83" s="1"/>
  <c r="E186" i="81"/>
  <c r="H186" i="81" s="1"/>
  <c r="E186" i="82" s="1"/>
  <c r="H186" i="82" s="1"/>
  <c r="E186" i="83" s="1"/>
  <c r="H186" i="83" s="1"/>
  <c r="E29" i="81"/>
  <c r="H29" i="81" s="1"/>
  <c r="E29" i="82" s="1"/>
  <c r="H29" i="82" s="1"/>
  <c r="E29" i="83" s="1"/>
  <c r="H29" i="83" s="1"/>
  <c r="E44" i="81"/>
  <c r="H44" i="81" s="1"/>
  <c r="E44" i="82" s="1"/>
  <c r="H44" i="82" s="1"/>
  <c r="E44" i="83" s="1"/>
  <c r="H44" i="83" s="1"/>
  <c r="E75" i="81"/>
  <c r="H75" i="81" s="1"/>
  <c r="E75" i="82" s="1"/>
  <c r="H75" i="82" s="1"/>
  <c r="E75" i="83" s="1"/>
  <c r="H75" i="83" s="1"/>
  <c r="E221" i="81"/>
  <c r="H221" i="81" s="1"/>
  <c r="E221" i="82" s="1"/>
  <c r="H221" i="82" s="1"/>
  <c r="E221" i="83" s="1"/>
  <c r="H221" i="83" s="1"/>
  <c r="E60" i="81"/>
  <c r="H60" i="81" s="1"/>
  <c r="E60" i="82" s="1"/>
  <c r="H60" i="82" s="1"/>
  <c r="E60" i="83" s="1"/>
  <c r="H60" i="83" s="1"/>
  <c r="E133" i="78"/>
  <c r="H133" i="78" s="1"/>
  <c r="E133" i="79" s="1"/>
  <c r="H133" i="79" s="1"/>
  <c r="E133" i="80" s="1"/>
  <c r="H133" i="80" s="1"/>
  <c r="E133" i="81" s="1"/>
  <c r="H133" i="81" s="1"/>
  <c r="E137" i="78"/>
  <c r="H137" i="78" s="1"/>
  <c r="E137" i="79" s="1"/>
  <c r="H137" i="79" s="1"/>
  <c r="E137" i="80" s="1"/>
  <c r="H137" i="80" s="1"/>
  <c r="E137" i="81" s="1"/>
  <c r="H137" i="81" s="1"/>
  <c r="E209" i="78"/>
  <c r="H209" i="78" s="1"/>
  <c r="E209" i="79" s="1"/>
  <c r="H209" i="79" s="1"/>
  <c r="E209" i="80" s="1"/>
  <c r="H209" i="80" s="1"/>
  <c r="E209" i="81" s="1"/>
  <c r="H209" i="81" s="1"/>
  <c r="E100" i="78"/>
  <c r="H100" i="78" s="1"/>
  <c r="E100" i="79" s="1"/>
  <c r="H100" i="79" s="1"/>
  <c r="E100" i="80" s="1"/>
  <c r="H100" i="80" s="1"/>
  <c r="E100" i="81" s="1"/>
  <c r="H100" i="81" s="1"/>
  <c r="E184" i="78"/>
  <c r="H184" i="78" s="1"/>
  <c r="E184" i="79" s="1"/>
  <c r="H184" i="79" s="1"/>
  <c r="E184" i="80" s="1"/>
  <c r="H184" i="80" s="1"/>
  <c r="E183" i="81"/>
  <c r="H183" i="81" s="1"/>
  <c r="E7" i="77"/>
  <c r="H7" i="77" s="1"/>
  <c r="E79" i="84"/>
  <c r="H79" i="84" s="1"/>
  <c r="E97" i="84"/>
  <c r="H97" i="84" s="1"/>
  <c r="K229" i="8"/>
  <c r="D227" i="8"/>
  <c r="D230" i="8" s="1"/>
  <c r="D232" i="8" s="1"/>
  <c r="P36" i="8"/>
  <c r="K230" i="8"/>
  <c r="E187" i="82" l="1"/>
  <c r="H187" i="82" s="1"/>
  <c r="C187" i="82"/>
  <c r="E184" i="81"/>
  <c r="H184" i="81" s="1"/>
  <c r="E184" i="82" s="1"/>
  <c r="H184" i="82" s="1"/>
  <c r="E27" i="82"/>
  <c r="H27" i="82" s="1"/>
  <c r="E27" i="83" s="1"/>
  <c r="H27" i="83" s="1"/>
  <c r="E111" i="81"/>
  <c r="H111" i="81" s="1"/>
  <c r="E111" i="82" s="1"/>
  <c r="H111" i="82" s="1"/>
  <c r="E111" i="83" s="1"/>
  <c r="H111" i="83" s="1"/>
  <c r="E111" i="84" s="1"/>
  <c r="H111" i="84" s="1"/>
  <c r="E25" i="81"/>
  <c r="H25" i="81" s="1"/>
  <c r="E25" i="82" s="1"/>
  <c r="H25" i="82" s="1"/>
  <c r="E25" i="83" s="1"/>
  <c r="H25" i="83" s="1"/>
  <c r="E25" i="84" s="1"/>
  <c r="H25" i="84" s="1"/>
  <c r="E36" i="81"/>
  <c r="H36" i="81" s="1"/>
  <c r="E36" i="82" s="1"/>
  <c r="H36" i="82" s="1"/>
  <c r="E36" i="83" s="1"/>
  <c r="H36" i="83" s="1"/>
  <c r="E36" i="84" s="1"/>
  <c r="H36" i="84" s="1"/>
  <c r="E108" i="80"/>
  <c r="H108" i="80" s="1"/>
  <c r="E109" i="81"/>
  <c r="H109" i="81" s="1"/>
  <c r="E109" i="82" s="1"/>
  <c r="H109" i="82" s="1"/>
  <c r="E112" i="81"/>
  <c r="H112" i="81" s="1"/>
  <c r="E112" i="82" s="1"/>
  <c r="H112" i="82" s="1"/>
  <c r="E112" i="83" s="1"/>
  <c r="H112" i="83" s="1"/>
  <c r="E112" i="84" s="1"/>
  <c r="H112" i="84" s="1"/>
  <c r="E107" i="81"/>
  <c r="H107" i="81" s="1"/>
  <c r="E107" i="82" s="1"/>
  <c r="H107" i="82" s="1"/>
  <c r="E14" i="77"/>
  <c r="H14" i="77" s="1"/>
  <c r="E16" i="77"/>
  <c r="H16" i="77" s="1"/>
  <c r="E8" i="77"/>
  <c r="H8" i="77" s="1"/>
  <c r="E18" i="77"/>
  <c r="H18" i="77" s="1"/>
  <c r="E15" i="77"/>
  <c r="H15" i="77" s="1"/>
  <c r="E17" i="77"/>
  <c r="H17" i="77" s="1"/>
  <c r="E13" i="77"/>
  <c r="H13" i="77" s="1"/>
  <c r="E6" i="77"/>
  <c r="H6" i="77" s="1"/>
  <c r="E96" i="84"/>
  <c r="H96" i="84" s="1"/>
  <c r="E147" i="84"/>
  <c r="H147" i="84" s="1"/>
  <c r="E206" i="84"/>
  <c r="H206" i="84" s="1"/>
  <c r="E130" i="84"/>
  <c r="H130" i="84" s="1"/>
  <c r="E150" i="84"/>
  <c r="H150" i="84" s="1"/>
  <c r="E84" i="84"/>
  <c r="H84" i="84" s="1"/>
  <c r="E38" i="84"/>
  <c r="H38" i="84" s="1"/>
  <c r="E81" i="84"/>
  <c r="H81" i="84" s="1"/>
  <c r="E191" i="84"/>
  <c r="H191" i="84" s="1"/>
  <c r="E24" i="84"/>
  <c r="H24" i="84" s="1"/>
  <c r="E117" i="84"/>
  <c r="H117" i="84" s="1"/>
  <c r="E89" i="84"/>
  <c r="H89" i="84" s="1"/>
  <c r="E76" i="84"/>
  <c r="H76" i="84" s="1"/>
  <c r="E198" i="84"/>
  <c r="H198" i="84" s="1"/>
  <c r="E39" i="84"/>
  <c r="H39" i="84" s="1"/>
  <c r="E70" i="84"/>
  <c r="H70" i="84" s="1"/>
  <c r="E95" i="84"/>
  <c r="H95" i="84" s="1"/>
  <c r="E21" i="84"/>
  <c r="H21" i="84" s="1"/>
  <c r="E51" i="84"/>
  <c r="H51" i="84" s="1"/>
  <c r="E75" i="84"/>
  <c r="H75" i="84" s="1"/>
  <c r="E56" i="84"/>
  <c r="H56" i="84" s="1"/>
  <c r="E132" i="84"/>
  <c r="H132" i="84" s="1"/>
  <c r="E83" i="84"/>
  <c r="H83" i="84" s="1"/>
  <c r="E82" i="84"/>
  <c r="H82" i="84" s="1"/>
  <c r="E31" i="84"/>
  <c r="H31" i="84" s="1"/>
  <c r="E26" i="84"/>
  <c r="H26" i="84" s="1"/>
  <c r="E73" i="84"/>
  <c r="H73" i="84" s="1"/>
  <c r="E183" i="82"/>
  <c r="H183" i="82" s="1"/>
  <c r="E80" i="84"/>
  <c r="H80" i="84" s="1"/>
  <c r="E19" i="84"/>
  <c r="H19" i="84" s="1"/>
  <c r="E60" i="84"/>
  <c r="H60" i="84" s="1"/>
  <c r="E115" i="84"/>
  <c r="H115" i="84" s="1"/>
  <c r="C115" i="85" s="1"/>
  <c r="E126" i="84"/>
  <c r="H126" i="84" s="1"/>
  <c r="E86" i="84"/>
  <c r="H86" i="84" s="1"/>
  <c r="E136" i="84"/>
  <c r="H136" i="84" s="1"/>
  <c r="E23" i="84"/>
  <c r="H23" i="84" s="1"/>
  <c r="E63" i="84"/>
  <c r="H63" i="84" s="1"/>
  <c r="E138" i="84"/>
  <c r="H138" i="84" s="1"/>
  <c r="E113" i="84"/>
  <c r="H113" i="84" s="1"/>
  <c r="E40" i="84"/>
  <c r="H40" i="84" s="1"/>
  <c r="E190" i="84"/>
  <c r="H190" i="84" s="1"/>
  <c r="E98" i="84"/>
  <c r="H98" i="84" s="1"/>
  <c r="E110" i="84"/>
  <c r="H110" i="84" s="1"/>
  <c r="E221" i="84"/>
  <c r="H221" i="84" s="1"/>
  <c r="E48" i="84"/>
  <c r="H48" i="84" s="1"/>
  <c r="E118" i="84"/>
  <c r="H118" i="84" s="1"/>
  <c r="E196" i="84"/>
  <c r="H196" i="84" s="1"/>
  <c r="E52" i="84"/>
  <c r="H52" i="84" s="1"/>
  <c r="E211" i="84"/>
  <c r="H211" i="84" s="1"/>
  <c r="E144" i="84"/>
  <c r="H144" i="84" s="1"/>
  <c r="E152" i="84"/>
  <c r="H152" i="84" s="1"/>
  <c r="E47" i="84"/>
  <c r="H47" i="84" s="1"/>
  <c r="E222" i="84"/>
  <c r="H222" i="84" s="1"/>
  <c r="E202" i="84"/>
  <c r="H202" i="84" s="1"/>
  <c r="E53" i="84"/>
  <c r="H53" i="84" s="1"/>
  <c r="E220" i="84"/>
  <c r="H220" i="84" s="1"/>
  <c r="E74" i="84"/>
  <c r="H74" i="84" s="1"/>
  <c r="E49" i="84"/>
  <c r="H49" i="84" s="1"/>
  <c r="E223" i="84"/>
  <c r="H223" i="84" s="1"/>
  <c r="E101" i="84"/>
  <c r="H101" i="84" s="1"/>
  <c r="E200" i="84"/>
  <c r="H200" i="84" s="1"/>
  <c r="E195" i="84"/>
  <c r="H195" i="84" s="1"/>
  <c r="E205" i="84"/>
  <c r="H205" i="84" s="1"/>
  <c r="E139" i="84"/>
  <c r="H139" i="84" s="1"/>
  <c r="E216" i="84"/>
  <c r="H216" i="84" s="1"/>
  <c r="E214" i="84"/>
  <c r="H214" i="84" s="1"/>
  <c r="E69" i="84"/>
  <c r="H69" i="84" s="1"/>
  <c r="E143" i="84"/>
  <c r="H143" i="84" s="1"/>
  <c r="E149" i="84"/>
  <c r="H149" i="84" s="1"/>
  <c r="E131" i="84"/>
  <c r="H131" i="84" s="1"/>
  <c r="E78" i="84"/>
  <c r="H78" i="84" s="1"/>
  <c r="E217" i="84"/>
  <c r="H217" i="84" s="1"/>
  <c r="E204" i="84"/>
  <c r="H204" i="84" s="1"/>
  <c r="E87" i="84"/>
  <c r="H87" i="84" s="1"/>
  <c r="E178" i="84"/>
  <c r="H178" i="84" s="1"/>
  <c r="E208" i="84"/>
  <c r="H208" i="84" s="1"/>
  <c r="E94" i="84"/>
  <c r="H94" i="84" s="1"/>
  <c r="E210" i="84"/>
  <c r="H210" i="84" s="1"/>
  <c r="E192" i="84"/>
  <c r="H192" i="84" s="1"/>
  <c r="E203" i="84"/>
  <c r="H203" i="84" s="1"/>
  <c r="E215" i="84"/>
  <c r="H215" i="84" s="1"/>
  <c r="E29" i="84"/>
  <c r="H29" i="84" s="1"/>
  <c r="E201" i="84"/>
  <c r="H201" i="84" s="1"/>
  <c r="E97" i="85"/>
  <c r="H97" i="85" s="1"/>
  <c r="E64" i="84"/>
  <c r="H64" i="84" s="1"/>
  <c r="E186" i="84"/>
  <c r="H186" i="84" s="1"/>
  <c r="E79" i="85"/>
  <c r="H79" i="85" s="1"/>
  <c r="E114" i="84"/>
  <c r="H114" i="84" s="1"/>
  <c r="E161" i="84"/>
  <c r="H161" i="84" s="1"/>
  <c r="E33" i="84"/>
  <c r="H33" i="84" s="1"/>
  <c r="E45" i="84"/>
  <c r="H45" i="84" s="1"/>
  <c r="E185" i="84"/>
  <c r="H185" i="84" s="1"/>
  <c r="E72" i="84"/>
  <c r="H72" i="84" s="1"/>
  <c r="E62" i="84"/>
  <c r="H62" i="84" s="1"/>
  <c r="E188" i="84"/>
  <c r="H188" i="84" s="1"/>
  <c r="E90" i="84"/>
  <c r="H90" i="84" s="1"/>
  <c r="E41" i="84"/>
  <c r="H41" i="84" s="1"/>
  <c r="E106" i="84"/>
  <c r="H106" i="84" s="1"/>
  <c r="E140" i="84"/>
  <c r="H140" i="84" s="1"/>
  <c r="E68" i="84"/>
  <c r="H68" i="84" s="1"/>
  <c r="E135" i="84"/>
  <c r="H135" i="84" s="1"/>
  <c r="E46" i="84"/>
  <c r="H46" i="84" s="1"/>
  <c r="E32" i="84"/>
  <c r="H32" i="84" s="1"/>
  <c r="E55" i="84"/>
  <c r="H55" i="84" s="1"/>
  <c r="E142" i="84"/>
  <c r="H142" i="84" s="1"/>
  <c r="E34" i="84"/>
  <c r="H34" i="84" s="1"/>
  <c r="E50" i="84"/>
  <c r="H50" i="84" s="1"/>
  <c r="E141" i="84"/>
  <c r="H141" i="84" s="1"/>
  <c r="E61" i="84"/>
  <c r="H61" i="84" s="1"/>
  <c r="E22" i="84"/>
  <c r="H22" i="84" s="1"/>
  <c r="E213" i="84"/>
  <c r="H213" i="84" s="1"/>
  <c r="E71" i="84"/>
  <c r="H71" i="84" s="1"/>
  <c r="E77" i="84"/>
  <c r="H77" i="84" s="1"/>
  <c r="E35" i="84"/>
  <c r="H35" i="84" s="1"/>
  <c r="E224" i="84"/>
  <c r="H224" i="84" s="1"/>
  <c r="E197" i="84"/>
  <c r="H197" i="84" s="1"/>
  <c r="E151" i="84"/>
  <c r="H151" i="84" s="1"/>
  <c r="E218" i="84"/>
  <c r="H218" i="84" s="1"/>
  <c r="E43" i="84"/>
  <c r="H43" i="84" s="1"/>
  <c r="E85" i="84"/>
  <c r="H85" i="84" s="1"/>
  <c r="E212" i="84"/>
  <c r="H212" i="84" s="1"/>
  <c r="E91" i="84"/>
  <c r="H91" i="84" s="1"/>
  <c r="E146" i="84"/>
  <c r="H146" i="84" s="1"/>
  <c r="E58" i="84"/>
  <c r="H58" i="84" s="1"/>
  <c r="E44" i="84"/>
  <c r="H44" i="84" s="1"/>
  <c r="E199" i="84"/>
  <c r="H199" i="84" s="1"/>
  <c r="E28" i="84"/>
  <c r="H28" i="84" s="1"/>
  <c r="E99" i="84"/>
  <c r="H99" i="84" s="1"/>
  <c r="E59" i="84"/>
  <c r="H59" i="84" s="1"/>
  <c r="E57" i="84"/>
  <c r="H57" i="84" s="1"/>
  <c r="E42" i="84"/>
  <c r="H42" i="84" s="1"/>
  <c r="E116" i="84"/>
  <c r="H116" i="84" s="1"/>
  <c r="E30" i="84"/>
  <c r="H30" i="84" s="1"/>
  <c r="E134" i="84"/>
  <c r="H134" i="84" s="1"/>
  <c r="E20" i="84"/>
  <c r="H20" i="84" s="1"/>
  <c r="E207" i="84"/>
  <c r="H207" i="84" s="1"/>
  <c r="B227" i="8"/>
  <c r="B230" i="8" s="1"/>
  <c r="K231" i="8"/>
  <c r="K234" i="8" s="1"/>
  <c r="E187" i="83" l="1"/>
  <c r="H187" i="83" s="1"/>
  <c r="C187" i="84" s="1"/>
  <c r="E187" i="84" s="1"/>
  <c r="H187" i="84" s="1"/>
  <c r="C187" i="85" s="1"/>
  <c r="C187" i="83"/>
  <c r="E108" i="81"/>
  <c r="H108" i="81" s="1"/>
  <c r="E108" i="82" s="1"/>
  <c r="H108" i="82" s="1"/>
  <c r="E27" i="84"/>
  <c r="H27" i="84" s="1"/>
  <c r="E27" i="85" s="1"/>
  <c r="H27" i="85" s="1"/>
  <c r="E27" i="86" s="1"/>
  <c r="H27" i="86" s="1"/>
  <c r="E133" i="82"/>
  <c r="H133" i="82" s="1"/>
  <c r="E100" i="82"/>
  <c r="H100" i="82" s="1"/>
  <c r="E209" i="82"/>
  <c r="H209" i="82" s="1"/>
  <c r="E54" i="84"/>
  <c r="H54" i="84" s="1"/>
  <c r="E137" i="82"/>
  <c r="H137" i="82" s="1"/>
  <c r="E107" i="83"/>
  <c r="H107" i="83" s="1"/>
  <c r="E109" i="83"/>
  <c r="H109" i="83" s="1"/>
  <c r="E218" i="85"/>
  <c r="H218" i="85" s="1"/>
  <c r="E61" i="85"/>
  <c r="H61" i="85" s="1"/>
  <c r="E186" i="85"/>
  <c r="H186" i="85" s="1"/>
  <c r="E178" i="85"/>
  <c r="H178" i="85" s="1"/>
  <c r="E214" i="85"/>
  <c r="H214" i="85" s="1"/>
  <c r="E40" i="85"/>
  <c r="H40" i="85" s="1"/>
  <c r="E60" i="85"/>
  <c r="H60" i="85" s="1"/>
  <c r="E83" i="85"/>
  <c r="H83" i="85" s="1"/>
  <c r="E75" i="85"/>
  <c r="H75" i="85" s="1"/>
  <c r="E112" i="85"/>
  <c r="H112" i="85" s="1"/>
  <c r="E55" i="85"/>
  <c r="H55" i="85" s="1"/>
  <c r="E62" i="85"/>
  <c r="H62" i="85" s="1"/>
  <c r="E217" i="85"/>
  <c r="H217" i="85" s="1"/>
  <c r="E152" i="85"/>
  <c r="H152" i="85" s="1"/>
  <c r="E113" i="85"/>
  <c r="H113" i="85" s="1"/>
  <c r="E51" i="85"/>
  <c r="H51" i="85" s="1"/>
  <c r="E191" i="85"/>
  <c r="H191" i="85" s="1"/>
  <c r="E116" i="85"/>
  <c r="H116" i="85" s="1"/>
  <c r="E46" i="85"/>
  <c r="H46" i="85" s="1"/>
  <c r="E161" i="85"/>
  <c r="H161" i="85" s="1"/>
  <c r="E210" i="85"/>
  <c r="H210" i="85" s="1"/>
  <c r="E49" i="85"/>
  <c r="H49" i="85" s="1"/>
  <c r="E196" i="85"/>
  <c r="H196" i="85" s="1"/>
  <c r="E138" i="85"/>
  <c r="H138" i="85" s="1"/>
  <c r="E73" i="85"/>
  <c r="H73" i="85" s="1"/>
  <c r="E21" i="85"/>
  <c r="H21" i="85" s="1"/>
  <c r="E76" i="85"/>
  <c r="H76" i="85" s="1"/>
  <c r="E20" i="85"/>
  <c r="H20" i="85" s="1"/>
  <c r="E85" i="85"/>
  <c r="H85" i="85" s="1"/>
  <c r="E28" i="85"/>
  <c r="H28" i="85" s="1"/>
  <c r="E197" i="85"/>
  <c r="H197" i="85" s="1"/>
  <c r="E106" i="85"/>
  <c r="H106" i="85" s="1"/>
  <c r="E64" i="85"/>
  <c r="H64" i="85" s="1"/>
  <c r="E216" i="85"/>
  <c r="H216" i="85" s="1"/>
  <c r="E221" i="85"/>
  <c r="H221" i="85" s="1"/>
  <c r="E136" i="85"/>
  <c r="H136" i="85" s="1"/>
  <c r="E26" i="85"/>
  <c r="H26" i="85" s="1"/>
  <c r="E132" i="85"/>
  <c r="H132" i="85" s="1"/>
  <c r="E36" i="85"/>
  <c r="H36" i="85" s="1"/>
  <c r="E84" i="85"/>
  <c r="H84" i="85" s="1"/>
  <c r="E206" i="85"/>
  <c r="H206" i="85" s="1"/>
  <c r="E134" i="85"/>
  <c r="H134" i="85" s="1"/>
  <c r="E146" i="85"/>
  <c r="H146" i="85" s="1"/>
  <c r="E185" i="85"/>
  <c r="H185" i="85" s="1"/>
  <c r="E203" i="85"/>
  <c r="H203" i="85" s="1"/>
  <c r="E110" i="85"/>
  <c r="H110" i="85" s="1"/>
  <c r="E86" i="85"/>
  <c r="H86" i="85" s="1"/>
  <c r="E89" i="85"/>
  <c r="H89" i="85" s="1"/>
  <c r="E38" i="85"/>
  <c r="H38" i="85" s="1"/>
  <c r="E57" i="85"/>
  <c r="H57" i="85" s="1"/>
  <c r="E213" i="85"/>
  <c r="H213" i="85" s="1"/>
  <c r="E68" i="85"/>
  <c r="H68" i="85" s="1"/>
  <c r="E79" i="86"/>
  <c r="H79" i="86" s="1"/>
  <c r="E94" i="85"/>
  <c r="H94" i="85" s="1"/>
  <c r="E143" i="85"/>
  <c r="H143" i="85" s="1"/>
  <c r="E74" i="85"/>
  <c r="H74" i="85" s="1"/>
  <c r="E48" i="85"/>
  <c r="H48" i="85" s="1"/>
  <c r="E98" i="85"/>
  <c r="H98" i="85" s="1"/>
  <c r="E56" i="85"/>
  <c r="H56" i="85" s="1"/>
  <c r="E70" i="85"/>
  <c r="H70" i="85" s="1"/>
  <c r="E147" i="85"/>
  <c r="H147" i="85" s="1"/>
  <c r="E34" i="85"/>
  <c r="H34" i="85" s="1"/>
  <c r="E90" i="85"/>
  <c r="H90" i="85" s="1"/>
  <c r="E201" i="85"/>
  <c r="H201" i="85" s="1"/>
  <c r="E87" i="85"/>
  <c r="H87" i="85" s="1"/>
  <c r="E205" i="85"/>
  <c r="H205" i="85" s="1"/>
  <c r="E222" i="85"/>
  <c r="H222" i="85" s="1"/>
  <c r="E31" i="85"/>
  <c r="H31" i="85" s="1"/>
  <c r="E39" i="85"/>
  <c r="H39" i="85" s="1"/>
  <c r="E187" i="85"/>
  <c r="H187" i="85" s="1"/>
  <c r="E30" i="85"/>
  <c r="H30" i="85" s="1"/>
  <c r="E77" i="85"/>
  <c r="H77" i="85" s="1"/>
  <c r="E111" i="85"/>
  <c r="H111" i="85" s="1"/>
  <c r="E45" i="85"/>
  <c r="H45" i="85" s="1"/>
  <c r="E223" i="85"/>
  <c r="H223" i="85" s="1"/>
  <c r="E211" i="85"/>
  <c r="H211" i="85" s="1"/>
  <c r="E115" i="85"/>
  <c r="H115" i="85" s="1"/>
  <c r="E82" i="85"/>
  <c r="H82" i="85" s="1"/>
  <c r="E198" i="85"/>
  <c r="H198" i="85" s="1"/>
  <c r="E24" i="85"/>
  <c r="H24" i="85" s="1"/>
  <c r="E130" i="85"/>
  <c r="H130" i="85" s="1"/>
  <c r="E59" i="85"/>
  <c r="H59" i="85" s="1"/>
  <c r="E199" i="85"/>
  <c r="H199" i="85" s="1"/>
  <c r="E58" i="85"/>
  <c r="H58" i="85" s="1"/>
  <c r="E212" i="85"/>
  <c r="H212" i="85" s="1"/>
  <c r="E43" i="85"/>
  <c r="H43" i="85" s="1"/>
  <c r="E22" i="85"/>
  <c r="H22" i="85" s="1"/>
  <c r="E50" i="85"/>
  <c r="H50" i="85" s="1"/>
  <c r="E32" i="85"/>
  <c r="H32" i="85" s="1"/>
  <c r="E25" i="85"/>
  <c r="H25" i="85" s="1"/>
  <c r="E140" i="85"/>
  <c r="H140" i="85" s="1"/>
  <c r="E41" i="85"/>
  <c r="H41" i="85" s="1"/>
  <c r="E72" i="85"/>
  <c r="H72" i="85" s="1"/>
  <c r="E33" i="85"/>
  <c r="H33" i="85" s="1"/>
  <c r="E97" i="86"/>
  <c r="H97" i="86" s="1"/>
  <c r="E215" i="85"/>
  <c r="H215" i="85" s="1"/>
  <c r="E192" i="85"/>
  <c r="H192" i="85" s="1"/>
  <c r="E208" i="85"/>
  <c r="H208" i="85" s="1"/>
  <c r="E131" i="85"/>
  <c r="H131" i="85" s="1"/>
  <c r="E69" i="85"/>
  <c r="H69" i="85" s="1"/>
  <c r="E139" i="85"/>
  <c r="H139" i="85" s="1"/>
  <c r="E200" i="85"/>
  <c r="H200" i="85" s="1"/>
  <c r="E220" i="85"/>
  <c r="H220" i="85" s="1"/>
  <c r="E202" i="85"/>
  <c r="H202" i="85" s="1"/>
  <c r="E52" i="85"/>
  <c r="H52" i="85" s="1"/>
  <c r="E207" i="85"/>
  <c r="H207" i="85" s="1"/>
  <c r="E42" i="85"/>
  <c r="H42" i="85" s="1"/>
  <c r="E99" i="85"/>
  <c r="H99" i="85" s="1"/>
  <c r="E44" i="85"/>
  <c r="H44" i="85" s="1"/>
  <c r="E91" i="85"/>
  <c r="H91" i="85" s="1"/>
  <c r="E151" i="85"/>
  <c r="H151" i="85" s="1"/>
  <c r="E224" i="85"/>
  <c r="H224" i="85" s="1"/>
  <c r="E35" i="85"/>
  <c r="H35" i="85" s="1"/>
  <c r="E71" i="85"/>
  <c r="H71" i="85" s="1"/>
  <c r="E141" i="85"/>
  <c r="H141" i="85" s="1"/>
  <c r="E142" i="85"/>
  <c r="H142" i="85" s="1"/>
  <c r="E135" i="85"/>
  <c r="H135" i="85" s="1"/>
  <c r="E188" i="85"/>
  <c r="H188" i="85" s="1"/>
  <c r="E114" i="85"/>
  <c r="H114" i="85" s="1"/>
  <c r="E29" i="85"/>
  <c r="H29" i="85" s="1"/>
  <c r="E204" i="85"/>
  <c r="H204" i="85" s="1"/>
  <c r="E78" i="85"/>
  <c r="H78" i="85" s="1"/>
  <c r="E149" i="85"/>
  <c r="H149" i="85" s="1"/>
  <c r="E195" i="85"/>
  <c r="H195" i="85" s="1"/>
  <c r="E101" i="85"/>
  <c r="H101" i="85" s="1"/>
  <c r="E53" i="85"/>
  <c r="H53" i="85" s="1"/>
  <c r="E47" i="85"/>
  <c r="H47" i="85" s="1"/>
  <c r="E144" i="85"/>
  <c r="H144" i="85" s="1"/>
  <c r="E118" i="85"/>
  <c r="H118" i="85" s="1"/>
  <c r="E190" i="85"/>
  <c r="H190" i="85" s="1"/>
  <c r="E63" i="85"/>
  <c r="H63" i="85" s="1"/>
  <c r="E23" i="85"/>
  <c r="H23" i="85" s="1"/>
  <c r="E126" i="85"/>
  <c r="H126" i="85" s="1"/>
  <c r="E19" i="85"/>
  <c r="H19" i="85" s="1"/>
  <c r="E80" i="85"/>
  <c r="H80" i="85" s="1"/>
  <c r="E95" i="85"/>
  <c r="H95" i="85" s="1"/>
  <c r="E117" i="85"/>
  <c r="H117" i="85" s="1"/>
  <c r="E81" i="85"/>
  <c r="H81" i="85" s="1"/>
  <c r="E150" i="85"/>
  <c r="H150" i="85" s="1"/>
  <c r="E96" i="85"/>
  <c r="H96" i="85" s="1"/>
  <c r="X36" i="8"/>
  <c r="E54" i="85" l="1"/>
  <c r="H54" i="85" s="1"/>
  <c r="E54" i="86" s="1"/>
  <c r="H54" i="86" s="1"/>
  <c r="E54" i="87" s="1"/>
  <c r="H54" i="87" s="1"/>
  <c r="E54" i="88" s="1"/>
  <c r="H54" i="88" s="1"/>
  <c r="E209" i="83"/>
  <c r="H209" i="83" s="1"/>
  <c r="E209" i="84" s="1"/>
  <c r="H209" i="84" s="1"/>
  <c r="E209" i="85" s="1"/>
  <c r="H209" i="85" s="1"/>
  <c r="E209" i="86" s="1"/>
  <c r="H209" i="86" s="1"/>
  <c r="E137" i="83"/>
  <c r="H137" i="83" s="1"/>
  <c r="E137" i="84" s="1"/>
  <c r="H137" i="84" s="1"/>
  <c r="E137" i="85" s="1"/>
  <c r="H137" i="85" s="1"/>
  <c r="E137" i="86" s="1"/>
  <c r="H137" i="86" s="1"/>
  <c r="E133" i="83"/>
  <c r="H133" i="83" s="1"/>
  <c r="E133" i="84" s="1"/>
  <c r="H133" i="84" s="1"/>
  <c r="E133" i="85" s="1"/>
  <c r="H133" i="85" s="1"/>
  <c r="E133" i="86" s="1"/>
  <c r="H133" i="86" s="1"/>
  <c r="E108" i="83"/>
  <c r="H108" i="83" s="1"/>
  <c r="E177" i="84" s="1"/>
  <c r="H177" i="84" s="1"/>
  <c r="E177" i="83"/>
  <c r="H177" i="83" s="1"/>
  <c r="E14" i="78"/>
  <c r="H14" i="78" s="1"/>
  <c r="E14" i="79" s="1"/>
  <c r="H14" i="79" s="1"/>
  <c r="E14" i="80" s="1"/>
  <c r="H14" i="80" s="1"/>
  <c r="E7" i="78"/>
  <c r="H7" i="78" s="1"/>
  <c r="E7" i="79" s="1"/>
  <c r="H7" i="79" s="1"/>
  <c r="E7" i="80" s="1"/>
  <c r="H7" i="80" s="1"/>
  <c r="E100" i="83"/>
  <c r="H100" i="83" s="1"/>
  <c r="E100" i="84" s="1"/>
  <c r="H100" i="84" s="1"/>
  <c r="E100" i="85" s="1"/>
  <c r="H100" i="85" s="1"/>
  <c r="E100" i="86" s="1"/>
  <c r="H100" i="86" s="1"/>
  <c r="E6" i="78"/>
  <c r="H6" i="78" s="1"/>
  <c r="E6" i="79" s="1"/>
  <c r="H6" i="79" s="1"/>
  <c r="E17" i="78"/>
  <c r="H17" i="78" s="1"/>
  <c r="E17" i="79" s="1"/>
  <c r="H17" i="79" s="1"/>
  <c r="E17" i="80" s="1"/>
  <c r="H17" i="80" s="1"/>
  <c r="E8" i="78"/>
  <c r="H8" i="78" s="1"/>
  <c r="E8" i="79" s="1"/>
  <c r="H8" i="79" s="1"/>
  <c r="E8" i="80" s="1"/>
  <c r="H8" i="80" s="1"/>
  <c r="E13" i="78"/>
  <c r="H13" i="78" s="1"/>
  <c r="E13" i="79" s="1"/>
  <c r="H13" i="79" s="1"/>
  <c r="E13" i="80" s="1"/>
  <c r="H13" i="80" s="1"/>
  <c r="E18" i="78"/>
  <c r="H18" i="78" s="1"/>
  <c r="E18" i="79" s="1"/>
  <c r="H18" i="79" s="1"/>
  <c r="E184" i="83"/>
  <c r="H184" i="83" s="1"/>
  <c r="E16" i="78"/>
  <c r="H16" i="78" s="1"/>
  <c r="E16" i="79" s="1"/>
  <c r="H16" i="79" s="1"/>
  <c r="E16" i="80" s="1"/>
  <c r="H16" i="80" s="1"/>
  <c r="E15" i="78"/>
  <c r="H15" i="78" s="1"/>
  <c r="E15" i="79" s="1"/>
  <c r="H15" i="79" s="1"/>
  <c r="E15" i="80" s="1"/>
  <c r="H15" i="80" s="1"/>
  <c r="E177" i="81"/>
  <c r="H177" i="81" s="1"/>
  <c r="E177" i="82" s="1"/>
  <c r="H177" i="82" s="1"/>
  <c r="E107" i="84"/>
  <c r="H107" i="84" s="1"/>
  <c r="E109" i="84"/>
  <c r="H109" i="84" s="1"/>
  <c r="E108" i="84"/>
  <c r="H108" i="84" s="1"/>
  <c r="E183" i="83"/>
  <c r="H183" i="83" s="1"/>
  <c r="E81" i="86"/>
  <c r="H81" i="86" s="1"/>
  <c r="E131" i="86"/>
  <c r="H131" i="86" s="1"/>
  <c r="E58" i="86"/>
  <c r="H58" i="86" s="1"/>
  <c r="E223" i="86"/>
  <c r="H223" i="86" s="1"/>
  <c r="E147" i="86"/>
  <c r="H147" i="86" s="1"/>
  <c r="E84" i="86"/>
  <c r="H84" i="86" s="1"/>
  <c r="E28" i="86"/>
  <c r="H28" i="86" s="1"/>
  <c r="E73" i="86"/>
  <c r="H73" i="86" s="1"/>
  <c r="E51" i="86"/>
  <c r="H51" i="86" s="1"/>
  <c r="E75" i="86"/>
  <c r="H75" i="86" s="1"/>
  <c r="E214" i="86"/>
  <c r="H214" i="86" s="1"/>
  <c r="E135" i="86"/>
  <c r="H135" i="86" s="1"/>
  <c r="E207" i="86"/>
  <c r="H207" i="86" s="1"/>
  <c r="E202" i="86"/>
  <c r="H202" i="86" s="1"/>
  <c r="E33" i="86"/>
  <c r="H33" i="86" s="1"/>
  <c r="E199" i="86"/>
  <c r="H199" i="86" s="1"/>
  <c r="E24" i="86"/>
  <c r="H24" i="86" s="1"/>
  <c r="E30" i="86"/>
  <c r="H30" i="86" s="1"/>
  <c r="E70" i="86"/>
  <c r="H70" i="86" s="1"/>
  <c r="E74" i="86"/>
  <c r="H74" i="86" s="1"/>
  <c r="E86" i="86"/>
  <c r="H86" i="86" s="1"/>
  <c r="E36" i="86"/>
  <c r="H36" i="86" s="1"/>
  <c r="E216" i="86"/>
  <c r="H216" i="86" s="1"/>
  <c r="E178" i="86"/>
  <c r="H178" i="86" s="1"/>
  <c r="E19" i="86"/>
  <c r="H19" i="86" s="1"/>
  <c r="E142" i="86"/>
  <c r="H142" i="86" s="1"/>
  <c r="E220" i="86"/>
  <c r="H220" i="86" s="1"/>
  <c r="E72" i="86"/>
  <c r="H72" i="86" s="1"/>
  <c r="E22" i="86"/>
  <c r="H22" i="86" s="1"/>
  <c r="E198" i="86"/>
  <c r="H198" i="86" s="1"/>
  <c r="E187" i="86"/>
  <c r="H187" i="86" s="1"/>
  <c r="E205" i="86"/>
  <c r="H205" i="86" s="1"/>
  <c r="E143" i="86"/>
  <c r="H143" i="86" s="1"/>
  <c r="E110" i="86"/>
  <c r="H110" i="86" s="1"/>
  <c r="E138" i="86"/>
  <c r="H138" i="86" s="1"/>
  <c r="E46" i="86"/>
  <c r="H46" i="86" s="1"/>
  <c r="E62" i="86"/>
  <c r="H62" i="86" s="1"/>
  <c r="E186" i="86"/>
  <c r="H186" i="86" s="1"/>
  <c r="E195" i="86"/>
  <c r="H195" i="86" s="1"/>
  <c r="E96" i="86"/>
  <c r="H96" i="86" s="1"/>
  <c r="E126" i="86"/>
  <c r="H126" i="86" s="1"/>
  <c r="E149" i="86"/>
  <c r="H149" i="86" s="1"/>
  <c r="E91" i="86"/>
  <c r="H91" i="86" s="1"/>
  <c r="E208" i="86"/>
  <c r="H208" i="86" s="1"/>
  <c r="E82" i="86"/>
  <c r="H82" i="86" s="1"/>
  <c r="E87" i="86"/>
  <c r="H87" i="86" s="1"/>
  <c r="E94" i="86"/>
  <c r="H94" i="86" s="1"/>
  <c r="E146" i="86"/>
  <c r="H146" i="86" s="1"/>
  <c r="E64" i="86"/>
  <c r="H64" i="86" s="1"/>
  <c r="E20" i="86"/>
  <c r="H20" i="86" s="1"/>
  <c r="E55" i="86"/>
  <c r="H55" i="86" s="1"/>
  <c r="E60" i="86"/>
  <c r="H60" i="86" s="1"/>
  <c r="E23" i="86"/>
  <c r="H23" i="86" s="1"/>
  <c r="E47" i="86"/>
  <c r="H47" i="86" s="1"/>
  <c r="E114" i="86"/>
  <c r="H114" i="86" s="1"/>
  <c r="E44" i="86"/>
  <c r="H44" i="86" s="1"/>
  <c r="E192" i="86"/>
  <c r="H192" i="86" s="1"/>
  <c r="E45" i="86"/>
  <c r="H45" i="86" s="1"/>
  <c r="E201" i="86"/>
  <c r="H201" i="86" s="1"/>
  <c r="E38" i="86"/>
  <c r="H38" i="86" s="1"/>
  <c r="E134" i="86"/>
  <c r="H134" i="86" s="1"/>
  <c r="E26" i="86"/>
  <c r="H26" i="86" s="1"/>
  <c r="E116" i="86"/>
  <c r="H116" i="86" s="1"/>
  <c r="E113" i="86"/>
  <c r="H113" i="86" s="1"/>
  <c r="E40" i="86"/>
  <c r="H40" i="86" s="1"/>
  <c r="E118" i="86"/>
  <c r="H118" i="86" s="1"/>
  <c r="E150" i="86"/>
  <c r="H150" i="86" s="1"/>
  <c r="E53" i="86"/>
  <c r="H53" i="86" s="1"/>
  <c r="E71" i="86"/>
  <c r="H71" i="86" s="1"/>
  <c r="E215" i="86"/>
  <c r="H215" i="86" s="1"/>
  <c r="E140" i="86"/>
  <c r="H140" i="86" s="1"/>
  <c r="E111" i="86"/>
  <c r="H111" i="86" s="1"/>
  <c r="E89" i="86"/>
  <c r="H89" i="86" s="1"/>
  <c r="E136" i="86"/>
  <c r="H136" i="86" s="1"/>
  <c r="E76" i="86"/>
  <c r="H76" i="86" s="1"/>
  <c r="E49" i="86"/>
  <c r="H49" i="86" s="1"/>
  <c r="E152" i="86"/>
  <c r="H152" i="86" s="1"/>
  <c r="E61" i="86"/>
  <c r="H61" i="86" s="1"/>
  <c r="E117" i="86"/>
  <c r="H117" i="86" s="1"/>
  <c r="E204" i="86"/>
  <c r="H204" i="86" s="1"/>
  <c r="E35" i="86"/>
  <c r="H35" i="86" s="1"/>
  <c r="E52" i="86"/>
  <c r="H52" i="86" s="1"/>
  <c r="E139" i="86"/>
  <c r="H139" i="86" s="1"/>
  <c r="E25" i="86"/>
  <c r="H25" i="86" s="1"/>
  <c r="E39" i="86"/>
  <c r="H39" i="86" s="1"/>
  <c r="E98" i="86"/>
  <c r="H98" i="86" s="1"/>
  <c r="E68" i="86"/>
  <c r="H68" i="86" s="1"/>
  <c r="E203" i="86"/>
  <c r="H203" i="86" s="1"/>
  <c r="E221" i="86"/>
  <c r="H221" i="86" s="1"/>
  <c r="E218" i="86"/>
  <c r="H218" i="86" s="1"/>
  <c r="E190" i="86"/>
  <c r="H190" i="86" s="1"/>
  <c r="E224" i="86"/>
  <c r="H224" i="86" s="1"/>
  <c r="E42" i="86"/>
  <c r="H42" i="86" s="1"/>
  <c r="E69" i="86"/>
  <c r="H69" i="86" s="1"/>
  <c r="E32" i="86"/>
  <c r="H32" i="86" s="1"/>
  <c r="E212" i="86"/>
  <c r="H212" i="86" s="1"/>
  <c r="E211" i="86"/>
  <c r="H211" i="86" s="1"/>
  <c r="E31" i="86"/>
  <c r="H31" i="86" s="1"/>
  <c r="E34" i="86"/>
  <c r="H34" i="86" s="1"/>
  <c r="E213" i="86"/>
  <c r="H213" i="86" s="1"/>
  <c r="E185" i="86"/>
  <c r="H185" i="86" s="1"/>
  <c r="E206" i="86"/>
  <c r="H206" i="86" s="1"/>
  <c r="E197" i="86"/>
  <c r="H197" i="86" s="1"/>
  <c r="E210" i="86"/>
  <c r="H210" i="86" s="1"/>
  <c r="E191" i="86"/>
  <c r="H191" i="86" s="1"/>
  <c r="E112" i="86"/>
  <c r="H112" i="86" s="1"/>
  <c r="E95" i="86"/>
  <c r="H95" i="86" s="1"/>
  <c r="E80" i="86"/>
  <c r="H80" i="86" s="1"/>
  <c r="E63" i="86"/>
  <c r="H63" i="86" s="1"/>
  <c r="E29" i="86"/>
  <c r="H29" i="86" s="1"/>
  <c r="E188" i="86"/>
  <c r="H188" i="86" s="1"/>
  <c r="E141" i="86"/>
  <c r="H141" i="86" s="1"/>
  <c r="E151" i="86"/>
  <c r="H151" i="86" s="1"/>
  <c r="E99" i="86"/>
  <c r="H99" i="86" s="1"/>
  <c r="E27" i="87"/>
  <c r="H27" i="87" s="1"/>
  <c r="E200" i="86"/>
  <c r="H200" i="86" s="1"/>
  <c r="E97" i="87"/>
  <c r="H97" i="87" s="1"/>
  <c r="E41" i="86"/>
  <c r="H41" i="86" s="1"/>
  <c r="E50" i="86"/>
  <c r="H50" i="86" s="1"/>
  <c r="E43" i="86"/>
  <c r="H43" i="86" s="1"/>
  <c r="E59" i="86"/>
  <c r="H59" i="86" s="1"/>
  <c r="E130" i="86"/>
  <c r="H130" i="86" s="1"/>
  <c r="E115" i="86"/>
  <c r="H115" i="86" s="1"/>
  <c r="E77" i="86"/>
  <c r="H77" i="86" s="1"/>
  <c r="E222" i="86"/>
  <c r="H222" i="86" s="1"/>
  <c r="E90" i="86"/>
  <c r="H90" i="86" s="1"/>
  <c r="E56" i="86"/>
  <c r="H56" i="86" s="1"/>
  <c r="E48" i="86"/>
  <c r="H48" i="86" s="1"/>
  <c r="E79" i="87"/>
  <c r="H79" i="87" s="1"/>
  <c r="E57" i="86"/>
  <c r="H57" i="86" s="1"/>
  <c r="E132" i="86"/>
  <c r="H132" i="86" s="1"/>
  <c r="E106" i="86"/>
  <c r="H106" i="86" s="1"/>
  <c r="E85" i="86"/>
  <c r="H85" i="86" s="1"/>
  <c r="E21" i="86"/>
  <c r="H21" i="86" s="1"/>
  <c r="E196" i="86"/>
  <c r="H196" i="86" s="1"/>
  <c r="E161" i="86"/>
  <c r="H161" i="86" s="1"/>
  <c r="E217" i="86"/>
  <c r="H217" i="86" s="1"/>
  <c r="E83" i="86"/>
  <c r="H83" i="86" s="1"/>
  <c r="E78" i="86"/>
  <c r="H78" i="86" s="1"/>
  <c r="E101" i="86"/>
  <c r="H101" i="86" s="1"/>
  <c r="E144" i="86"/>
  <c r="H144" i="86" s="1"/>
  <c r="C5" i="64"/>
  <c r="E5" i="64" s="1"/>
  <c r="G5" i="64" s="1"/>
  <c r="E13" i="81" l="1"/>
  <c r="H13" i="81" s="1"/>
  <c r="E13" i="82" s="1"/>
  <c r="H13" i="82" s="1"/>
  <c r="E13" i="83" s="1"/>
  <c r="H13" i="83" s="1"/>
  <c r="E8" i="81"/>
  <c r="H8" i="81" s="1"/>
  <c r="E8" i="82" s="1"/>
  <c r="H8" i="82" s="1"/>
  <c r="E8" i="83" s="1"/>
  <c r="H8" i="83" s="1"/>
  <c r="E15" i="81"/>
  <c r="H15" i="81" s="1"/>
  <c r="E15" i="82" s="1"/>
  <c r="H15" i="82" s="1"/>
  <c r="E15" i="83" s="1"/>
  <c r="H15" i="83" s="1"/>
  <c r="E16" i="81"/>
  <c r="H16" i="81" s="1"/>
  <c r="E16" i="82" s="1"/>
  <c r="H16" i="82" s="1"/>
  <c r="E16" i="83" s="1"/>
  <c r="H16" i="83" s="1"/>
  <c r="E17" i="81"/>
  <c r="H17" i="81" s="1"/>
  <c r="E17" i="82" s="1"/>
  <c r="H17" i="82" s="1"/>
  <c r="E17" i="83" s="1"/>
  <c r="H17" i="83" s="1"/>
  <c r="E6" i="80"/>
  <c r="H6" i="80" s="1"/>
  <c r="E6" i="81" s="1"/>
  <c r="H6" i="81" s="1"/>
  <c r="E14" i="81"/>
  <c r="H14" i="81" s="1"/>
  <c r="E14" i="82" s="1"/>
  <c r="H14" i="82" s="1"/>
  <c r="E14" i="83" s="1"/>
  <c r="H14" i="83" s="1"/>
  <c r="E18" i="80"/>
  <c r="H18" i="80" s="1"/>
  <c r="E184" i="84"/>
  <c r="H184" i="84" s="1"/>
  <c r="E184" i="85" s="1"/>
  <c r="H184" i="85" s="1"/>
  <c r="E184" i="86" s="1"/>
  <c r="H184" i="86" s="1"/>
  <c r="E184" i="87" s="1"/>
  <c r="H184" i="87" s="1"/>
  <c r="E108" i="85"/>
  <c r="H108" i="85" s="1"/>
  <c r="E177" i="85"/>
  <c r="H177" i="85" s="1"/>
  <c r="E107" i="85"/>
  <c r="H107" i="85" s="1"/>
  <c r="E109" i="85"/>
  <c r="H109" i="85" s="1"/>
  <c r="E183" i="84"/>
  <c r="H183" i="84" s="1"/>
  <c r="E137" i="87"/>
  <c r="H137" i="87" s="1"/>
  <c r="E90" i="87"/>
  <c r="H90" i="87" s="1"/>
  <c r="E95" i="87"/>
  <c r="H95" i="87" s="1"/>
  <c r="E212" i="87"/>
  <c r="H212" i="87" s="1"/>
  <c r="E190" i="87"/>
  <c r="H190" i="87" s="1"/>
  <c r="E54" i="89"/>
  <c r="H54" i="89" s="1"/>
  <c r="E76" i="87"/>
  <c r="H76" i="87" s="1"/>
  <c r="E111" i="87"/>
  <c r="H111" i="87" s="1"/>
  <c r="E116" i="87"/>
  <c r="H116" i="87" s="1"/>
  <c r="E114" i="87"/>
  <c r="H114" i="87" s="1"/>
  <c r="E205" i="87"/>
  <c r="H205" i="87" s="1"/>
  <c r="E30" i="87"/>
  <c r="H30" i="87" s="1"/>
  <c r="E130" i="87"/>
  <c r="H130" i="87" s="1"/>
  <c r="E206" i="87"/>
  <c r="H206" i="87" s="1"/>
  <c r="E25" i="87"/>
  <c r="H25" i="87" s="1"/>
  <c r="E45" i="87"/>
  <c r="H45" i="87" s="1"/>
  <c r="E20" i="87"/>
  <c r="H20" i="87" s="1"/>
  <c r="E149" i="87"/>
  <c r="H149" i="87" s="1"/>
  <c r="E46" i="87"/>
  <c r="H46" i="87" s="1"/>
  <c r="E142" i="87"/>
  <c r="H142" i="87" s="1"/>
  <c r="E24" i="87"/>
  <c r="H24" i="87" s="1"/>
  <c r="E214" i="87"/>
  <c r="H214" i="87" s="1"/>
  <c r="E131" i="87"/>
  <c r="H131" i="87" s="1"/>
  <c r="E57" i="87"/>
  <c r="H57" i="87" s="1"/>
  <c r="E141" i="87"/>
  <c r="H141" i="87" s="1"/>
  <c r="E185" i="87"/>
  <c r="H185" i="87" s="1"/>
  <c r="E218" i="87"/>
  <c r="H218" i="87" s="1"/>
  <c r="E203" i="87"/>
  <c r="H203" i="87" s="1"/>
  <c r="E117" i="87"/>
  <c r="H117" i="87" s="1"/>
  <c r="E140" i="87"/>
  <c r="H140" i="87" s="1"/>
  <c r="E100" i="87"/>
  <c r="H100" i="87" s="1"/>
  <c r="E64" i="87"/>
  <c r="H64" i="87" s="1"/>
  <c r="E82" i="87"/>
  <c r="H82" i="87" s="1"/>
  <c r="E138" i="87"/>
  <c r="H138" i="87" s="1"/>
  <c r="E216" i="87"/>
  <c r="H216" i="87" s="1"/>
  <c r="E75" i="87"/>
  <c r="H75" i="87" s="1"/>
  <c r="E196" i="87"/>
  <c r="H196" i="87" s="1"/>
  <c r="E188" i="87"/>
  <c r="H188" i="87" s="1"/>
  <c r="E213" i="87"/>
  <c r="H213" i="87" s="1"/>
  <c r="E69" i="87"/>
  <c r="H69" i="87" s="1"/>
  <c r="E68" i="87"/>
  <c r="H68" i="87" s="1"/>
  <c r="E61" i="87"/>
  <c r="H61" i="87" s="1"/>
  <c r="E150" i="87"/>
  <c r="H150" i="87" s="1"/>
  <c r="E23" i="87"/>
  <c r="H23" i="87" s="1"/>
  <c r="E198" i="87"/>
  <c r="H198" i="87" s="1"/>
  <c r="E36" i="87"/>
  <c r="H36" i="87" s="1"/>
  <c r="E51" i="87"/>
  <c r="H51" i="87" s="1"/>
  <c r="E147" i="87"/>
  <c r="H147" i="87" s="1"/>
  <c r="E43" i="87"/>
  <c r="H43" i="87" s="1"/>
  <c r="E29" i="87"/>
  <c r="H29" i="87" s="1"/>
  <c r="E112" i="87"/>
  <c r="H112" i="87" s="1"/>
  <c r="E42" i="87"/>
  <c r="H42" i="87" s="1"/>
  <c r="E98" i="87"/>
  <c r="H98" i="87" s="1"/>
  <c r="E52" i="87"/>
  <c r="H52" i="87" s="1"/>
  <c r="E89" i="87"/>
  <c r="H89" i="87" s="1"/>
  <c r="E118" i="87"/>
  <c r="H118" i="87" s="1"/>
  <c r="E134" i="87"/>
  <c r="H134" i="87" s="1"/>
  <c r="E208" i="87"/>
  <c r="H208" i="87" s="1"/>
  <c r="E96" i="87"/>
  <c r="H96" i="87" s="1"/>
  <c r="E22" i="87"/>
  <c r="H22" i="87" s="1"/>
  <c r="E86" i="87"/>
  <c r="H86" i="87" s="1"/>
  <c r="E33" i="87"/>
  <c r="H33" i="87" s="1"/>
  <c r="E48" i="87"/>
  <c r="H48" i="87" s="1"/>
  <c r="E191" i="87"/>
  <c r="H191" i="87" s="1"/>
  <c r="E224" i="87"/>
  <c r="H224" i="87" s="1"/>
  <c r="E35" i="87"/>
  <c r="H35" i="87" s="1"/>
  <c r="E38" i="87"/>
  <c r="H38" i="87" s="1"/>
  <c r="E60" i="87"/>
  <c r="H60" i="87" s="1"/>
  <c r="E195" i="87"/>
  <c r="H195" i="87" s="1"/>
  <c r="E72" i="87"/>
  <c r="H72" i="87" s="1"/>
  <c r="E202" i="87"/>
  <c r="H202" i="87" s="1"/>
  <c r="E223" i="87"/>
  <c r="H223" i="87" s="1"/>
  <c r="E144" i="87"/>
  <c r="H144" i="87" s="1"/>
  <c r="E85" i="87"/>
  <c r="H85" i="87" s="1"/>
  <c r="E27" i="88"/>
  <c r="H27" i="88" s="1"/>
  <c r="E210" i="87"/>
  <c r="H210" i="87" s="1"/>
  <c r="E31" i="87"/>
  <c r="H31" i="87" s="1"/>
  <c r="E133" i="87"/>
  <c r="H133" i="87" s="1"/>
  <c r="E204" i="87"/>
  <c r="H204" i="87" s="1"/>
  <c r="E152" i="87"/>
  <c r="H152" i="87" s="1"/>
  <c r="E71" i="87"/>
  <c r="H71" i="87" s="1"/>
  <c r="E94" i="87"/>
  <c r="H94" i="87" s="1"/>
  <c r="E186" i="87"/>
  <c r="H186" i="87" s="1"/>
  <c r="E110" i="87"/>
  <c r="H110" i="87" s="1"/>
  <c r="E178" i="87"/>
  <c r="H178" i="87" s="1"/>
  <c r="E207" i="87"/>
  <c r="H207" i="87" s="1"/>
  <c r="E28" i="87"/>
  <c r="H28" i="87" s="1"/>
  <c r="E41" i="87"/>
  <c r="H41" i="87" s="1"/>
  <c r="E99" i="87"/>
  <c r="H99" i="87" s="1"/>
  <c r="E80" i="87"/>
  <c r="H80" i="87" s="1"/>
  <c r="E211" i="87"/>
  <c r="H211" i="87" s="1"/>
  <c r="E49" i="87"/>
  <c r="H49" i="87" s="1"/>
  <c r="E113" i="87"/>
  <c r="H113" i="87" s="1"/>
  <c r="E44" i="87"/>
  <c r="H44" i="87" s="1"/>
  <c r="E87" i="87"/>
  <c r="H87" i="87" s="1"/>
  <c r="E91" i="87"/>
  <c r="H91" i="87" s="1"/>
  <c r="E143" i="87"/>
  <c r="H143" i="87" s="1"/>
  <c r="E70" i="87"/>
  <c r="H70" i="87" s="1"/>
  <c r="E84" i="87"/>
  <c r="H84" i="87" s="1"/>
  <c r="E81" i="87"/>
  <c r="H81" i="87" s="1"/>
  <c r="E161" i="87"/>
  <c r="H161" i="87" s="1"/>
  <c r="E78" i="87"/>
  <c r="H78" i="87" s="1"/>
  <c r="E50" i="87"/>
  <c r="H50" i="87" s="1"/>
  <c r="E200" i="87"/>
  <c r="H200" i="87" s="1"/>
  <c r="E151" i="87"/>
  <c r="H151" i="87" s="1"/>
  <c r="E63" i="87"/>
  <c r="H63" i="87" s="1"/>
  <c r="E197" i="87"/>
  <c r="H197" i="87" s="1"/>
  <c r="E34" i="87"/>
  <c r="H34" i="87" s="1"/>
  <c r="E32" i="87"/>
  <c r="H32" i="87" s="1"/>
  <c r="E221" i="87"/>
  <c r="H221" i="87" s="1"/>
  <c r="E39" i="87"/>
  <c r="H39" i="87" s="1"/>
  <c r="E139" i="87"/>
  <c r="H139" i="87" s="1"/>
  <c r="E209" i="87"/>
  <c r="H209" i="87" s="1"/>
  <c r="E136" i="87"/>
  <c r="H136" i="87" s="1"/>
  <c r="E215" i="87"/>
  <c r="H215" i="87" s="1"/>
  <c r="E53" i="87"/>
  <c r="H53" i="87" s="1"/>
  <c r="E40" i="87"/>
  <c r="H40" i="87" s="1"/>
  <c r="E26" i="87"/>
  <c r="H26" i="87" s="1"/>
  <c r="E201" i="87"/>
  <c r="H201" i="87" s="1"/>
  <c r="E192" i="87"/>
  <c r="H192" i="87" s="1"/>
  <c r="E47" i="87"/>
  <c r="H47" i="87" s="1"/>
  <c r="E55" i="87"/>
  <c r="H55" i="87" s="1"/>
  <c r="E146" i="87"/>
  <c r="H146" i="87" s="1"/>
  <c r="E126" i="87"/>
  <c r="H126" i="87" s="1"/>
  <c r="E62" i="87"/>
  <c r="H62" i="87" s="1"/>
  <c r="E187" i="87"/>
  <c r="H187" i="87" s="1"/>
  <c r="E220" i="87"/>
  <c r="H220" i="87" s="1"/>
  <c r="E19" i="87"/>
  <c r="H19" i="87" s="1"/>
  <c r="E74" i="87"/>
  <c r="H74" i="87" s="1"/>
  <c r="E199" i="87"/>
  <c r="H199" i="87" s="1"/>
  <c r="E135" i="87"/>
  <c r="H135" i="87" s="1"/>
  <c r="E73" i="87"/>
  <c r="H73" i="87" s="1"/>
  <c r="E58" i="87"/>
  <c r="H58" i="87" s="1"/>
  <c r="E79" i="88"/>
  <c r="H79" i="88" s="1"/>
  <c r="E222" i="87"/>
  <c r="H222" i="87" s="1"/>
  <c r="E115" i="87"/>
  <c r="H115" i="87" s="1"/>
  <c r="E101" i="87"/>
  <c r="H101" i="87" s="1"/>
  <c r="E217" i="87"/>
  <c r="H217" i="87" s="1"/>
  <c r="E21" i="87"/>
  <c r="H21" i="87" s="1"/>
  <c r="E132" i="87"/>
  <c r="H132" i="87" s="1"/>
  <c r="E56" i="87"/>
  <c r="H56" i="87" s="1"/>
  <c r="E77" i="87"/>
  <c r="H77" i="87" s="1"/>
  <c r="E59" i="87"/>
  <c r="H59" i="87" s="1"/>
  <c r="E97" i="88"/>
  <c r="H97" i="88" s="1"/>
  <c r="E106" i="87"/>
  <c r="H106" i="87" s="1"/>
  <c r="E83" i="87"/>
  <c r="H83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6" i="82" l="1"/>
  <c r="H6" i="82" s="1"/>
  <c r="E18" i="81"/>
  <c r="H18" i="81" s="1"/>
  <c r="E18" i="82" s="1"/>
  <c r="H18" i="82" s="1"/>
  <c r="E18" i="83" s="1"/>
  <c r="H18" i="83" s="1"/>
  <c r="E18" i="84" s="1"/>
  <c r="H18" i="84" s="1"/>
  <c r="E7" i="81"/>
  <c r="H7" i="81" s="1"/>
  <c r="E7" i="82" s="1"/>
  <c r="H7" i="82" s="1"/>
  <c r="E7" i="83" s="1"/>
  <c r="H7" i="83" s="1"/>
  <c r="E107" i="86"/>
  <c r="H107" i="86" s="1"/>
  <c r="E109" i="86"/>
  <c r="H109" i="86" s="1"/>
  <c r="E108" i="86"/>
  <c r="H108" i="86" s="1"/>
  <c r="E177" i="86"/>
  <c r="H177" i="86" s="1"/>
  <c r="E183" i="85"/>
  <c r="H183" i="85" s="1"/>
  <c r="E217" i="88"/>
  <c r="H217" i="88" s="1"/>
  <c r="E53" i="88"/>
  <c r="H53" i="88" s="1"/>
  <c r="E151" i="88"/>
  <c r="H151" i="88" s="1"/>
  <c r="E110" i="88"/>
  <c r="H110" i="88" s="1"/>
  <c r="E223" i="88"/>
  <c r="H223" i="88" s="1"/>
  <c r="E52" i="88"/>
  <c r="H52" i="88" s="1"/>
  <c r="E68" i="88"/>
  <c r="H68" i="88" s="1"/>
  <c r="E82" i="88"/>
  <c r="H82" i="88" s="1"/>
  <c r="E203" i="88"/>
  <c r="H203" i="88" s="1"/>
  <c r="E54" i="90"/>
  <c r="H54" i="90" s="1"/>
  <c r="E126" i="88"/>
  <c r="H126" i="88" s="1"/>
  <c r="E139" i="88"/>
  <c r="H139" i="88" s="1"/>
  <c r="E161" i="88"/>
  <c r="H161" i="88" s="1"/>
  <c r="E99" i="88"/>
  <c r="H99" i="88" s="1"/>
  <c r="E152" i="88"/>
  <c r="H152" i="88" s="1"/>
  <c r="E60" i="88"/>
  <c r="H60" i="88" s="1"/>
  <c r="E96" i="88"/>
  <c r="H96" i="88" s="1"/>
  <c r="E13" i="84"/>
  <c r="H13" i="84" s="1"/>
  <c r="E69" i="88"/>
  <c r="H69" i="88" s="1"/>
  <c r="E218" i="88"/>
  <c r="H218" i="88" s="1"/>
  <c r="E130" i="88"/>
  <c r="H130" i="88" s="1"/>
  <c r="E190" i="88"/>
  <c r="H190" i="88" s="1"/>
  <c r="E56" i="88"/>
  <c r="H56" i="88" s="1"/>
  <c r="E73" i="88"/>
  <c r="H73" i="88" s="1"/>
  <c r="E192" i="88"/>
  <c r="H192" i="88" s="1"/>
  <c r="E34" i="88"/>
  <c r="H34" i="88" s="1"/>
  <c r="E91" i="88"/>
  <c r="H91" i="88" s="1"/>
  <c r="E224" i="88"/>
  <c r="H224" i="88" s="1"/>
  <c r="E208" i="88"/>
  <c r="H208" i="88" s="1"/>
  <c r="E147" i="88"/>
  <c r="H147" i="88" s="1"/>
  <c r="E23" i="88"/>
  <c r="H23" i="88" s="1"/>
  <c r="E185" i="88"/>
  <c r="H185" i="88" s="1"/>
  <c r="E142" i="88"/>
  <c r="H142" i="88" s="1"/>
  <c r="E212" i="88"/>
  <c r="H212" i="88" s="1"/>
  <c r="E101" i="88"/>
  <c r="H101" i="88" s="1"/>
  <c r="E220" i="88"/>
  <c r="H220" i="88" s="1"/>
  <c r="E50" i="88"/>
  <c r="H50" i="88" s="1"/>
  <c r="E94" i="88"/>
  <c r="H94" i="88" s="1"/>
  <c r="E42" i="88"/>
  <c r="H42" i="88" s="1"/>
  <c r="E75" i="88"/>
  <c r="H75" i="88" s="1"/>
  <c r="E100" i="88"/>
  <c r="H100" i="88" s="1"/>
  <c r="E46" i="88"/>
  <c r="H46" i="88" s="1"/>
  <c r="E114" i="88"/>
  <c r="H114" i="88" s="1"/>
  <c r="E79" i="89"/>
  <c r="H79" i="89" s="1"/>
  <c r="E221" i="88"/>
  <c r="H221" i="88" s="1"/>
  <c r="E84" i="88"/>
  <c r="H84" i="88" s="1"/>
  <c r="E133" i="88"/>
  <c r="H133" i="88" s="1"/>
  <c r="E112" i="88"/>
  <c r="H112" i="88" s="1"/>
  <c r="E150" i="88"/>
  <c r="H150" i="88" s="1"/>
  <c r="E188" i="88"/>
  <c r="H188" i="88" s="1"/>
  <c r="E149" i="88"/>
  <c r="H149" i="88" s="1"/>
  <c r="E25" i="88"/>
  <c r="H25" i="88" s="1"/>
  <c r="E116" i="88"/>
  <c r="H116" i="88" s="1"/>
  <c r="E132" i="88"/>
  <c r="H132" i="88" s="1"/>
  <c r="E199" i="88"/>
  <c r="H199" i="88" s="1"/>
  <c r="E26" i="88"/>
  <c r="H26" i="88" s="1"/>
  <c r="E44" i="88"/>
  <c r="H44" i="88" s="1"/>
  <c r="E207" i="88"/>
  <c r="H207" i="88" s="1"/>
  <c r="E144" i="88"/>
  <c r="H144" i="88" s="1"/>
  <c r="E29" i="88"/>
  <c r="H29" i="88" s="1"/>
  <c r="E36" i="88"/>
  <c r="H36" i="88" s="1"/>
  <c r="E140" i="88"/>
  <c r="H140" i="88" s="1"/>
  <c r="E57" i="88"/>
  <c r="H57" i="88" s="1"/>
  <c r="E111" i="88"/>
  <c r="H111" i="88" s="1"/>
  <c r="E90" i="88"/>
  <c r="H90" i="88" s="1"/>
  <c r="E106" i="88"/>
  <c r="H106" i="88" s="1"/>
  <c r="E16" i="84"/>
  <c r="H16" i="84" s="1"/>
  <c r="E78" i="88"/>
  <c r="H78" i="88" s="1"/>
  <c r="E211" i="88"/>
  <c r="H211" i="88" s="1"/>
  <c r="E195" i="88"/>
  <c r="H195" i="88" s="1"/>
  <c r="E86" i="88"/>
  <c r="H86" i="88" s="1"/>
  <c r="E118" i="88"/>
  <c r="H118" i="88" s="1"/>
  <c r="E198" i="88"/>
  <c r="H198" i="88" s="1"/>
  <c r="E196" i="88"/>
  <c r="H196" i="88" s="1"/>
  <c r="E131" i="88"/>
  <c r="H131" i="88" s="1"/>
  <c r="E206" i="88"/>
  <c r="H206" i="88" s="1"/>
  <c r="E137" i="88"/>
  <c r="H137" i="88" s="1"/>
  <c r="E115" i="88"/>
  <c r="H115" i="88" s="1"/>
  <c r="E59" i="88"/>
  <c r="H59" i="88" s="1"/>
  <c r="E58" i="88"/>
  <c r="H58" i="88" s="1"/>
  <c r="E55" i="88"/>
  <c r="H55" i="88" s="1"/>
  <c r="E210" i="88"/>
  <c r="H210" i="88" s="1"/>
  <c r="E35" i="88"/>
  <c r="H35" i="88" s="1"/>
  <c r="E89" i="88"/>
  <c r="H89" i="88" s="1"/>
  <c r="E61" i="88"/>
  <c r="H61" i="88" s="1"/>
  <c r="E138" i="88"/>
  <c r="H138" i="88" s="1"/>
  <c r="E214" i="88"/>
  <c r="H214" i="88" s="1"/>
  <c r="E45" i="88"/>
  <c r="H45" i="88" s="1"/>
  <c r="E205" i="88"/>
  <c r="H205" i="88" s="1"/>
  <c r="E15" i="84"/>
  <c r="H15" i="84" s="1"/>
  <c r="E135" i="88"/>
  <c r="H135" i="88" s="1"/>
  <c r="E201" i="88"/>
  <c r="H201" i="88" s="1"/>
  <c r="E215" i="88"/>
  <c r="H215" i="88" s="1"/>
  <c r="E209" i="88"/>
  <c r="H209" i="88" s="1"/>
  <c r="E197" i="88"/>
  <c r="H197" i="88" s="1"/>
  <c r="E200" i="88"/>
  <c r="H200" i="88" s="1"/>
  <c r="E70" i="88"/>
  <c r="H70" i="88" s="1"/>
  <c r="E87" i="88"/>
  <c r="H87" i="88" s="1"/>
  <c r="E49" i="88"/>
  <c r="H49" i="88" s="1"/>
  <c r="E80" i="88"/>
  <c r="H80" i="88" s="1"/>
  <c r="E28" i="88"/>
  <c r="H28" i="88" s="1"/>
  <c r="E186" i="88"/>
  <c r="H186" i="88" s="1"/>
  <c r="E71" i="88"/>
  <c r="H71" i="88" s="1"/>
  <c r="E31" i="88"/>
  <c r="H31" i="88" s="1"/>
  <c r="E85" i="88"/>
  <c r="H85" i="88" s="1"/>
  <c r="E202" i="88"/>
  <c r="H202" i="88" s="1"/>
  <c r="E191" i="88"/>
  <c r="H191" i="88" s="1"/>
  <c r="E22" i="88"/>
  <c r="H22" i="88" s="1"/>
  <c r="E134" i="88"/>
  <c r="H134" i="88" s="1"/>
  <c r="E98" i="88"/>
  <c r="H98" i="88" s="1"/>
  <c r="E43" i="88"/>
  <c r="H43" i="88" s="1"/>
  <c r="E51" i="88"/>
  <c r="H51" i="88" s="1"/>
  <c r="E213" i="88"/>
  <c r="H213" i="88" s="1"/>
  <c r="E17" i="84"/>
  <c r="H17" i="84" s="1"/>
  <c r="E216" i="88"/>
  <c r="H216" i="88" s="1"/>
  <c r="E64" i="88"/>
  <c r="H64" i="88" s="1"/>
  <c r="E117" i="88"/>
  <c r="H117" i="88" s="1"/>
  <c r="E141" i="88"/>
  <c r="H141" i="88" s="1"/>
  <c r="E24" i="88"/>
  <c r="H24" i="88" s="1"/>
  <c r="E20" i="88"/>
  <c r="H20" i="88" s="1"/>
  <c r="E8" i="84"/>
  <c r="H8" i="84" s="1"/>
  <c r="E30" i="88"/>
  <c r="H30" i="88" s="1"/>
  <c r="E76" i="88"/>
  <c r="H76" i="88" s="1"/>
  <c r="E95" i="88"/>
  <c r="H95" i="88" s="1"/>
  <c r="E146" i="88"/>
  <c r="H146" i="88" s="1"/>
  <c r="E19" i="88"/>
  <c r="H19" i="88" s="1"/>
  <c r="E97" i="89"/>
  <c r="H97" i="89" s="1"/>
  <c r="E62" i="88"/>
  <c r="H62" i="88" s="1"/>
  <c r="E83" i="88"/>
  <c r="H83" i="88" s="1"/>
  <c r="E77" i="88"/>
  <c r="H77" i="88" s="1"/>
  <c r="E21" i="88"/>
  <c r="H21" i="88" s="1"/>
  <c r="E14" i="84"/>
  <c r="H14" i="84" s="1"/>
  <c r="E222" i="88"/>
  <c r="H222" i="88" s="1"/>
  <c r="E74" i="88"/>
  <c r="H74" i="88" s="1"/>
  <c r="E187" i="88"/>
  <c r="H187" i="88" s="1"/>
  <c r="E47" i="88"/>
  <c r="H47" i="88" s="1"/>
  <c r="E40" i="88"/>
  <c r="H40" i="88" s="1"/>
  <c r="E136" i="88"/>
  <c r="H136" i="88" s="1"/>
  <c r="E39" i="88"/>
  <c r="H39" i="88" s="1"/>
  <c r="E32" i="88"/>
  <c r="H32" i="88" s="1"/>
  <c r="E63" i="88"/>
  <c r="H63" i="88" s="1"/>
  <c r="E81" i="88"/>
  <c r="H81" i="88" s="1"/>
  <c r="E143" i="88"/>
  <c r="H143" i="88" s="1"/>
  <c r="E113" i="88"/>
  <c r="H113" i="88" s="1"/>
  <c r="E41" i="88"/>
  <c r="H41" i="88" s="1"/>
  <c r="E178" i="88"/>
  <c r="H178" i="88" s="1"/>
  <c r="E184" i="88"/>
  <c r="H184" i="88" s="1"/>
  <c r="E204" i="88"/>
  <c r="H204" i="88" s="1"/>
  <c r="E27" i="89"/>
  <c r="H27" i="89" s="1"/>
  <c r="E72" i="88"/>
  <c r="H72" i="88" s="1"/>
  <c r="E38" i="88"/>
  <c r="H38" i="88" s="1"/>
  <c r="E48" i="88"/>
  <c r="H48" i="88" s="1"/>
  <c r="E33" i="88"/>
  <c r="H33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6" i="83" l="1"/>
  <c r="H6" i="83" s="1"/>
  <c r="E6" i="84" s="1"/>
  <c r="H6" i="84" s="1"/>
  <c r="E6" i="85" s="1"/>
  <c r="H6" i="85" s="1"/>
  <c r="E6" i="86" s="1"/>
  <c r="H6" i="86" s="1"/>
  <c r="E27" i="90"/>
  <c r="H27" i="90" s="1"/>
  <c r="E74" i="89"/>
  <c r="H74" i="89" s="1"/>
  <c r="E95" i="89"/>
  <c r="H95" i="89" s="1"/>
  <c r="E20" i="89"/>
  <c r="H20" i="89" s="1"/>
  <c r="E134" i="89"/>
  <c r="H134" i="89" s="1"/>
  <c r="E80" i="89"/>
  <c r="H80" i="89" s="1"/>
  <c r="E197" i="89"/>
  <c r="H197" i="89" s="1"/>
  <c r="E138" i="89"/>
  <c r="H138" i="89" s="1"/>
  <c r="E137" i="89"/>
  <c r="H137" i="89" s="1"/>
  <c r="E198" i="89"/>
  <c r="H198" i="89" s="1"/>
  <c r="E132" i="89"/>
  <c r="H132" i="89" s="1"/>
  <c r="E150" i="89"/>
  <c r="H150" i="89" s="1"/>
  <c r="E75" i="89"/>
  <c r="H75" i="89" s="1"/>
  <c r="E208" i="89"/>
  <c r="H208" i="89" s="1"/>
  <c r="E203" i="89"/>
  <c r="H203" i="89" s="1"/>
  <c r="E223" i="89"/>
  <c r="H223" i="89" s="1"/>
  <c r="E33" i="89"/>
  <c r="H33" i="89" s="1"/>
  <c r="E62" i="89"/>
  <c r="H62" i="89" s="1"/>
  <c r="E24" i="89"/>
  <c r="H24" i="89" s="1"/>
  <c r="E22" i="89"/>
  <c r="H22" i="89" s="1"/>
  <c r="E85" i="89"/>
  <c r="H85" i="89" s="1"/>
  <c r="E61" i="89"/>
  <c r="H61" i="89" s="1"/>
  <c r="E118" i="89"/>
  <c r="H118" i="89" s="1"/>
  <c r="E57" i="89"/>
  <c r="H57" i="89" s="1"/>
  <c r="E144" i="89"/>
  <c r="H144" i="89" s="1"/>
  <c r="E112" i="89"/>
  <c r="H112" i="89" s="1"/>
  <c r="E224" i="89"/>
  <c r="H224" i="89" s="1"/>
  <c r="E69" i="89"/>
  <c r="H69" i="89" s="1"/>
  <c r="E161" i="89"/>
  <c r="H161" i="89" s="1"/>
  <c r="E110" i="89"/>
  <c r="H110" i="89" s="1"/>
  <c r="E48" i="89"/>
  <c r="H48" i="89" s="1"/>
  <c r="E143" i="89"/>
  <c r="H143" i="89" s="1"/>
  <c r="E136" i="89"/>
  <c r="H136" i="89" s="1"/>
  <c r="E97" i="90"/>
  <c r="H97" i="90" s="1"/>
  <c r="E141" i="89"/>
  <c r="H141" i="89" s="1"/>
  <c r="E31" i="89"/>
  <c r="H31" i="89" s="1"/>
  <c r="E209" i="89"/>
  <c r="H209" i="89" s="1"/>
  <c r="E86" i="89"/>
  <c r="H86" i="89" s="1"/>
  <c r="E207" i="89"/>
  <c r="H207" i="89" s="1"/>
  <c r="E79" i="90"/>
  <c r="H79" i="90" s="1"/>
  <c r="E50" i="89"/>
  <c r="H50" i="89" s="1"/>
  <c r="E56" i="89"/>
  <c r="H56" i="89" s="1"/>
  <c r="E139" i="89"/>
  <c r="H139" i="89" s="1"/>
  <c r="E113" i="89"/>
  <c r="H113" i="89" s="1"/>
  <c r="E184" i="89"/>
  <c r="H184" i="89" s="1"/>
  <c r="E40" i="89"/>
  <c r="H40" i="89" s="1"/>
  <c r="E19" i="89"/>
  <c r="H19" i="89" s="1"/>
  <c r="E71" i="89"/>
  <c r="H71" i="89" s="1"/>
  <c r="E87" i="89"/>
  <c r="H87" i="89" s="1"/>
  <c r="E15" i="85"/>
  <c r="H15" i="85" s="1"/>
  <c r="E55" i="89"/>
  <c r="H55" i="89" s="1"/>
  <c r="E206" i="89"/>
  <c r="H206" i="89" s="1"/>
  <c r="E16" i="85"/>
  <c r="H16" i="85" s="1"/>
  <c r="E44" i="89"/>
  <c r="H44" i="89" s="1"/>
  <c r="E25" i="89"/>
  <c r="H25" i="89" s="1"/>
  <c r="E114" i="89"/>
  <c r="H114" i="89" s="1"/>
  <c r="E185" i="89"/>
  <c r="H185" i="89" s="1"/>
  <c r="E190" i="89"/>
  <c r="H190" i="89" s="1"/>
  <c r="E126" i="89"/>
  <c r="H126" i="89" s="1"/>
  <c r="E68" i="89"/>
  <c r="H68" i="89" s="1"/>
  <c r="E178" i="89"/>
  <c r="H178" i="89" s="1"/>
  <c r="E47" i="89"/>
  <c r="H47" i="89" s="1"/>
  <c r="E14" i="85"/>
  <c r="H14" i="85" s="1"/>
  <c r="E30" i="89"/>
  <c r="H30" i="89" s="1"/>
  <c r="E51" i="89"/>
  <c r="H51" i="89" s="1"/>
  <c r="E191" i="89"/>
  <c r="H191" i="89" s="1"/>
  <c r="E70" i="89"/>
  <c r="H70" i="89" s="1"/>
  <c r="E205" i="89"/>
  <c r="H205" i="89" s="1"/>
  <c r="E89" i="89"/>
  <c r="H89" i="89" s="1"/>
  <c r="E131" i="89"/>
  <c r="H131" i="89" s="1"/>
  <c r="E106" i="89"/>
  <c r="H106" i="89" s="1"/>
  <c r="E149" i="89"/>
  <c r="H149" i="89" s="1"/>
  <c r="E130" i="89"/>
  <c r="H130" i="89" s="1"/>
  <c r="E96" i="89"/>
  <c r="H96" i="89" s="1"/>
  <c r="E21" i="89"/>
  <c r="H21" i="89" s="1"/>
  <c r="E8" i="85"/>
  <c r="H8" i="85" s="1"/>
  <c r="E64" i="89"/>
  <c r="H64" i="89" s="1"/>
  <c r="E201" i="89"/>
  <c r="H201" i="89" s="1"/>
  <c r="E35" i="89"/>
  <c r="H35" i="89" s="1"/>
  <c r="E36" i="89"/>
  <c r="H36" i="89" s="1"/>
  <c r="E23" i="89"/>
  <c r="H23" i="89" s="1"/>
  <c r="E91" i="89"/>
  <c r="H91" i="89" s="1"/>
  <c r="E60" i="89"/>
  <c r="H60" i="89" s="1"/>
  <c r="E52" i="89"/>
  <c r="H52" i="89" s="1"/>
  <c r="E53" i="89"/>
  <c r="H53" i="89" s="1"/>
  <c r="E72" i="89"/>
  <c r="H72" i="89" s="1"/>
  <c r="E63" i="89"/>
  <c r="H63" i="89" s="1"/>
  <c r="E77" i="89"/>
  <c r="H77" i="89" s="1"/>
  <c r="E146" i="89"/>
  <c r="H146" i="89" s="1"/>
  <c r="E216" i="89"/>
  <c r="H216" i="89" s="1"/>
  <c r="E28" i="89"/>
  <c r="H28" i="89" s="1"/>
  <c r="E135" i="89"/>
  <c r="H135" i="89" s="1"/>
  <c r="E210" i="89"/>
  <c r="H210" i="89" s="1"/>
  <c r="E59" i="89"/>
  <c r="H59" i="89" s="1"/>
  <c r="E211" i="89"/>
  <c r="H211" i="89" s="1"/>
  <c r="E29" i="89"/>
  <c r="H29" i="89" s="1"/>
  <c r="E26" i="89"/>
  <c r="H26" i="89" s="1"/>
  <c r="E84" i="89"/>
  <c r="H84" i="89" s="1"/>
  <c r="E101" i="89"/>
  <c r="H101" i="89" s="1"/>
  <c r="E34" i="89"/>
  <c r="H34" i="89" s="1"/>
  <c r="E152" i="89"/>
  <c r="H152" i="89" s="1"/>
  <c r="E32" i="89"/>
  <c r="H32" i="89" s="1"/>
  <c r="E187" i="89"/>
  <c r="H187" i="89" s="1"/>
  <c r="E17" i="85"/>
  <c r="H17" i="85" s="1"/>
  <c r="E98" i="89"/>
  <c r="H98" i="89" s="1"/>
  <c r="E214" i="89"/>
  <c r="H214" i="89" s="1"/>
  <c r="E115" i="89"/>
  <c r="H115" i="89" s="1"/>
  <c r="E78" i="89"/>
  <c r="H78" i="89" s="1"/>
  <c r="E111" i="89"/>
  <c r="H111" i="89" s="1"/>
  <c r="E199" i="89"/>
  <c r="H199" i="89" s="1"/>
  <c r="E221" i="89"/>
  <c r="H221" i="89" s="1"/>
  <c r="E100" i="89"/>
  <c r="H100" i="89" s="1"/>
  <c r="E212" i="89"/>
  <c r="H212" i="89" s="1"/>
  <c r="E192" i="89"/>
  <c r="H192" i="89" s="1"/>
  <c r="E218" i="89"/>
  <c r="H218" i="89" s="1"/>
  <c r="E217" i="89"/>
  <c r="H217" i="89" s="1"/>
  <c r="E222" i="89"/>
  <c r="H222" i="89" s="1"/>
  <c r="E83" i="89"/>
  <c r="H83" i="89" s="1"/>
  <c r="E7" i="84"/>
  <c r="H7" i="84" s="1"/>
  <c r="E76" i="89"/>
  <c r="H76" i="89" s="1"/>
  <c r="E117" i="89"/>
  <c r="H117" i="89" s="1"/>
  <c r="E213" i="89"/>
  <c r="H213" i="89" s="1"/>
  <c r="E43" i="89"/>
  <c r="H43" i="89" s="1"/>
  <c r="E202" i="89"/>
  <c r="H202" i="89" s="1"/>
  <c r="E186" i="89"/>
  <c r="H186" i="89" s="1"/>
  <c r="E49" i="89"/>
  <c r="H49" i="89" s="1"/>
  <c r="E200" i="89"/>
  <c r="H200" i="89" s="1"/>
  <c r="E215" i="89"/>
  <c r="H215" i="89" s="1"/>
  <c r="E45" i="89"/>
  <c r="H45" i="89" s="1"/>
  <c r="E18" i="85"/>
  <c r="H18" i="85" s="1"/>
  <c r="E58" i="89"/>
  <c r="H58" i="89" s="1"/>
  <c r="E196" i="89"/>
  <c r="H196" i="89" s="1"/>
  <c r="E195" i="89"/>
  <c r="H195" i="89" s="1"/>
  <c r="E90" i="89"/>
  <c r="H90" i="89" s="1"/>
  <c r="E140" i="89"/>
  <c r="H140" i="89" s="1"/>
  <c r="E116" i="89"/>
  <c r="H116" i="89" s="1"/>
  <c r="E188" i="89"/>
  <c r="H188" i="89" s="1"/>
  <c r="E133" i="89"/>
  <c r="H133" i="89" s="1"/>
  <c r="E46" i="89"/>
  <c r="H46" i="89" s="1"/>
  <c r="E42" i="89"/>
  <c r="H42" i="89" s="1"/>
  <c r="E94" i="89"/>
  <c r="H94" i="89" s="1"/>
  <c r="E220" i="89"/>
  <c r="H220" i="89" s="1"/>
  <c r="E142" i="89"/>
  <c r="H142" i="89" s="1"/>
  <c r="E147" i="89"/>
  <c r="H147" i="89" s="1"/>
  <c r="E73" i="89"/>
  <c r="H73" i="89" s="1"/>
  <c r="E13" i="85"/>
  <c r="H13" i="85" s="1"/>
  <c r="E99" i="89"/>
  <c r="H99" i="89" s="1"/>
  <c r="E82" i="89"/>
  <c r="H82" i="89" s="1"/>
  <c r="E151" i="89"/>
  <c r="H151" i="89" s="1"/>
  <c r="E39" i="89"/>
  <c r="H39" i="89" s="1"/>
  <c r="E41" i="89"/>
  <c r="H41" i="89" s="1"/>
  <c r="E81" i="89"/>
  <c r="H81" i="89" s="1"/>
  <c r="E204" i="89"/>
  <c r="H204" i="89" s="1"/>
  <c r="E38" i="89"/>
  <c r="H38" i="89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54" i="91" l="1"/>
  <c r="H54" i="91" s="1"/>
  <c r="C54" i="92" s="1"/>
  <c r="E54" i="92" s="1"/>
  <c r="H54" i="92" s="1"/>
  <c r="E54" i="93" s="1"/>
  <c r="H54" i="93" s="1"/>
  <c r="E183" i="86"/>
  <c r="H183" i="86" s="1"/>
  <c r="E183" i="87" s="1"/>
  <c r="H183" i="87" s="1"/>
  <c r="E183" i="88" s="1"/>
  <c r="H183" i="88" s="1"/>
  <c r="E109" i="87"/>
  <c r="H109" i="87" s="1"/>
  <c r="E109" i="88" s="1"/>
  <c r="H109" i="88" s="1"/>
  <c r="E107" i="87"/>
  <c r="H107" i="87" s="1"/>
  <c r="E107" i="88" s="1"/>
  <c r="H107" i="88" s="1"/>
  <c r="E177" i="87"/>
  <c r="H177" i="87" s="1"/>
  <c r="E177" i="88" s="1"/>
  <c r="H177" i="88" s="1"/>
  <c r="E108" i="87"/>
  <c r="H108" i="87" s="1"/>
  <c r="E108" i="88" s="1"/>
  <c r="H108" i="88" s="1"/>
  <c r="E215" i="90"/>
  <c r="H215" i="90" s="1"/>
  <c r="E43" i="90"/>
  <c r="H43" i="90" s="1"/>
  <c r="E100" i="90"/>
  <c r="H100" i="90" s="1"/>
  <c r="E32" i="90"/>
  <c r="H32" i="90" s="1"/>
  <c r="E101" i="90"/>
  <c r="H101" i="90" s="1"/>
  <c r="E77" i="90"/>
  <c r="H77" i="90" s="1"/>
  <c r="E8" i="86"/>
  <c r="H8" i="86" s="1"/>
  <c r="E131" i="90"/>
  <c r="H131" i="90" s="1"/>
  <c r="E185" i="90"/>
  <c r="H185" i="90" s="1"/>
  <c r="E206" i="90"/>
  <c r="H206" i="90" s="1"/>
  <c r="E139" i="90"/>
  <c r="H139" i="90" s="1"/>
  <c r="E110" i="90"/>
  <c r="H110" i="90" s="1"/>
  <c r="E85" i="90"/>
  <c r="H85" i="90" s="1"/>
  <c r="E132" i="90"/>
  <c r="H132" i="90" s="1"/>
  <c r="E80" i="90"/>
  <c r="H80" i="90" s="1"/>
  <c r="E73" i="90"/>
  <c r="H73" i="90" s="1"/>
  <c r="E213" i="90"/>
  <c r="H213" i="90" s="1"/>
  <c r="E221" i="90"/>
  <c r="H221" i="90" s="1"/>
  <c r="E63" i="90"/>
  <c r="H63" i="90" s="1"/>
  <c r="E23" i="90"/>
  <c r="H23" i="90" s="1"/>
  <c r="E21" i="90"/>
  <c r="H21" i="90" s="1"/>
  <c r="E89" i="90"/>
  <c r="H89" i="90" s="1"/>
  <c r="E14" i="86"/>
  <c r="H14" i="86" s="1"/>
  <c r="E55" i="90"/>
  <c r="H55" i="90" s="1"/>
  <c r="E56" i="90"/>
  <c r="H56" i="90" s="1"/>
  <c r="E161" i="90"/>
  <c r="H161" i="90" s="1"/>
  <c r="E22" i="90"/>
  <c r="H22" i="90" s="1"/>
  <c r="E203" i="90"/>
  <c r="H203" i="90" s="1"/>
  <c r="E134" i="90"/>
  <c r="H134" i="90" s="1"/>
  <c r="E38" i="90"/>
  <c r="H38" i="90" s="1"/>
  <c r="E46" i="90"/>
  <c r="H46" i="90" s="1"/>
  <c r="E58" i="90"/>
  <c r="H58" i="90" s="1"/>
  <c r="E117" i="90"/>
  <c r="H117" i="90" s="1"/>
  <c r="E217" i="90"/>
  <c r="H217" i="90" s="1"/>
  <c r="E84" i="90"/>
  <c r="H84" i="90" s="1"/>
  <c r="E135" i="90"/>
  <c r="H135" i="90" s="1"/>
  <c r="E47" i="90"/>
  <c r="H47" i="90" s="1"/>
  <c r="E15" i="86"/>
  <c r="H15" i="86" s="1"/>
  <c r="E40" i="90"/>
  <c r="H40" i="90" s="1"/>
  <c r="E69" i="90"/>
  <c r="H69" i="90" s="1"/>
  <c r="E57" i="90"/>
  <c r="H57" i="90" s="1"/>
  <c r="E20" i="90"/>
  <c r="H20" i="90" s="1"/>
  <c r="E204" i="90"/>
  <c r="H204" i="90" s="1"/>
  <c r="E18" i="86"/>
  <c r="H18" i="86" s="1"/>
  <c r="E49" i="90"/>
  <c r="H49" i="90" s="1"/>
  <c r="E98" i="90"/>
  <c r="H98" i="90" s="1"/>
  <c r="E28" i="90"/>
  <c r="H28" i="90" s="1"/>
  <c r="E201" i="90"/>
  <c r="H201" i="90" s="1"/>
  <c r="E178" i="90"/>
  <c r="H178" i="90" s="1"/>
  <c r="E114" i="90"/>
  <c r="H114" i="90" s="1"/>
  <c r="E184" i="90"/>
  <c r="H184" i="90" s="1"/>
  <c r="E118" i="90"/>
  <c r="H118" i="90" s="1"/>
  <c r="E208" i="90"/>
  <c r="H208" i="90" s="1"/>
  <c r="E198" i="90"/>
  <c r="H198" i="90" s="1"/>
  <c r="E82" i="90"/>
  <c r="H82" i="90" s="1"/>
  <c r="E133" i="90"/>
  <c r="H133" i="90" s="1"/>
  <c r="E90" i="90"/>
  <c r="H90" i="90" s="1"/>
  <c r="E186" i="90"/>
  <c r="H186" i="90" s="1"/>
  <c r="E218" i="90"/>
  <c r="H218" i="90" s="1"/>
  <c r="E111" i="90"/>
  <c r="H111" i="90" s="1"/>
  <c r="E53" i="90"/>
  <c r="H53" i="90" s="1"/>
  <c r="E149" i="90"/>
  <c r="H149" i="90" s="1"/>
  <c r="E70" i="90"/>
  <c r="H70" i="90" s="1"/>
  <c r="E25" i="90"/>
  <c r="H25" i="90" s="1"/>
  <c r="E50" i="90"/>
  <c r="H50" i="90" s="1"/>
  <c r="E136" i="90"/>
  <c r="H136" i="90" s="1"/>
  <c r="E62" i="90"/>
  <c r="H62" i="90" s="1"/>
  <c r="E137" i="90"/>
  <c r="H137" i="90" s="1"/>
  <c r="E99" i="90"/>
  <c r="H99" i="90" s="1"/>
  <c r="E142" i="90"/>
  <c r="H142" i="90" s="1"/>
  <c r="E202" i="90"/>
  <c r="H202" i="90" s="1"/>
  <c r="E76" i="90"/>
  <c r="H76" i="90" s="1"/>
  <c r="E78" i="90"/>
  <c r="H78" i="90" s="1"/>
  <c r="E152" i="90"/>
  <c r="H152" i="90" s="1"/>
  <c r="E29" i="90"/>
  <c r="H29" i="90" s="1"/>
  <c r="E52" i="90"/>
  <c r="H52" i="90" s="1"/>
  <c r="E191" i="90"/>
  <c r="H191" i="90" s="1"/>
  <c r="E44" i="90"/>
  <c r="H44" i="90" s="1"/>
  <c r="E71" i="90"/>
  <c r="H71" i="90" s="1"/>
  <c r="E143" i="90"/>
  <c r="H143" i="90" s="1"/>
  <c r="E138" i="90"/>
  <c r="H138" i="90" s="1"/>
  <c r="E74" i="90"/>
  <c r="H74" i="90" s="1"/>
  <c r="E41" i="90"/>
  <c r="H41" i="90" s="1"/>
  <c r="E220" i="90"/>
  <c r="H220" i="90" s="1"/>
  <c r="E195" i="90"/>
  <c r="H195" i="90" s="1"/>
  <c r="E45" i="90"/>
  <c r="H45" i="90" s="1"/>
  <c r="E7" i="85"/>
  <c r="H7" i="85" s="1"/>
  <c r="E115" i="90"/>
  <c r="H115" i="90" s="1"/>
  <c r="E211" i="90"/>
  <c r="H211" i="90" s="1"/>
  <c r="E60" i="90"/>
  <c r="H60" i="90" s="1"/>
  <c r="E36" i="90"/>
  <c r="H36" i="90" s="1"/>
  <c r="E96" i="90"/>
  <c r="H96" i="90" s="1"/>
  <c r="E51" i="90"/>
  <c r="H51" i="90" s="1"/>
  <c r="E126" i="90"/>
  <c r="H126" i="90" s="1"/>
  <c r="E209" i="90"/>
  <c r="H209" i="90" s="1"/>
  <c r="E33" i="90"/>
  <c r="H33" i="90" s="1"/>
  <c r="E75" i="90"/>
  <c r="H75" i="90" s="1"/>
  <c r="E39" i="90"/>
  <c r="H39" i="90" s="1"/>
  <c r="E94" i="90"/>
  <c r="H94" i="90" s="1"/>
  <c r="E116" i="90"/>
  <c r="H116" i="90" s="1"/>
  <c r="E6" i="87"/>
  <c r="H6" i="87" s="1"/>
  <c r="E83" i="90"/>
  <c r="H83" i="90" s="1"/>
  <c r="E212" i="90"/>
  <c r="H212" i="90" s="1"/>
  <c r="E187" i="90"/>
  <c r="H187" i="90" s="1"/>
  <c r="E59" i="90"/>
  <c r="H59" i="90" s="1"/>
  <c r="E146" i="90"/>
  <c r="H146" i="90" s="1"/>
  <c r="E130" i="90"/>
  <c r="H130" i="90" s="1"/>
  <c r="E106" i="90"/>
  <c r="H106" i="90" s="1"/>
  <c r="E190" i="90"/>
  <c r="H190" i="90" s="1"/>
  <c r="E31" i="90"/>
  <c r="H31" i="90" s="1"/>
  <c r="E112" i="90"/>
  <c r="H112" i="90" s="1"/>
  <c r="E150" i="90"/>
  <c r="H150" i="90" s="1"/>
  <c r="E13" i="86"/>
  <c r="H13" i="86" s="1"/>
  <c r="E81" i="90"/>
  <c r="H81" i="90" s="1"/>
  <c r="E151" i="90"/>
  <c r="H151" i="90" s="1"/>
  <c r="E200" i="90"/>
  <c r="H200" i="90" s="1"/>
  <c r="E222" i="90"/>
  <c r="H222" i="90" s="1"/>
  <c r="E192" i="90"/>
  <c r="H192" i="90" s="1"/>
  <c r="E199" i="90"/>
  <c r="H199" i="90" s="1"/>
  <c r="E17" i="86"/>
  <c r="H17" i="86" s="1"/>
  <c r="E34" i="90"/>
  <c r="H34" i="90" s="1"/>
  <c r="E26" i="90"/>
  <c r="H26" i="90" s="1"/>
  <c r="E210" i="90"/>
  <c r="H210" i="90" s="1"/>
  <c r="E216" i="90"/>
  <c r="H216" i="90" s="1"/>
  <c r="E72" i="90"/>
  <c r="H72" i="90" s="1"/>
  <c r="E91" i="90"/>
  <c r="H91" i="90" s="1"/>
  <c r="E35" i="90"/>
  <c r="H35" i="90" s="1"/>
  <c r="E64" i="90"/>
  <c r="H64" i="90" s="1"/>
  <c r="E205" i="90"/>
  <c r="H205" i="90" s="1"/>
  <c r="E30" i="90"/>
  <c r="H30" i="90" s="1"/>
  <c r="E68" i="90"/>
  <c r="H68" i="90" s="1"/>
  <c r="E16" i="86"/>
  <c r="H16" i="86" s="1"/>
  <c r="E87" i="90"/>
  <c r="H87" i="90" s="1"/>
  <c r="E19" i="90"/>
  <c r="H19" i="90" s="1"/>
  <c r="E113" i="90"/>
  <c r="H113" i="90" s="1"/>
  <c r="E207" i="90"/>
  <c r="H207" i="90" s="1"/>
  <c r="E141" i="90"/>
  <c r="H141" i="90" s="1"/>
  <c r="E48" i="90"/>
  <c r="H48" i="90" s="1"/>
  <c r="E224" i="90"/>
  <c r="H224" i="90" s="1"/>
  <c r="E144" i="90"/>
  <c r="H144" i="90" s="1"/>
  <c r="E61" i="90"/>
  <c r="H61" i="90" s="1"/>
  <c r="E24" i="90"/>
  <c r="H24" i="90" s="1"/>
  <c r="E223" i="90"/>
  <c r="H223" i="90" s="1"/>
  <c r="E197" i="90"/>
  <c r="H197" i="90" s="1"/>
  <c r="E95" i="90"/>
  <c r="H95" i="90" s="1"/>
  <c r="E196" i="90"/>
  <c r="H196" i="90" s="1"/>
  <c r="E140" i="90"/>
  <c r="H140" i="90" s="1"/>
  <c r="E188" i="90"/>
  <c r="H188" i="90" s="1"/>
  <c r="E42" i="90"/>
  <c r="H42" i="90" s="1"/>
  <c r="E147" i="90"/>
  <c r="H147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7" i="91" l="1"/>
  <c r="H27" i="91" s="1"/>
  <c r="C27" i="92" s="1"/>
  <c r="E27" i="92" s="1"/>
  <c r="H27" i="92" s="1"/>
  <c r="E27" i="93" s="1"/>
  <c r="H27" i="93" s="1"/>
  <c r="E97" i="91"/>
  <c r="H97" i="91" s="1"/>
  <c r="C97" i="92" s="1"/>
  <c r="E97" i="92" s="1"/>
  <c r="H97" i="92" s="1"/>
  <c r="E97" i="93" s="1"/>
  <c r="H97" i="93" s="1"/>
  <c r="E86" i="90"/>
  <c r="H86" i="90" s="1"/>
  <c r="E79" i="91"/>
  <c r="H79" i="91" s="1"/>
  <c r="C79" i="92" s="1"/>
  <c r="E79" i="92" s="1"/>
  <c r="H79" i="92" s="1"/>
  <c r="E79" i="93" s="1"/>
  <c r="H79" i="93" s="1"/>
  <c r="E108" i="89"/>
  <c r="H108" i="89" s="1"/>
  <c r="E107" i="89"/>
  <c r="H107" i="89" s="1"/>
  <c r="E17" i="87"/>
  <c r="H17" i="87" s="1"/>
  <c r="E7" i="86"/>
  <c r="H7" i="86" s="1"/>
  <c r="E8" i="87"/>
  <c r="H8" i="87" s="1"/>
  <c r="E54" i="94"/>
  <c r="H54" i="94" s="1"/>
  <c r="E18" i="87"/>
  <c r="H18" i="87" s="1"/>
  <c r="E16" i="87"/>
  <c r="H16" i="87" s="1"/>
  <c r="E183" i="89"/>
  <c r="H183" i="89" s="1"/>
  <c r="E14" i="87"/>
  <c r="H14" i="87" s="1"/>
  <c r="E13" i="87"/>
  <c r="H13" i="87" s="1"/>
  <c r="E6" i="88"/>
  <c r="H6" i="88" s="1"/>
  <c r="E15" i="87"/>
  <c r="H15" i="87" s="1"/>
  <c r="E5" i="72"/>
  <c r="E24" i="91" l="1"/>
  <c r="H24" i="91" s="1"/>
  <c r="C24" i="92" s="1"/>
  <c r="E24" i="92" s="1"/>
  <c r="H24" i="92" s="1"/>
  <c r="E24" i="93" s="1"/>
  <c r="H24" i="93" s="1"/>
  <c r="E51" i="91"/>
  <c r="H51" i="91" s="1"/>
  <c r="C51" i="92" s="1"/>
  <c r="E51" i="92" s="1"/>
  <c r="H51" i="92" s="1"/>
  <c r="E51" i="93" s="1"/>
  <c r="H51" i="93" s="1"/>
  <c r="E83" i="91"/>
  <c r="H83" i="91" s="1"/>
  <c r="C83" i="92" s="1"/>
  <c r="E83" i="92" s="1"/>
  <c r="H83" i="92" s="1"/>
  <c r="E83" i="93" s="1"/>
  <c r="H83" i="93" s="1"/>
  <c r="E113" i="91"/>
  <c r="H113" i="91" s="1"/>
  <c r="C113" i="92" s="1"/>
  <c r="E113" i="92" s="1"/>
  <c r="H113" i="92" s="1"/>
  <c r="E113" i="93" s="1"/>
  <c r="H113" i="93" s="1"/>
  <c r="E218" i="91"/>
  <c r="H218" i="91" s="1"/>
  <c r="C218" i="92" s="1"/>
  <c r="E218" i="92" s="1"/>
  <c r="H218" i="92" s="1"/>
  <c r="E218" i="93" s="1"/>
  <c r="H218" i="93" s="1"/>
  <c r="E201" i="91"/>
  <c r="H201" i="91" s="1"/>
  <c r="C201" i="92" s="1"/>
  <c r="E201" i="92" s="1"/>
  <c r="H201" i="92" s="1"/>
  <c r="E201" i="93" s="1"/>
  <c r="H201" i="93" s="1"/>
  <c r="E64" i="91"/>
  <c r="H64" i="91" s="1"/>
  <c r="C64" i="92" s="1"/>
  <c r="E64" i="92" s="1"/>
  <c r="H64" i="92" s="1"/>
  <c r="E64" i="93" s="1"/>
  <c r="H64" i="93" s="1"/>
  <c r="E213" i="91"/>
  <c r="H213" i="91" s="1"/>
  <c r="C213" i="92" s="1"/>
  <c r="E213" i="92" s="1"/>
  <c r="H213" i="92" s="1"/>
  <c r="E213" i="93" s="1"/>
  <c r="H213" i="93" s="1"/>
  <c r="E209" i="91"/>
  <c r="H209" i="91" s="1"/>
  <c r="C209" i="92" s="1"/>
  <c r="E209" i="92" s="1"/>
  <c r="H209" i="92" s="1"/>
  <c r="E209" i="93" s="1"/>
  <c r="H209" i="93" s="1"/>
  <c r="E140" i="91"/>
  <c r="H140" i="91" s="1"/>
  <c r="C140" i="92" s="1"/>
  <c r="E140" i="92" s="1"/>
  <c r="H140" i="92" s="1"/>
  <c r="E140" i="93" s="1"/>
  <c r="H140" i="93" s="1"/>
  <c r="E178" i="91"/>
  <c r="H178" i="91" s="1"/>
  <c r="C178" i="92" s="1"/>
  <c r="E178" i="92" s="1"/>
  <c r="H178" i="92" s="1"/>
  <c r="E178" i="93" s="1"/>
  <c r="H178" i="93" s="1"/>
  <c r="E222" i="91"/>
  <c r="H222" i="91" s="1"/>
  <c r="C222" i="92" s="1"/>
  <c r="E222" i="92" s="1"/>
  <c r="H222" i="92" s="1"/>
  <c r="E222" i="93" s="1"/>
  <c r="H222" i="93" s="1"/>
  <c r="E132" i="91"/>
  <c r="H132" i="91" s="1"/>
  <c r="C132" i="92" s="1"/>
  <c r="E132" i="92" s="1"/>
  <c r="H132" i="92" s="1"/>
  <c r="E132" i="93" s="1"/>
  <c r="H132" i="93" s="1"/>
  <c r="E33" i="91"/>
  <c r="H33" i="91" s="1"/>
  <c r="C33" i="92" s="1"/>
  <c r="E33" i="92" s="1"/>
  <c r="H33" i="92" s="1"/>
  <c r="E33" i="93" s="1"/>
  <c r="H33" i="93" s="1"/>
  <c r="E200" i="91"/>
  <c r="H200" i="91" s="1"/>
  <c r="C200" i="92" s="1"/>
  <c r="E200" i="92" s="1"/>
  <c r="H200" i="92" s="1"/>
  <c r="E200" i="93" s="1"/>
  <c r="H200" i="93" s="1"/>
  <c r="E152" i="91"/>
  <c r="H152" i="91" s="1"/>
  <c r="C152" i="92" s="1"/>
  <c r="E152" i="92" s="1"/>
  <c r="H152" i="92" s="1"/>
  <c r="E152" i="93" s="1"/>
  <c r="H152" i="93" s="1"/>
  <c r="E137" i="91"/>
  <c r="H137" i="91" s="1"/>
  <c r="C137" i="92" s="1"/>
  <c r="E137" i="92" s="1"/>
  <c r="H137" i="92" s="1"/>
  <c r="E137" i="93" s="1"/>
  <c r="H137" i="93" s="1"/>
  <c r="E91" i="91"/>
  <c r="H91" i="91" s="1"/>
  <c r="C91" i="92" s="1"/>
  <c r="E91" i="92" s="1"/>
  <c r="H91" i="92" s="1"/>
  <c r="E91" i="93" s="1"/>
  <c r="H91" i="93" s="1"/>
  <c r="E22" i="91"/>
  <c r="H22" i="91" s="1"/>
  <c r="C22" i="92" s="1"/>
  <c r="E22" i="92" s="1"/>
  <c r="H22" i="92" s="1"/>
  <c r="E22" i="93" s="1"/>
  <c r="H22" i="93" s="1"/>
  <c r="E68" i="91"/>
  <c r="H68" i="91" s="1"/>
  <c r="C68" i="92" s="1"/>
  <c r="E68" i="92" s="1"/>
  <c r="H68" i="92" s="1"/>
  <c r="E68" i="93" s="1"/>
  <c r="H68" i="93" s="1"/>
  <c r="E49" i="91"/>
  <c r="H49" i="91" s="1"/>
  <c r="C49" i="92" s="1"/>
  <c r="E49" i="92" s="1"/>
  <c r="H49" i="92" s="1"/>
  <c r="E49" i="93" s="1"/>
  <c r="H49" i="93" s="1"/>
  <c r="E25" i="91"/>
  <c r="H25" i="91" s="1"/>
  <c r="C25" i="92" s="1"/>
  <c r="E25" i="92" s="1"/>
  <c r="H25" i="92" s="1"/>
  <c r="E25" i="93" s="1"/>
  <c r="H25" i="93" s="1"/>
  <c r="E52" i="91"/>
  <c r="H52" i="91" s="1"/>
  <c r="C52" i="92" s="1"/>
  <c r="E52" i="92" s="1"/>
  <c r="H52" i="92" s="1"/>
  <c r="E52" i="93" s="1"/>
  <c r="H52" i="93" s="1"/>
  <c r="E85" i="91"/>
  <c r="H85" i="91" s="1"/>
  <c r="C85" i="92" s="1"/>
  <c r="E85" i="92" s="1"/>
  <c r="H85" i="92" s="1"/>
  <c r="E85" i="93" s="1"/>
  <c r="H85" i="93" s="1"/>
  <c r="E114" i="91"/>
  <c r="H114" i="91" s="1"/>
  <c r="C114" i="92" s="1"/>
  <c r="E114" i="92" s="1"/>
  <c r="H114" i="92" s="1"/>
  <c r="E114" i="93" s="1"/>
  <c r="H114" i="93" s="1"/>
  <c r="E208" i="91"/>
  <c r="H208" i="91" s="1"/>
  <c r="C208" i="92" s="1"/>
  <c r="E208" i="92" s="1"/>
  <c r="H208" i="92" s="1"/>
  <c r="E208" i="93" s="1"/>
  <c r="H208" i="93" s="1"/>
  <c r="E197" i="91"/>
  <c r="H197" i="91" s="1"/>
  <c r="C197" i="92" s="1"/>
  <c r="E197" i="92" s="1"/>
  <c r="H197" i="92" s="1"/>
  <c r="E197" i="93" s="1"/>
  <c r="H197" i="93" s="1"/>
  <c r="E69" i="91"/>
  <c r="H69" i="91" s="1"/>
  <c r="C69" i="92" s="1"/>
  <c r="E69" i="92" s="1"/>
  <c r="H69" i="92" s="1"/>
  <c r="E69" i="93" s="1"/>
  <c r="H69" i="93" s="1"/>
  <c r="E106" i="91"/>
  <c r="H106" i="91" s="1"/>
  <c r="C106" i="92" s="1"/>
  <c r="E106" i="92" s="1"/>
  <c r="H106" i="92" s="1"/>
  <c r="E106" i="93" s="1"/>
  <c r="H106" i="93" s="1"/>
  <c r="E203" i="91"/>
  <c r="H203" i="91" s="1"/>
  <c r="C203" i="92" s="1"/>
  <c r="E203" i="92" s="1"/>
  <c r="H203" i="92" s="1"/>
  <c r="E203" i="93" s="1"/>
  <c r="H203" i="93" s="1"/>
  <c r="E82" i="91"/>
  <c r="H82" i="91" s="1"/>
  <c r="C82" i="92" s="1"/>
  <c r="E82" i="92" s="1"/>
  <c r="H82" i="92" s="1"/>
  <c r="E82" i="93" s="1"/>
  <c r="H82" i="93" s="1"/>
  <c r="E210" i="91"/>
  <c r="H210" i="91" s="1"/>
  <c r="C210" i="92" s="1"/>
  <c r="E210" i="92" s="1"/>
  <c r="H210" i="92" s="1"/>
  <c r="E210" i="93" s="1"/>
  <c r="H210" i="93" s="1"/>
  <c r="E212" i="91"/>
  <c r="H212" i="91" s="1"/>
  <c r="C212" i="92" s="1"/>
  <c r="E212" i="92" s="1"/>
  <c r="H212" i="92" s="1"/>
  <c r="E212" i="93" s="1"/>
  <c r="H212" i="93" s="1"/>
  <c r="E131" i="91"/>
  <c r="H131" i="91" s="1"/>
  <c r="C131" i="92" s="1"/>
  <c r="E131" i="92" s="1"/>
  <c r="H131" i="92" s="1"/>
  <c r="E131" i="93" s="1"/>
  <c r="H131" i="93" s="1"/>
  <c r="E195" i="91"/>
  <c r="H195" i="91" s="1"/>
  <c r="C195" i="92" s="1"/>
  <c r="E195" i="92" s="1"/>
  <c r="H195" i="92" s="1"/>
  <c r="E195" i="93" s="1"/>
  <c r="H195" i="93" s="1"/>
  <c r="E185" i="91"/>
  <c r="H185" i="91" s="1"/>
  <c r="C185" i="92" s="1"/>
  <c r="E185" i="92" s="1"/>
  <c r="H185" i="92" s="1"/>
  <c r="E185" i="93" s="1"/>
  <c r="H185" i="93" s="1"/>
  <c r="E29" i="91"/>
  <c r="H29" i="91" s="1"/>
  <c r="C29" i="92" s="1"/>
  <c r="E29" i="92" s="1"/>
  <c r="H29" i="92" s="1"/>
  <c r="E29" i="93" s="1"/>
  <c r="H29" i="93" s="1"/>
  <c r="E21" i="91"/>
  <c r="H21" i="91" s="1"/>
  <c r="C21" i="92" s="1"/>
  <c r="E21" i="92" s="1"/>
  <c r="H21" i="92" s="1"/>
  <c r="E21" i="93" s="1"/>
  <c r="H21" i="93" s="1"/>
  <c r="E217" i="91"/>
  <c r="H217" i="91" s="1"/>
  <c r="C217" i="92" s="1"/>
  <c r="E217" i="92" s="1"/>
  <c r="H217" i="92" s="1"/>
  <c r="E217" i="93" s="1"/>
  <c r="H217" i="93" s="1"/>
  <c r="E223" i="91"/>
  <c r="H223" i="91" s="1"/>
  <c r="C223" i="92" s="1"/>
  <c r="E223" i="92" s="1"/>
  <c r="H223" i="92" s="1"/>
  <c r="E223" i="93" s="1"/>
  <c r="H223" i="93" s="1"/>
  <c r="E109" i="89"/>
  <c r="H109" i="89" s="1"/>
  <c r="E109" i="90" s="1"/>
  <c r="H109" i="90" s="1"/>
  <c r="E39" i="91"/>
  <c r="H39" i="91" s="1"/>
  <c r="C39" i="92" s="1"/>
  <c r="E39" i="92" s="1"/>
  <c r="H39" i="92" s="1"/>
  <c r="E39" i="93" s="1"/>
  <c r="H39" i="93" s="1"/>
  <c r="E56" i="91"/>
  <c r="H56" i="91" s="1"/>
  <c r="C56" i="92" s="1"/>
  <c r="E56" i="92" s="1"/>
  <c r="H56" i="92" s="1"/>
  <c r="E56" i="93" s="1"/>
  <c r="H56" i="93" s="1"/>
  <c r="E89" i="91"/>
  <c r="H89" i="91" s="1"/>
  <c r="C89" i="92" s="1"/>
  <c r="E89" i="92" s="1"/>
  <c r="H89" i="92" s="1"/>
  <c r="E89" i="93" s="1"/>
  <c r="H89" i="93" s="1"/>
  <c r="E141" i="91"/>
  <c r="H141" i="91" s="1"/>
  <c r="C141" i="92" s="1"/>
  <c r="E141" i="92" s="1"/>
  <c r="H141" i="92" s="1"/>
  <c r="E141" i="93" s="1"/>
  <c r="H141" i="93" s="1"/>
  <c r="E50" i="91"/>
  <c r="H50" i="91" s="1"/>
  <c r="C50" i="92" s="1"/>
  <c r="E50" i="92" s="1"/>
  <c r="H50" i="92" s="1"/>
  <c r="E50" i="93" s="1"/>
  <c r="H50" i="93" s="1"/>
  <c r="E147" i="91"/>
  <c r="H147" i="91" s="1"/>
  <c r="C147" i="92" s="1"/>
  <c r="E147" i="92" s="1"/>
  <c r="H147" i="92" s="1"/>
  <c r="E147" i="93" s="1"/>
  <c r="H147" i="93" s="1"/>
  <c r="E198" i="91"/>
  <c r="H198" i="91" s="1"/>
  <c r="C198" i="92" s="1"/>
  <c r="E198" i="92" s="1"/>
  <c r="H198" i="92" s="1"/>
  <c r="E198" i="93" s="1"/>
  <c r="H198" i="93" s="1"/>
  <c r="E26" i="91"/>
  <c r="H26" i="91" s="1"/>
  <c r="C26" i="92" s="1"/>
  <c r="E26" i="92" s="1"/>
  <c r="H26" i="92" s="1"/>
  <c r="E26" i="93" s="1"/>
  <c r="H26" i="93" s="1"/>
  <c r="E53" i="91"/>
  <c r="H53" i="91" s="1"/>
  <c r="C53" i="92" s="1"/>
  <c r="E53" i="92" s="1"/>
  <c r="H53" i="92" s="1"/>
  <c r="E53" i="93" s="1"/>
  <c r="H53" i="93" s="1"/>
  <c r="E19" i="91"/>
  <c r="H19" i="91" s="1"/>
  <c r="C19" i="92" s="1"/>
  <c r="E19" i="92" s="1"/>
  <c r="H19" i="92" s="1"/>
  <c r="E19" i="93" s="1"/>
  <c r="H19" i="93" s="1"/>
  <c r="E46" i="91"/>
  <c r="H46" i="91" s="1"/>
  <c r="C46" i="92" s="1"/>
  <c r="E46" i="92" s="1"/>
  <c r="H46" i="92" s="1"/>
  <c r="E46" i="93" s="1"/>
  <c r="H46" i="93" s="1"/>
  <c r="E75" i="91"/>
  <c r="H75" i="91" s="1"/>
  <c r="C75" i="92" s="1"/>
  <c r="E75" i="92" s="1"/>
  <c r="H75" i="92" s="1"/>
  <c r="E75" i="93" s="1"/>
  <c r="H75" i="93" s="1"/>
  <c r="E63" i="91"/>
  <c r="H63" i="91" s="1"/>
  <c r="C63" i="92" s="1"/>
  <c r="E63" i="92" s="1"/>
  <c r="H63" i="92" s="1"/>
  <c r="E63" i="93" s="1"/>
  <c r="H63" i="93" s="1"/>
  <c r="E143" i="91"/>
  <c r="H143" i="91" s="1"/>
  <c r="C143" i="92" s="1"/>
  <c r="E143" i="92" s="1"/>
  <c r="H143" i="92" s="1"/>
  <c r="E143" i="93" s="1"/>
  <c r="H143" i="93" s="1"/>
  <c r="E47" i="91"/>
  <c r="H47" i="91" s="1"/>
  <c r="C47" i="92" s="1"/>
  <c r="E47" i="92" s="1"/>
  <c r="H47" i="92" s="1"/>
  <c r="E47" i="93" s="1"/>
  <c r="H47" i="93" s="1"/>
  <c r="E188" i="91"/>
  <c r="H188" i="91" s="1"/>
  <c r="C188" i="92" s="1"/>
  <c r="E188" i="92" s="1"/>
  <c r="H188" i="92" s="1"/>
  <c r="E188" i="93" s="1"/>
  <c r="H188" i="93" s="1"/>
  <c r="E36" i="91"/>
  <c r="H36" i="91" s="1"/>
  <c r="C36" i="92" s="1"/>
  <c r="E36" i="92" s="1"/>
  <c r="H36" i="92" s="1"/>
  <c r="E36" i="93" s="1"/>
  <c r="H36" i="93" s="1"/>
  <c r="E57" i="91"/>
  <c r="H57" i="91" s="1"/>
  <c r="C57" i="92" s="1"/>
  <c r="E57" i="92" s="1"/>
  <c r="H57" i="92" s="1"/>
  <c r="E57" i="93" s="1"/>
  <c r="H57" i="93" s="1"/>
  <c r="E90" i="91"/>
  <c r="H90" i="91" s="1"/>
  <c r="C90" i="92" s="1"/>
  <c r="E90" i="92" s="1"/>
  <c r="H90" i="92" s="1"/>
  <c r="E90" i="93" s="1"/>
  <c r="H90" i="93" s="1"/>
  <c r="E161" i="91"/>
  <c r="H161" i="91" s="1"/>
  <c r="C161" i="92" s="1"/>
  <c r="E161" i="92" s="1"/>
  <c r="H161" i="92" s="1"/>
  <c r="E161" i="93" s="1"/>
  <c r="H161" i="93" s="1"/>
  <c r="E101" i="91"/>
  <c r="H101" i="91" s="1"/>
  <c r="C101" i="92" s="1"/>
  <c r="E101" i="92" s="1"/>
  <c r="H101" i="92" s="1"/>
  <c r="E101" i="93" s="1"/>
  <c r="H101" i="93" s="1"/>
  <c r="E138" i="91"/>
  <c r="H138" i="91" s="1"/>
  <c r="C138" i="92" s="1"/>
  <c r="E138" i="92" s="1"/>
  <c r="H138" i="92" s="1"/>
  <c r="E138" i="93" s="1"/>
  <c r="H138" i="93" s="1"/>
  <c r="E87" i="91"/>
  <c r="H87" i="91" s="1"/>
  <c r="C87" i="92" s="1"/>
  <c r="E87" i="92" s="1"/>
  <c r="H87" i="92" s="1"/>
  <c r="E87" i="93" s="1"/>
  <c r="H87" i="93" s="1"/>
  <c r="E76" i="91"/>
  <c r="H76" i="91" s="1"/>
  <c r="C76" i="92" s="1"/>
  <c r="E76" i="92" s="1"/>
  <c r="H76" i="92" s="1"/>
  <c r="E76" i="93" s="1"/>
  <c r="H76" i="93" s="1"/>
  <c r="E224" i="91"/>
  <c r="H224" i="91" s="1"/>
  <c r="C224" i="92" s="1"/>
  <c r="E224" i="92" s="1"/>
  <c r="H224" i="92" s="1"/>
  <c r="E224" i="93" s="1"/>
  <c r="H224" i="93" s="1"/>
  <c r="E144" i="91"/>
  <c r="H144" i="91" s="1"/>
  <c r="C144" i="92" s="1"/>
  <c r="E144" i="92" s="1"/>
  <c r="H144" i="92" s="1"/>
  <c r="E144" i="93" s="1"/>
  <c r="H144" i="93" s="1"/>
  <c r="E187" i="91"/>
  <c r="H187" i="91" s="1"/>
  <c r="C187" i="92" s="1"/>
  <c r="E187" i="92" s="1"/>
  <c r="H187" i="92" s="1"/>
  <c r="E187" i="93" s="1"/>
  <c r="H187" i="93" s="1"/>
  <c r="E117" i="91"/>
  <c r="H117" i="91" s="1"/>
  <c r="C117" i="92" s="1"/>
  <c r="E117" i="92" s="1"/>
  <c r="H117" i="92" s="1"/>
  <c r="E117" i="93" s="1"/>
  <c r="H117" i="93" s="1"/>
  <c r="E45" i="91"/>
  <c r="H45" i="91" s="1"/>
  <c r="C45" i="92" s="1"/>
  <c r="E45" i="92" s="1"/>
  <c r="H45" i="92" s="1"/>
  <c r="E45" i="93" s="1"/>
  <c r="H45" i="93" s="1"/>
  <c r="E28" i="91"/>
  <c r="H28" i="91" s="1"/>
  <c r="C28" i="92" s="1"/>
  <c r="E28" i="92" s="1"/>
  <c r="H28" i="92" s="1"/>
  <c r="E28" i="93" s="1"/>
  <c r="H28" i="93" s="1"/>
  <c r="E139" i="91"/>
  <c r="H139" i="91" s="1"/>
  <c r="C139" i="92" s="1"/>
  <c r="E139" i="92" s="1"/>
  <c r="H139" i="92" s="1"/>
  <c r="E139" i="93" s="1"/>
  <c r="H139" i="93" s="1"/>
  <c r="E177" i="89"/>
  <c r="H177" i="89" s="1"/>
  <c r="E177" i="90" s="1"/>
  <c r="H177" i="90" s="1"/>
  <c r="E86" i="91"/>
  <c r="H86" i="91" s="1"/>
  <c r="C86" i="92" s="1"/>
  <c r="E86" i="92" s="1"/>
  <c r="H86" i="92" s="1"/>
  <c r="E86" i="93" s="1"/>
  <c r="H86" i="93" s="1"/>
  <c r="E86" i="94" s="1"/>
  <c r="H86" i="94" s="1"/>
  <c r="E38" i="91"/>
  <c r="H38" i="91" s="1"/>
  <c r="C38" i="92" s="1"/>
  <c r="E38" i="92" s="1"/>
  <c r="H38" i="92" s="1"/>
  <c r="E38" i="93" s="1"/>
  <c r="H38" i="93" s="1"/>
  <c r="E70" i="91"/>
  <c r="H70" i="91" s="1"/>
  <c r="C70" i="92" s="1"/>
  <c r="E70" i="92" s="1"/>
  <c r="H70" i="92" s="1"/>
  <c r="E70" i="93" s="1"/>
  <c r="H70" i="93" s="1"/>
  <c r="E96" i="91"/>
  <c r="H96" i="91" s="1"/>
  <c r="C96" i="92" s="1"/>
  <c r="E96" i="92" s="1"/>
  <c r="H96" i="92" s="1"/>
  <c r="E96" i="93" s="1"/>
  <c r="H96" i="93" s="1"/>
  <c r="E191" i="91"/>
  <c r="H191" i="91" s="1"/>
  <c r="C191" i="92" s="1"/>
  <c r="E191" i="92" s="1"/>
  <c r="H191" i="92" s="1"/>
  <c r="E191" i="93" s="1"/>
  <c r="H191" i="93" s="1"/>
  <c r="E116" i="91"/>
  <c r="H116" i="91" s="1"/>
  <c r="C116" i="92" s="1"/>
  <c r="E116" i="92" s="1"/>
  <c r="H116" i="92" s="1"/>
  <c r="E116" i="93" s="1"/>
  <c r="H116" i="93" s="1"/>
  <c r="E136" i="91"/>
  <c r="H136" i="91" s="1"/>
  <c r="C136" i="92" s="1"/>
  <c r="E136" i="92" s="1"/>
  <c r="H136" i="92" s="1"/>
  <c r="E136" i="93" s="1"/>
  <c r="H136" i="93" s="1"/>
  <c r="E48" i="91"/>
  <c r="H48" i="91" s="1"/>
  <c r="C48" i="92" s="1"/>
  <c r="E48" i="92" s="1"/>
  <c r="H48" i="92" s="1"/>
  <c r="E48" i="93" s="1"/>
  <c r="H48" i="93" s="1"/>
  <c r="E221" i="91"/>
  <c r="H221" i="91" s="1"/>
  <c r="C221" i="92" s="1"/>
  <c r="E221" i="92" s="1"/>
  <c r="H221" i="92" s="1"/>
  <c r="E221" i="93" s="1"/>
  <c r="H221" i="93" s="1"/>
  <c r="E41" i="91"/>
  <c r="H41" i="91" s="1"/>
  <c r="C41" i="92" s="1"/>
  <c r="E41" i="92" s="1"/>
  <c r="H41" i="92" s="1"/>
  <c r="E41" i="93" s="1"/>
  <c r="H41" i="93" s="1"/>
  <c r="E61" i="91"/>
  <c r="H61" i="91" s="1"/>
  <c r="C61" i="92" s="1"/>
  <c r="E61" i="92" s="1"/>
  <c r="H61" i="92" s="1"/>
  <c r="E61" i="93" s="1"/>
  <c r="H61" i="93" s="1"/>
  <c r="E58" i="91"/>
  <c r="H58" i="91" s="1"/>
  <c r="C58" i="92" s="1"/>
  <c r="E58" i="92" s="1"/>
  <c r="H58" i="92" s="1"/>
  <c r="E58" i="93" s="1"/>
  <c r="H58" i="93" s="1"/>
  <c r="E94" i="91"/>
  <c r="H94" i="91" s="1"/>
  <c r="C94" i="92" s="1"/>
  <c r="E94" i="92" s="1"/>
  <c r="H94" i="92" s="1"/>
  <c r="E94" i="93" s="1"/>
  <c r="H94" i="93" s="1"/>
  <c r="E99" i="91"/>
  <c r="H99" i="91" s="1"/>
  <c r="C99" i="92" s="1"/>
  <c r="E99" i="92" s="1"/>
  <c r="H99" i="92" s="1"/>
  <c r="E99" i="93" s="1"/>
  <c r="H99" i="93" s="1"/>
  <c r="E42" i="91"/>
  <c r="H42" i="91" s="1"/>
  <c r="C42" i="92" s="1"/>
  <c r="E42" i="92" s="1"/>
  <c r="H42" i="92" s="1"/>
  <c r="E42" i="93" s="1"/>
  <c r="H42" i="93" s="1"/>
  <c r="E71" i="91"/>
  <c r="H71" i="91" s="1"/>
  <c r="C71" i="92" s="1"/>
  <c r="E71" i="92" s="1"/>
  <c r="H71" i="92" s="1"/>
  <c r="E71" i="93" s="1"/>
  <c r="H71" i="93" s="1"/>
  <c r="E111" i="91"/>
  <c r="H111" i="91" s="1"/>
  <c r="C111" i="92" s="1"/>
  <c r="E111" i="92" s="1"/>
  <c r="H111" i="92" s="1"/>
  <c r="E111" i="93" s="1"/>
  <c r="H111" i="93" s="1"/>
  <c r="E192" i="91"/>
  <c r="H192" i="91" s="1"/>
  <c r="C192" i="92" s="1"/>
  <c r="E192" i="92" s="1"/>
  <c r="H192" i="92" s="1"/>
  <c r="E192" i="93" s="1"/>
  <c r="H192" i="93" s="1"/>
  <c r="E134" i="91"/>
  <c r="H134" i="91" s="1"/>
  <c r="C134" i="92" s="1"/>
  <c r="E134" i="92" s="1"/>
  <c r="H134" i="92" s="1"/>
  <c r="E134" i="93" s="1"/>
  <c r="H134" i="93" s="1"/>
  <c r="E130" i="91"/>
  <c r="H130" i="91" s="1"/>
  <c r="C130" i="92" s="1"/>
  <c r="E130" i="92" s="1"/>
  <c r="H130" i="92" s="1"/>
  <c r="E130" i="93" s="1"/>
  <c r="H130" i="93" s="1"/>
  <c r="E35" i="91"/>
  <c r="H35" i="91" s="1"/>
  <c r="C35" i="92" s="1"/>
  <c r="E35" i="92" s="1"/>
  <c r="H35" i="92" s="1"/>
  <c r="E35" i="93" s="1"/>
  <c r="H35" i="93" s="1"/>
  <c r="E202" i="91"/>
  <c r="H202" i="91" s="1"/>
  <c r="C202" i="92" s="1"/>
  <c r="E202" i="92" s="1"/>
  <c r="H202" i="92" s="1"/>
  <c r="E202" i="93" s="1"/>
  <c r="H202" i="93" s="1"/>
  <c r="E95" i="91"/>
  <c r="H95" i="91" s="1"/>
  <c r="C95" i="92" s="1"/>
  <c r="E95" i="92" s="1"/>
  <c r="H95" i="92" s="1"/>
  <c r="E95" i="93" s="1"/>
  <c r="H95" i="93" s="1"/>
  <c r="E55" i="91"/>
  <c r="H55" i="91" s="1"/>
  <c r="C55" i="92" s="1"/>
  <c r="E55" i="92" s="1"/>
  <c r="H55" i="92" s="1"/>
  <c r="E55" i="93" s="1"/>
  <c r="H55" i="93" s="1"/>
  <c r="E60" i="91"/>
  <c r="H60" i="91" s="1"/>
  <c r="C60" i="92" s="1"/>
  <c r="E60" i="92" s="1"/>
  <c r="H60" i="92" s="1"/>
  <c r="E60" i="93" s="1"/>
  <c r="H60" i="93" s="1"/>
  <c r="E133" i="91"/>
  <c r="H133" i="91" s="1"/>
  <c r="C133" i="92" s="1"/>
  <c r="E133" i="92" s="1"/>
  <c r="H133" i="92" s="1"/>
  <c r="E133" i="93" s="1"/>
  <c r="H133" i="93" s="1"/>
  <c r="E30" i="91"/>
  <c r="H30" i="91" s="1"/>
  <c r="C30" i="92" s="1"/>
  <c r="E30" i="92" s="1"/>
  <c r="H30" i="92" s="1"/>
  <c r="E30" i="93" s="1"/>
  <c r="H30" i="93" s="1"/>
  <c r="E98" i="91"/>
  <c r="H98" i="91" s="1"/>
  <c r="C98" i="92" s="1"/>
  <c r="E98" i="92" s="1"/>
  <c r="H98" i="92" s="1"/>
  <c r="E98" i="93" s="1"/>
  <c r="H98" i="93" s="1"/>
  <c r="E199" i="91"/>
  <c r="H199" i="91" s="1"/>
  <c r="C199" i="92" s="1"/>
  <c r="E199" i="92" s="1"/>
  <c r="H199" i="92" s="1"/>
  <c r="E199" i="93" s="1"/>
  <c r="H199" i="93" s="1"/>
  <c r="E204" i="91"/>
  <c r="H204" i="91" s="1"/>
  <c r="C204" i="92" s="1"/>
  <c r="E204" i="92" s="1"/>
  <c r="H204" i="92" s="1"/>
  <c r="E204" i="93" s="1"/>
  <c r="H204" i="93" s="1"/>
  <c r="E59" i="91"/>
  <c r="H59" i="91" s="1"/>
  <c r="C59" i="92" s="1"/>
  <c r="E59" i="92" s="1"/>
  <c r="H59" i="92" s="1"/>
  <c r="E59" i="93" s="1"/>
  <c r="H59" i="93" s="1"/>
  <c r="E100" i="91"/>
  <c r="H100" i="91" s="1"/>
  <c r="C100" i="92" s="1"/>
  <c r="E100" i="92" s="1"/>
  <c r="H100" i="92" s="1"/>
  <c r="E100" i="93" s="1"/>
  <c r="H100" i="93" s="1"/>
  <c r="E126" i="91"/>
  <c r="H126" i="91" s="1"/>
  <c r="C126" i="92" s="1"/>
  <c r="E126" i="92" s="1"/>
  <c r="H126" i="92" s="1"/>
  <c r="E126" i="93" s="1"/>
  <c r="H126" i="93" s="1"/>
  <c r="E142" i="91"/>
  <c r="H142" i="91" s="1"/>
  <c r="C142" i="92" s="1"/>
  <c r="E142" i="92" s="1"/>
  <c r="H142" i="92" s="1"/>
  <c r="E142" i="93" s="1"/>
  <c r="H142" i="93" s="1"/>
  <c r="E214" i="90"/>
  <c r="H214" i="90" s="1"/>
  <c r="E214" i="91" s="1"/>
  <c r="H214" i="91" s="1"/>
  <c r="C214" i="92" s="1"/>
  <c r="E20" i="91"/>
  <c r="H20" i="91" s="1"/>
  <c r="C20" i="92" s="1"/>
  <c r="E20" i="92" s="1"/>
  <c r="H20" i="92" s="1"/>
  <c r="E20" i="93" s="1"/>
  <c r="H20" i="93" s="1"/>
  <c r="E43" i="91"/>
  <c r="H43" i="91" s="1"/>
  <c r="C43" i="92" s="1"/>
  <c r="E43" i="92" s="1"/>
  <c r="H43" i="92" s="1"/>
  <c r="E43" i="93" s="1"/>
  <c r="H43" i="93" s="1"/>
  <c r="E72" i="91"/>
  <c r="H72" i="91" s="1"/>
  <c r="C72" i="92" s="1"/>
  <c r="E72" i="92" s="1"/>
  <c r="H72" i="92" s="1"/>
  <c r="E72" i="93" s="1"/>
  <c r="H72" i="93" s="1"/>
  <c r="E112" i="91"/>
  <c r="H112" i="91" s="1"/>
  <c r="C112" i="92" s="1"/>
  <c r="E112" i="92" s="1"/>
  <c r="H112" i="92" s="1"/>
  <c r="E112" i="93" s="1"/>
  <c r="H112" i="93" s="1"/>
  <c r="E215" i="91"/>
  <c r="H215" i="91" s="1"/>
  <c r="C215" i="92" s="1"/>
  <c r="E215" i="92" s="1"/>
  <c r="H215" i="92" s="1"/>
  <c r="E215" i="93" s="1"/>
  <c r="H215" i="93" s="1"/>
  <c r="E84" i="91"/>
  <c r="H84" i="91" s="1"/>
  <c r="C84" i="92" s="1"/>
  <c r="E84" i="92" s="1"/>
  <c r="H84" i="92" s="1"/>
  <c r="E84" i="93" s="1"/>
  <c r="H84" i="93" s="1"/>
  <c r="E150" i="91"/>
  <c r="H150" i="91" s="1"/>
  <c r="C150" i="92" s="1"/>
  <c r="E150" i="92" s="1"/>
  <c r="H150" i="92" s="1"/>
  <c r="E150" i="93" s="1"/>
  <c r="H150" i="93" s="1"/>
  <c r="E74" i="91"/>
  <c r="H74" i="91" s="1"/>
  <c r="C74" i="92" s="1"/>
  <c r="E74" i="92" s="1"/>
  <c r="H74" i="92" s="1"/>
  <c r="E74" i="93" s="1"/>
  <c r="H74" i="93" s="1"/>
  <c r="E205" i="91"/>
  <c r="H205" i="91" s="1"/>
  <c r="C205" i="92" s="1"/>
  <c r="E205" i="92" s="1"/>
  <c r="H205" i="92" s="1"/>
  <c r="E205" i="93" s="1"/>
  <c r="H205" i="93" s="1"/>
  <c r="E32" i="91"/>
  <c r="H32" i="91" s="1"/>
  <c r="C32" i="92" s="1"/>
  <c r="E32" i="92" s="1"/>
  <c r="H32" i="92" s="1"/>
  <c r="E32" i="93" s="1"/>
  <c r="H32" i="93" s="1"/>
  <c r="E78" i="91"/>
  <c r="H78" i="91" s="1"/>
  <c r="C78" i="92" s="1"/>
  <c r="E78" i="92" s="1"/>
  <c r="H78" i="92" s="1"/>
  <c r="E78" i="93" s="1"/>
  <c r="H78" i="93" s="1"/>
  <c r="E149" i="91"/>
  <c r="H149" i="91" s="1"/>
  <c r="C149" i="92" s="1"/>
  <c r="E149" i="92" s="1"/>
  <c r="H149" i="92" s="1"/>
  <c r="E149" i="93" s="1"/>
  <c r="H149" i="93" s="1"/>
  <c r="E196" i="91"/>
  <c r="H196" i="91" s="1"/>
  <c r="C196" i="92" s="1"/>
  <c r="E196" i="92" s="1"/>
  <c r="H196" i="92" s="1"/>
  <c r="E196" i="93" s="1"/>
  <c r="H196" i="93" s="1"/>
  <c r="E31" i="91"/>
  <c r="H31" i="91" s="1"/>
  <c r="C31" i="92" s="1"/>
  <c r="E31" i="92" s="1"/>
  <c r="H31" i="92" s="1"/>
  <c r="E31" i="93" s="1"/>
  <c r="H31" i="93" s="1"/>
  <c r="E206" i="91"/>
  <c r="H206" i="91" s="1"/>
  <c r="C206" i="92" s="1"/>
  <c r="E206" i="92" s="1"/>
  <c r="H206" i="92" s="1"/>
  <c r="E206" i="93" s="1"/>
  <c r="H206" i="93" s="1"/>
  <c r="E146" i="91"/>
  <c r="H146" i="91" s="1"/>
  <c r="C146" i="92" s="1"/>
  <c r="E146" i="92" s="1"/>
  <c r="H146" i="92" s="1"/>
  <c r="E146" i="93" s="1"/>
  <c r="H146" i="93" s="1"/>
  <c r="E23" i="91"/>
  <c r="H23" i="91" s="1"/>
  <c r="C23" i="92" s="1"/>
  <c r="E23" i="92" s="1"/>
  <c r="H23" i="92" s="1"/>
  <c r="E23" i="93" s="1"/>
  <c r="H23" i="93" s="1"/>
  <c r="E44" i="91"/>
  <c r="H44" i="91" s="1"/>
  <c r="C44" i="92" s="1"/>
  <c r="E44" i="92" s="1"/>
  <c r="H44" i="92" s="1"/>
  <c r="E44" i="93" s="1"/>
  <c r="H44" i="93" s="1"/>
  <c r="E80" i="91"/>
  <c r="H80" i="91" s="1"/>
  <c r="C80" i="92" s="1"/>
  <c r="E80" i="92" s="1"/>
  <c r="H80" i="92" s="1"/>
  <c r="E80" i="93" s="1"/>
  <c r="H80" i="93" s="1"/>
  <c r="E110" i="91"/>
  <c r="H110" i="91" s="1"/>
  <c r="C110" i="92" s="1"/>
  <c r="E110" i="92" s="1"/>
  <c r="H110" i="92" s="1"/>
  <c r="E110" i="93" s="1"/>
  <c r="H110" i="93" s="1"/>
  <c r="E216" i="91"/>
  <c r="H216" i="91" s="1"/>
  <c r="C216" i="92" s="1"/>
  <c r="E216" i="92" s="1"/>
  <c r="H216" i="92" s="1"/>
  <c r="E216" i="93" s="1"/>
  <c r="H216" i="93" s="1"/>
  <c r="E40" i="91"/>
  <c r="H40" i="91" s="1"/>
  <c r="C40" i="92" s="1"/>
  <c r="E40" i="92" s="1"/>
  <c r="H40" i="92" s="1"/>
  <c r="E40" i="93" s="1"/>
  <c r="H40" i="93" s="1"/>
  <c r="E34" i="91"/>
  <c r="H34" i="91" s="1"/>
  <c r="C34" i="92" s="1"/>
  <c r="E34" i="92" s="1"/>
  <c r="H34" i="92" s="1"/>
  <c r="E34" i="93" s="1"/>
  <c r="H34" i="93" s="1"/>
  <c r="E77" i="91"/>
  <c r="H77" i="91" s="1"/>
  <c r="C77" i="92" s="1"/>
  <c r="E77" i="92" s="1"/>
  <c r="H77" i="92" s="1"/>
  <c r="E77" i="93" s="1"/>
  <c r="H77" i="93" s="1"/>
  <c r="E211" i="91"/>
  <c r="H211" i="91" s="1"/>
  <c r="C211" i="92" s="1"/>
  <c r="E211" i="92" s="1"/>
  <c r="H211" i="92" s="1"/>
  <c r="E211" i="93" s="1"/>
  <c r="H211" i="93" s="1"/>
  <c r="E207" i="91"/>
  <c r="H207" i="91" s="1"/>
  <c r="C207" i="92" s="1"/>
  <c r="E207" i="92" s="1"/>
  <c r="H207" i="92" s="1"/>
  <c r="E207" i="93" s="1"/>
  <c r="H207" i="93" s="1"/>
  <c r="E135" i="91"/>
  <c r="H135" i="91" s="1"/>
  <c r="C135" i="92" s="1"/>
  <c r="E135" i="92" s="1"/>
  <c r="H135" i="92" s="1"/>
  <c r="E135" i="93" s="1"/>
  <c r="H135" i="93" s="1"/>
  <c r="E190" i="91"/>
  <c r="H190" i="91" s="1"/>
  <c r="C190" i="92" s="1"/>
  <c r="E190" i="92" s="1"/>
  <c r="H190" i="92" s="1"/>
  <c r="E190" i="93" s="1"/>
  <c r="H190" i="93" s="1"/>
  <c r="E220" i="91"/>
  <c r="H220" i="91" s="1"/>
  <c r="C220" i="92" s="1"/>
  <c r="E220" i="92" s="1"/>
  <c r="H220" i="92" s="1"/>
  <c r="E220" i="93" s="1"/>
  <c r="H220" i="93" s="1"/>
  <c r="E118" i="91"/>
  <c r="H118" i="91" s="1"/>
  <c r="C118" i="92" s="1"/>
  <c r="E118" i="92" s="1"/>
  <c r="H118" i="92" s="1"/>
  <c r="E118" i="93" s="1"/>
  <c r="H118" i="93" s="1"/>
  <c r="E62" i="91"/>
  <c r="H62" i="91" s="1"/>
  <c r="C62" i="92" s="1"/>
  <c r="E62" i="92" s="1"/>
  <c r="H62" i="92" s="1"/>
  <c r="E62" i="93" s="1"/>
  <c r="H62" i="93" s="1"/>
  <c r="E115" i="91"/>
  <c r="H115" i="91" s="1"/>
  <c r="C115" i="92" s="1"/>
  <c r="E115" i="92" s="1"/>
  <c r="H115" i="92" s="1"/>
  <c r="E115" i="93" s="1"/>
  <c r="H115" i="93" s="1"/>
  <c r="E186" i="91"/>
  <c r="H186" i="91" s="1"/>
  <c r="C186" i="92" s="1"/>
  <c r="E186" i="92" s="1"/>
  <c r="H186" i="92" s="1"/>
  <c r="E186" i="93" s="1"/>
  <c r="H186" i="93" s="1"/>
  <c r="E81" i="91"/>
  <c r="H81" i="91" s="1"/>
  <c r="C81" i="92" s="1"/>
  <c r="E81" i="92" s="1"/>
  <c r="H81" i="92" s="1"/>
  <c r="E81" i="93" s="1"/>
  <c r="H81" i="93" s="1"/>
  <c r="E73" i="91"/>
  <c r="H73" i="91" s="1"/>
  <c r="C73" i="92" s="1"/>
  <c r="E73" i="92" s="1"/>
  <c r="H73" i="92" s="1"/>
  <c r="E73" i="93" s="1"/>
  <c r="H73" i="93" s="1"/>
  <c r="E151" i="91"/>
  <c r="H151" i="91" s="1"/>
  <c r="C151" i="92" s="1"/>
  <c r="E151" i="92" s="1"/>
  <c r="H151" i="92" s="1"/>
  <c r="E151" i="93" s="1"/>
  <c r="H151" i="93" s="1"/>
  <c r="E107" i="90"/>
  <c r="H107" i="90" s="1"/>
  <c r="E184" i="91"/>
  <c r="H184" i="91" s="1"/>
  <c r="E6" i="89"/>
  <c r="H6" i="89" s="1"/>
  <c r="E8" i="88"/>
  <c r="H8" i="88" s="1"/>
  <c r="E27" i="94"/>
  <c r="H27" i="94" s="1"/>
  <c r="E54" i="95"/>
  <c r="H54" i="95" s="1"/>
  <c r="E7" i="87"/>
  <c r="H7" i="87" s="1"/>
  <c r="E97" i="94"/>
  <c r="H97" i="94" s="1"/>
  <c r="E79" i="94"/>
  <c r="H79" i="94" s="1"/>
  <c r="E16" i="88"/>
  <c r="H16" i="88" s="1"/>
  <c r="E17" i="88"/>
  <c r="H17" i="88" s="1"/>
  <c r="E18" i="88"/>
  <c r="H18" i="88" s="1"/>
  <c r="E14" i="88"/>
  <c r="H14" i="88" s="1"/>
  <c r="E183" i="90"/>
  <c r="H183" i="90" s="1"/>
  <c r="E15" i="88"/>
  <c r="H15" i="88" s="1"/>
  <c r="E13" i="88"/>
  <c r="H13" i="88" s="1"/>
  <c r="H5" i="72"/>
  <c r="E214" i="92" l="1"/>
  <c r="H214" i="92" s="1"/>
  <c r="E214" i="93" s="1"/>
  <c r="H214" i="93" s="1"/>
  <c r="E214" i="94" s="1"/>
  <c r="H214" i="94" s="1"/>
  <c r="E107" i="91"/>
  <c r="H107" i="91" s="1"/>
  <c r="C107" i="92" s="1"/>
  <c r="E107" i="92" s="1"/>
  <c r="H107" i="92" s="1"/>
  <c r="E107" i="93" s="1"/>
  <c r="H107" i="93" s="1"/>
  <c r="E108" i="90"/>
  <c r="H108" i="90" s="1"/>
  <c r="C184" i="92"/>
  <c r="E5" i="73"/>
  <c r="H5" i="73" s="1"/>
  <c r="E115" i="94"/>
  <c r="H115" i="94" s="1"/>
  <c r="E192" i="94"/>
  <c r="H192" i="94" s="1"/>
  <c r="E132" i="94"/>
  <c r="H132" i="94" s="1"/>
  <c r="E178" i="94"/>
  <c r="H178" i="94" s="1"/>
  <c r="E48" i="94"/>
  <c r="H48" i="94" s="1"/>
  <c r="E217" i="94"/>
  <c r="H217" i="94" s="1"/>
  <c r="E90" i="94"/>
  <c r="H90" i="94" s="1"/>
  <c r="E141" i="94"/>
  <c r="H141" i="94" s="1"/>
  <c r="E207" i="94"/>
  <c r="H207" i="94" s="1"/>
  <c r="E150" i="94"/>
  <c r="H150" i="94" s="1"/>
  <c r="E203" i="94"/>
  <c r="H203" i="94" s="1"/>
  <c r="E212" i="94"/>
  <c r="H212" i="94" s="1"/>
  <c r="E161" i="94"/>
  <c r="H161" i="94" s="1"/>
  <c r="E40" i="94"/>
  <c r="H40" i="94" s="1"/>
  <c r="E185" i="94"/>
  <c r="H185" i="94" s="1"/>
  <c r="E199" i="94"/>
  <c r="H199" i="94" s="1"/>
  <c r="E191" i="94"/>
  <c r="H191" i="94" s="1"/>
  <c r="E151" i="94"/>
  <c r="H151" i="94" s="1"/>
  <c r="E46" i="94"/>
  <c r="H46" i="94" s="1"/>
  <c r="E215" i="94"/>
  <c r="H215" i="94" s="1"/>
  <c r="E39" i="94"/>
  <c r="H39" i="94" s="1"/>
  <c r="E27" i="95"/>
  <c r="H27" i="95" s="1"/>
  <c r="E58" i="94"/>
  <c r="H58" i="94" s="1"/>
  <c r="E55" i="94"/>
  <c r="H55" i="94" s="1"/>
  <c r="E15" i="89"/>
  <c r="H15" i="89" s="1"/>
  <c r="E57" i="94"/>
  <c r="H57" i="94" s="1"/>
  <c r="E74" i="94"/>
  <c r="H74" i="94" s="1"/>
  <c r="E206" i="94"/>
  <c r="H206" i="94" s="1"/>
  <c r="E23" i="94"/>
  <c r="H23" i="94" s="1"/>
  <c r="E130" i="94"/>
  <c r="H130" i="94" s="1"/>
  <c r="E222" i="94"/>
  <c r="H222" i="94" s="1"/>
  <c r="E52" i="94"/>
  <c r="H52" i="94" s="1"/>
  <c r="E80" i="94"/>
  <c r="H80" i="94" s="1"/>
  <c r="E140" i="94"/>
  <c r="H140" i="94" s="1"/>
  <c r="E33" i="94"/>
  <c r="H33" i="94" s="1"/>
  <c r="E70" i="94"/>
  <c r="H70" i="94" s="1"/>
  <c r="E134" i="94"/>
  <c r="H134" i="94" s="1"/>
  <c r="E198" i="94"/>
  <c r="H198" i="94" s="1"/>
  <c r="E64" i="94"/>
  <c r="H64" i="94" s="1"/>
  <c r="E45" i="94"/>
  <c r="H45" i="94" s="1"/>
  <c r="E204" i="94"/>
  <c r="H204" i="94" s="1"/>
  <c r="E118" i="94"/>
  <c r="H118" i="94" s="1"/>
  <c r="E89" i="94"/>
  <c r="H89" i="94" s="1"/>
  <c r="E44" i="94"/>
  <c r="H44" i="94" s="1"/>
  <c r="E72" i="94"/>
  <c r="H72" i="94" s="1"/>
  <c r="E77" i="94"/>
  <c r="H77" i="94" s="1"/>
  <c r="E8" i="89"/>
  <c r="H8" i="89" s="1"/>
  <c r="E63" i="94"/>
  <c r="H63" i="94" s="1"/>
  <c r="E31" i="94"/>
  <c r="H31" i="94" s="1"/>
  <c r="E136" i="94"/>
  <c r="H136" i="94" s="1"/>
  <c r="E183" i="91"/>
  <c r="H183" i="91" s="1"/>
  <c r="E187" i="94"/>
  <c r="H187" i="94" s="1"/>
  <c r="E144" i="94"/>
  <c r="H144" i="94" s="1"/>
  <c r="E17" i="89"/>
  <c r="H17" i="89" s="1"/>
  <c r="E20" i="94"/>
  <c r="H20" i="94" s="1"/>
  <c r="E97" i="95"/>
  <c r="H97" i="95" s="1"/>
  <c r="E95" i="94"/>
  <c r="H95" i="94" s="1"/>
  <c r="E59" i="94"/>
  <c r="H59" i="94" s="1"/>
  <c r="E133" i="94"/>
  <c r="H133" i="94" s="1"/>
  <c r="E126" i="94"/>
  <c r="H126" i="94" s="1"/>
  <c r="E200" i="94"/>
  <c r="H200" i="94" s="1"/>
  <c r="E142" i="94"/>
  <c r="H142" i="94" s="1"/>
  <c r="E29" i="94"/>
  <c r="H29" i="94" s="1"/>
  <c r="E146" i="94"/>
  <c r="H146" i="94" s="1"/>
  <c r="E35" i="94"/>
  <c r="H35" i="94" s="1"/>
  <c r="E87" i="94"/>
  <c r="H87" i="94" s="1"/>
  <c r="E131" i="94"/>
  <c r="H131" i="94" s="1"/>
  <c r="E47" i="94"/>
  <c r="H47" i="94" s="1"/>
  <c r="E220" i="94"/>
  <c r="H220" i="94" s="1"/>
  <c r="E75" i="94"/>
  <c r="H75" i="94" s="1"/>
  <c r="E26" i="94"/>
  <c r="H26" i="94" s="1"/>
  <c r="E208" i="94"/>
  <c r="H208" i="94" s="1"/>
  <c r="E84" i="94"/>
  <c r="H84" i="94" s="1"/>
  <c r="E135" i="94"/>
  <c r="H135" i="94" s="1"/>
  <c r="E51" i="94"/>
  <c r="H51" i="94" s="1"/>
  <c r="E101" i="94"/>
  <c r="H101" i="94" s="1"/>
  <c r="E99" i="94"/>
  <c r="H99" i="94" s="1"/>
  <c r="E18" i="89"/>
  <c r="H18" i="89" s="1"/>
  <c r="E83" i="94"/>
  <c r="H83" i="94" s="1"/>
  <c r="E196" i="94"/>
  <c r="H196" i="94" s="1"/>
  <c r="E38" i="94"/>
  <c r="H38" i="94" s="1"/>
  <c r="E149" i="94"/>
  <c r="H149" i="94" s="1"/>
  <c r="E213" i="94"/>
  <c r="H213" i="94" s="1"/>
  <c r="E7" i="88"/>
  <c r="H7" i="88" s="1"/>
  <c r="E42" i="94"/>
  <c r="H42" i="94" s="1"/>
  <c r="E24" i="94"/>
  <c r="H24" i="94" s="1"/>
  <c r="E143" i="94"/>
  <c r="H143" i="94" s="1"/>
  <c r="E211" i="94"/>
  <c r="H211" i="94" s="1"/>
  <c r="E85" i="94"/>
  <c r="H85" i="94" s="1"/>
  <c r="E205" i="94"/>
  <c r="H205" i="94" s="1"/>
  <c r="E14" i="89"/>
  <c r="H14" i="89" s="1"/>
  <c r="E137" i="94"/>
  <c r="H137" i="94" s="1"/>
  <c r="E36" i="94"/>
  <c r="H36" i="94" s="1"/>
  <c r="E96" i="94"/>
  <c r="H96" i="94" s="1"/>
  <c r="E79" i="95"/>
  <c r="H79" i="95" s="1"/>
  <c r="E224" i="94"/>
  <c r="H224" i="94" s="1"/>
  <c r="E25" i="94"/>
  <c r="H25" i="94" s="1"/>
  <c r="E56" i="94"/>
  <c r="H56" i="94" s="1"/>
  <c r="E138" i="94"/>
  <c r="H138" i="94" s="1"/>
  <c r="E152" i="94"/>
  <c r="H152" i="94" s="1"/>
  <c r="E6" i="90"/>
  <c r="H6" i="90" s="1"/>
  <c r="E201" i="94"/>
  <c r="H201" i="94" s="1"/>
  <c r="E50" i="94"/>
  <c r="H50" i="94" s="1"/>
  <c r="E81" i="94"/>
  <c r="H81" i="94" s="1"/>
  <c r="E21" i="94"/>
  <c r="H21" i="94" s="1"/>
  <c r="E34" i="94"/>
  <c r="H34" i="94" s="1"/>
  <c r="E41" i="94"/>
  <c r="H41" i="94" s="1"/>
  <c r="E62" i="94"/>
  <c r="H62" i="94" s="1"/>
  <c r="E69" i="94"/>
  <c r="H69" i="94" s="1"/>
  <c r="E82" i="94"/>
  <c r="H82" i="94" s="1"/>
  <c r="E91" i="94"/>
  <c r="H91" i="94" s="1"/>
  <c r="E19" i="94"/>
  <c r="H19" i="94" s="1"/>
  <c r="E106" i="94"/>
  <c r="H106" i="94" s="1"/>
  <c r="E68" i="94"/>
  <c r="H68" i="94" s="1"/>
  <c r="E114" i="94"/>
  <c r="H114" i="94" s="1"/>
  <c r="E76" i="94"/>
  <c r="H76" i="94" s="1"/>
  <c r="E49" i="94"/>
  <c r="H49" i="94" s="1"/>
  <c r="E16" i="89"/>
  <c r="H16" i="89" s="1"/>
  <c r="E110" i="94"/>
  <c r="H110" i="94" s="1"/>
  <c r="E73" i="94"/>
  <c r="H73" i="94" s="1"/>
  <c r="E221" i="94"/>
  <c r="H221" i="94" s="1"/>
  <c r="E60" i="94"/>
  <c r="H60" i="94" s="1"/>
  <c r="E202" i="94"/>
  <c r="H202" i="94" s="1"/>
  <c r="E94" i="94"/>
  <c r="H94" i="94" s="1"/>
  <c r="E139" i="94"/>
  <c r="H139" i="94" s="1"/>
  <c r="E190" i="94"/>
  <c r="H190" i="94" s="1"/>
  <c r="E53" i="94"/>
  <c r="H53" i="94" s="1"/>
  <c r="C54" i="96"/>
  <c r="E54" i="96" s="1"/>
  <c r="H54" i="96" s="1"/>
  <c r="E116" i="94"/>
  <c r="H116" i="94" s="1"/>
  <c r="E98" i="94"/>
  <c r="H98" i="94" s="1"/>
  <c r="E218" i="94"/>
  <c r="H218" i="94" s="1"/>
  <c r="E43" i="94"/>
  <c r="H43" i="94" s="1"/>
  <c r="E61" i="94"/>
  <c r="H61" i="94" s="1"/>
  <c r="E147" i="94"/>
  <c r="H147" i="94" s="1"/>
  <c r="E13" i="89"/>
  <c r="H13" i="89" s="1"/>
  <c r="E112" i="94"/>
  <c r="H112" i="94" s="1"/>
  <c r="E113" i="94"/>
  <c r="H113" i="94" s="1"/>
  <c r="E223" i="94"/>
  <c r="H223" i="94" s="1"/>
  <c r="E100" i="94"/>
  <c r="H100" i="94" s="1"/>
  <c r="E78" i="94"/>
  <c r="H78" i="94" s="1"/>
  <c r="E210" i="94"/>
  <c r="H210" i="94" s="1"/>
  <c r="E195" i="94"/>
  <c r="H195" i="94" s="1"/>
  <c r="E186" i="94"/>
  <c r="H186" i="94" s="1"/>
  <c r="E117" i="94"/>
  <c r="H117" i="94" s="1"/>
  <c r="E188" i="94"/>
  <c r="H188" i="94" s="1"/>
  <c r="E30" i="94"/>
  <c r="H30" i="94" s="1"/>
  <c r="E71" i="94"/>
  <c r="H71" i="94" s="1"/>
  <c r="E86" i="95"/>
  <c r="H86" i="95" s="1"/>
  <c r="E32" i="94"/>
  <c r="H32" i="94" s="1"/>
  <c r="E28" i="94"/>
  <c r="H28" i="94" s="1"/>
  <c r="E22" i="94"/>
  <c r="H22" i="94" s="1"/>
  <c r="E111" i="94"/>
  <c r="H111" i="94" s="1"/>
  <c r="E197" i="94"/>
  <c r="H197" i="94" s="1"/>
  <c r="E209" i="94"/>
  <c r="H209" i="94" s="1"/>
  <c r="E216" i="94"/>
  <c r="H216" i="94" s="1"/>
  <c r="E108" i="91" l="1"/>
  <c r="H108" i="91" s="1"/>
  <c r="C108" i="92" s="1"/>
  <c r="E177" i="91"/>
  <c r="H177" i="91" s="1"/>
  <c r="C177" i="92" s="1"/>
  <c r="E177" i="92" s="1"/>
  <c r="H177" i="92" s="1"/>
  <c r="E177" i="93" s="1"/>
  <c r="H177" i="93" s="1"/>
  <c r="E184" i="92"/>
  <c r="H184" i="92" s="1"/>
  <c r="E109" i="91"/>
  <c r="H109" i="91" s="1"/>
  <c r="C109" i="92" s="1"/>
  <c r="E5" i="74"/>
  <c r="H5" i="74" s="1"/>
  <c r="E28" i="95"/>
  <c r="H28" i="95" s="1"/>
  <c r="E202" i="95"/>
  <c r="H202" i="95" s="1"/>
  <c r="E49" i="95"/>
  <c r="H49" i="95" s="1"/>
  <c r="E62" i="95"/>
  <c r="H62" i="95" s="1"/>
  <c r="E201" i="95"/>
  <c r="H201" i="95" s="1"/>
  <c r="E36" i="95"/>
  <c r="H36" i="95" s="1"/>
  <c r="E196" i="95"/>
  <c r="H196" i="95" s="1"/>
  <c r="E95" i="95"/>
  <c r="H95" i="95" s="1"/>
  <c r="E187" i="95"/>
  <c r="H187" i="95" s="1"/>
  <c r="E204" i="95"/>
  <c r="H204" i="95" s="1"/>
  <c r="E23" i="95"/>
  <c r="H23" i="95" s="1"/>
  <c r="E46" i="95"/>
  <c r="H46" i="95" s="1"/>
  <c r="E150" i="95"/>
  <c r="H150" i="95" s="1"/>
  <c r="E13" i="90"/>
  <c r="H13" i="90" s="1"/>
  <c r="E76" i="95"/>
  <c r="H76" i="95" s="1"/>
  <c r="E19" i="95"/>
  <c r="H19" i="95" s="1"/>
  <c r="E137" i="95"/>
  <c r="H137" i="95" s="1"/>
  <c r="E24" i="95"/>
  <c r="H24" i="95" s="1"/>
  <c r="E131" i="95"/>
  <c r="H131" i="95" s="1"/>
  <c r="E142" i="95"/>
  <c r="H142" i="95" s="1"/>
  <c r="E45" i="95"/>
  <c r="H45" i="95" s="1"/>
  <c r="E33" i="95"/>
  <c r="H33" i="95" s="1"/>
  <c r="E151" i="95"/>
  <c r="H151" i="95" s="1"/>
  <c r="E40" i="95"/>
  <c r="H40" i="95" s="1"/>
  <c r="E217" i="95"/>
  <c r="H217" i="95" s="1"/>
  <c r="E209" i="95"/>
  <c r="H209" i="95" s="1"/>
  <c r="E43" i="95"/>
  <c r="H43" i="95" s="1"/>
  <c r="E60" i="95"/>
  <c r="H60" i="95" s="1"/>
  <c r="E91" i="95"/>
  <c r="H91" i="95" s="1"/>
  <c r="E42" i="95"/>
  <c r="H42" i="95" s="1"/>
  <c r="E51" i="95"/>
  <c r="H51" i="95" s="1"/>
  <c r="E26" i="95"/>
  <c r="H26" i="95" s="1"/>
  <c r="C183" i="92"/>
  <c r="E183" i="92" s="1"/>
  <c r="H183" i="92" s="1"/>
  <c r="E72" i="95"/>
  <c r="H72" i="95" s="1"/>
  <c r="E140" i="95"/>
  <c r="H140" i="95" s="1"/>
  <c r="E206" i="95"/>
  <c r="H206" i="95" s="1"/>
  <c r="C27" i="96"/>
  <c r="E27" i="96" s="1"/>
  <c r="H27" i="96" s="1"/>
  <c r="E161" i="95"/>
  <c r="H161" i="95" s="1"/>
  <c r="E48" i="95"/>
  <c r="H48" i="95" s="1"/>
  <c r="E195" i="95"/>
  <c r="H195" i="95" s="1"/>
  <c r="E223" i="95"/>
  <c r="H223" i="95" s="1"/>
  <c r="E218" i="95"/>
  <c r="H218" i="95" s="1"/>
  <c r="E190" i="95"/>
  <c r="H190" i="95" s="1"/>
  <c r="E110" i="95"/>
  <c r="H110" i="95" s="1"/>
  <c r="E82" i="95"/>
  <c r="H82" i="95" s="1"/>
  <c r="E34" i="95"/>
  <c r="H34" i="95" s="1"/>
  <c r="E7" i="89"/>
  <c r="H7" i="89" s="1"/>
  <c r="E75" i="95"/>
  <c r="H75" i="95" s="1"/>
  <c r="E200" i="95"/>
  <c r="H200" i="95" s="1"/>
  <c r="E20" i="95"/>
  <c r="H20" i="95" s="1"/>
  <c r="E44" i="95"/>
  <c r="H44" i="95" s="1"/>
  <c r="E80" i="95"/>
  <c r="H80" i="95" s="1"/>
  <c r="E130" i="95"/>
  <c r="H130" i="95" s="1"/>
  <c r="E212" i="95"/>
  <c r="H212" i="95" s="1"/>
  <c r="E207" i="95"/>
  <c r="H207" i="95" s="1"/>
  <c r="E147" i="95"/>
  <c r="H147" i="95" s="1"/>
  <c r="E139" i="95"/>
  <c r="H139" i="95" s="1"/>
  <c r="E16" i="90"/>
  <c r="H16" i="90" s="1"/>
  <c r="E68" i="95"/>
  <c r="H68" i="95" s="1"/>
  <c r="E21" i="95"/>
  <c r="H21" i="95" s="1"/>
  <c r="E224" i="95"/>
  <c r="H224" i="95" s="1"/>
  <c r="E205" i="95"/>
  <c r="H205" i="95" s="1"/>
  <c r="E18" i="90"/>
  <c r="H18" i="90" s="1"/>
  <c r="E220" i="95"/>
  <c r="H220" i="95" s="1"/>
  <c r="E87" i="95"/>
  <c r="H87" i="95" s="1"/>
  <c r="E198" i="95"/>
  <c r="H198" i="95" s="1"/>
  <c r="E199" i="95"/>
  <c r="H199" i="95" s="1"/>
  <c r="E141" i="95"/>
  <c r="H141" i="95" s="1"/>
  <c r="E111" i="95"/>
  <c r="H111" i="95" s="1"/>
  <c r="E81" i="95"/>
  <c r="H81" i="95" s="1"/>
  <c r="E85" i="95"/>
  <c r="H85" i="95" s="1"/>
  <c r="E99" i="95"/>
  <c r="H99" i="95" s="1"/>
  <c r="E135" i="95"/>
  <c r="H135" i="95" s="1"/>
  <c r="E35" i="95"/>
  <c r="H35" i="95" s="1"/>
  <c r="E17" i="90"/>
  <c r="H17" i="90" s="1"/>
  <c r="E31" i="95"/>
  <c r="H31" i="95" s="1"/>
  <c r="E134" i="95"/>
  <c r="H134" i="95" s="1"/>
  <c r="E57" i="95"/>
  <c r="H57" i="95" s="1"/>
  <c r="E90" i="95"/>
  <c r="H90" i="95" s="1"/>
  <c r="E132" i="95"/>
  <c r="H132" i="95" s="1"/>
  <c r="E61" i="95"/>
  <c r="H61" i="95" s="1"/>
  <c r="E116" i="95"/>
  <c r="H116" i="95" s="1"/>
  <c r="E106" i="95"/>
  <c r="H106" i="95" s="1"/>
  <c r="E69" i="95"/>
  <c r="H69" i="95" s="1"/>
  <c r="E138" i="95"/>
  <c r="H138" i="95" s="1"/>
  <c r="E211" i="95"/>
  <c r="H211" i="95" s="1"/>
  <c r="E149" i="95"/>
  <c r="H149" i="95" s="1"/>
  <c r="E84" i="95"/>
  <c r="H84" i="95" s="1"/>
  <c r="E146" i="95"/>
  <c r="H146" i="95" s="1"/>
  <c r="E133" i="95"/>
  <c r="H133" i="95" s="1"/>
  <c r="E63" i="95"/>
  <c r="H63" i="95" s="1"/>
  <c r="E15" i="90"/>
  <c r="H15" i="90" s="1"/>
  <c r="E185" i="95"/>
  <c r="H185" i="95" s="1"/>
  <c r="E203" i="95"/>
  <c r="H203" i="95" s="1"/>
  <c r="E192" i="95"/>
  <c r="H192" i="95" s="1"/>
  <c r="E30" i="95"/>
  <c r="H30" i="95" s="1"/>
  <c r="E117" i="95"/>
  <c r="H117" i="95" s="1"/>
  <c r="E56" i="95"/>
  <c r="H56" i="95" s="1"/>
  <c r="E96" i="95"/>
  <c r="H96" i="95" s="1"/>
  <c r="E38" i="95"/>
  <c r="H38" i="95" s="1"/>
  <c r="E208" i="95"/>
  <c r="H208" i="95" s="1"/>
  <c r="E59" i="95"/>
  <c r="H59" i="95" s="1"/>
  <c r="E8" i="90"/>
  <c r="H8" i="90" s="1"/>
  <c r="E118" i="95"/>
  <c r="H118" i="95" s="1"/>
  <c r="E55" i="95"/>
  <c r="H55" i="95" s="1"/>
  <c r="E215" i="95"/>
  <c r="H215" i="95" s="1"/>
  <c r="E115" i="95"/>
  <c r="H115" i="95" s="1"/>
  <c r="E216" i="95"/>
  <c r="H216" i="95" s="1"/>
  <c r="E113" i="95"/>
  <c r="H113" i="95" s="1"/>
  <c r="E186" i="95"/>
  <c r="H186" i="95" s="1"/>
  <c r="E98" i="95"/>
  <c r="H98" i="95" s="1"/>
  <c r="E73" i="95"/>
  <c r="H73" i="95" s="1"/>
  <c r="E114" i="95"/>
  <c r="H114" i="95" s="1"/>
  <c r="E41" i="95"/>
  <c r="H41" i="95" s="1"/>
  <c r="E50" i="95"/>
  <c r="H50" i="95" s="1"/>
  <c r="E152" i="95"/>
  <c r="H152" i="95" s="1"/>
  <c r="E25" i="95"/>
  <c r="H25" i="95" s="1"/>
  <c r="C79" i="96"/>
  <c r="E79" i="96" s="1"/>
  <c r="H79" i="96" s="1"/>
  <c r="E14" i="90"/>
  <c r="H14" i="90" s="1"/>
  <c r="E143" i="95"/>
  <c r="H143" i="95" s="1"/>
  <c r="E213" i="95"/>
  <c r="H213" i="95" s="1"/>
  <c r="E83" i="95"/>
  <c r="H83" i="95" s="1"/>
  <c r="E101" i="95"/>
  <c r="H101" i="95" s="1"/>
  <c r="E47" i="95"/>
  <c r="H47" i="95" s="1"/>
  <c r="E29" i="95"/>
  <c r="H29" i="95" s="1"/>
  <c r="E126" i="95"/>
  <c r="H126" i="95" s="1"/>
  <c r="C97" i="96"/>
  <c r="E97" i="96" s="1"/>
  <c r="H97" i="96" s="1"/>
  <c r="E144" i="95"/>
  <c r="H144" i="95" s="1"/>
  <c r="E136" i="95"/>
  <c r="H136" i="95" s="1"/>
  <c r="E77" i="95"/>
  <c r="H77" i="95" s="1"/>
  <c r="E89" i="95"/>
  <c r="H89" i="95" s="1"/>
  <c r="E64" i="95"/>
  <c r="H64" i="95" s="1"/>
  <c r="E70" i="95"/>
  <c r="H70" i="95" s="1"/>
  <c r="E52" i="95"/>
  <c r="H52" i="95" s="1"/>
  <c r="E222" i="95"/>
  <c r="H222" i="95" s="1"/>
  <c r="E74" i="95"/>
  <c r="H74" i="95" s="1"/>
  <c r="E58" i="95"/>
  <c r="H58" i="95" s="1"/>
  <c r="E39" i="95"/>
  <c r="H39" i="95" s="1"/>
  <c r="E191" i="95"/>
  <c r="H191" i="95" s="1"/>
  <c r="E178" i="95"/>
  <c r="H178" i="95" s="1"/>
  <c r="E53" i="95"/>
  <c r="H53" i="95" s="1"/>
  <c r="E221" i="95"/>
  <c r="H221" i="95" s="1"/>
  <c r="E94" i="95"/>
  <c r="H94" i="95" s="1"/>
  <c r="E71" i="95"/>
  <c r="H71" i="95" s="1"/>
  <c r="E197" i="95"/>
  <c r="H197" i="95" s="1"/>
  <c r="E32" i="95"/>
  <c r="H32" i="95" s="1"/>
  <c r="C86" i="96"/>
  <c r="E86" i="96" s="1"/>
  <c r="H86" i="96" s="1"/>
  <c r="E188" i="95"/>
  <c r="H188" i="95" s="1"/>
  <c r="E210" i="95"/>
  <c r="H210" i="95" s="1"/>
  <c r="E100" i="95"/>
  <c r="H100" i="95" s="1"/>
  <c r="E112" i="95"/>
  <c r="H112" i="95" s="1"/>
  <c r="E22" i="95"/>
  <c r="H22" i="95" s="1"/>
  <c r="E78" i="95"/>
  <c r="H78" i="95" s="1"/>
  <c r="E108" i="92" l="1"/>
  <c r="H108" i="92" s="1"/>
  <c r="E108" i="93" s="1"/>
  <c r="H108" i="93" s="1"/>
  <c r="E184" i="93"/>
  <c r="H184" i="93" s="1"/>
  <c r="E184" i="94" s="1"/>
  <c r="H184" i="94" s="1"/>
  <c r="E184" i="95" s="1"/>
  <c r="H184" i="95" s="1"/>
  <c r="E109" i="92"/>
  <c r="H109" i="92" s="1"/>
  <c r="E109" i="93" s="1"/>
  <c r="H109" i="93" s="1"/>
  <c r="E6" i="91"/>
  <c r="H6" i="91" s="1"/>
  <c r="C6" i="92" s="1"/>
  <c r="E6" i="92" s="1"/>
  <c r="H6" i="92" s="1"/>
  <c r="E6" i="93" s="1"/>
  <c r="H6" i="93" s="1"/>
  <c r="E214" i="95"/>
  <c r="H214" i="95" s="1"/>
  <c r="C214" i="96" s="1"/>
  <c r="E214" i="96" s="1"/>
  <c r="H214" i="96" s="1"/>
  <c r="E107" i="94"/>
  <c r="H107" i="94" s="1"/>
  <c r="E109" i="94"/>
  <c r="H109" i="94" s="1"/>
  <c r="E183" i="93"/>
  <c r="H183" i="93" s="1"/>
  <c r="E5" i="75"/>
  <c r="H5" i="75" s="1"/>
  <c r="C221" i="96"/>
  <c r="E221" i="96" s="1"/>
  <c r="H221" i="96" s="1"/>
  <c r="C52" i="96"/>
  <c r="E52" i="96" s="1"/>
  <c r="H52" i="96" s="1"/>
  <c r="C113" i="96"/>
  <c r="E113" i="96" s="1"/>
  <c r="H113" i="96" s="1"/>
  <c r="C96" i="96"/>
  <c r="E96" i="96" s="1"/>
  <c r="H96" i="96" s="1"/>
  <c r="C117" i="96"/>
  <c r="E117" i="96" s="1"/>
  <c r="H117" i="96" s="1"/>
  <c r="C211" i="96"/>
  <c r="E211" i="96" s="1"/>
  <c r="H211" i="96" s="1"/>
  <c r="C57" i="96"/>
  <c r="E57" i="96" s="1"/>
  <c r="H57" i="96" s="1"/>
  <c r="C135" i="96"/>
  <c r="E135" i="96" s="1"/>
  <c r="H135" i="96" s="1"/>
  <c r="C139" i="96"/>
  <c r="E139" i="96" s="1"/>
  <c r="H139" i="96" s="1"/>
  <c r="C80" i="96"/>
  <c r="E80" i="96" s="1"/>
  <c r="H80" i="96" s="1"/>
  <c r="C223" i="96"/>
  <c r="E223" i="96" s="1"/>
  <c r="H223" i="96" s="1"/>
  <c r="C42" i="96"/>
  <c r="E42" i="96" s="1"/>
  <c r="H42" i="96" s="1"/>
  <c r="C43" i="96"/>
  <c r="E43" i="96" s="1"/>
  <c r="H43" i="96" s="1"/>
  <c r="C137" i="96"/>
  <c r="E137" i="96" s="1"/>
  <c r="H137" i="96" s="1"/>
  <c r="C187" i="96"/>
  <c r="E187" i="96" s="1"/>
  <c r="H187" i="96" s="1"/>
  <c r="C201" i="96"/>
  <c r="E201" i="96" s="1"/>
  <c r="H201" i="96" s="1"/>
  <c r="C25" i="96"/>
  <c r="E25" i="96" s="1"/>
  <c r="H25" i="96" s="1"/>
  <c r="C216" i="96"/>
  <c r="E216" i="96" s="1"/>
  <c r="H216" i="96" s="1"/>
  <c r="C118" i="96"/>
  <c r="E118" i="96" s="1"/>
  <c r="H118" i="96" s="1"/>
  <c r="C30" i="96"/>
  <c r="E30" i="96" s="1"/>
  <c r="H30" i="96" s="1"/>
  <c r="C138" i="96"/>
  <c r="E138" i="96" s="1"/>
  <c r="H138" i="96" s="1"/>
  <c r="C99" i="96"/>
  <c r="E99" i="96" s="1"/>
  <c r="H99" i="96" s="1"/>
  <c r="C44" i="96"/>
  <c r="E44" i="96" s="1"/>
  <c r="H44" i="96" s="1"/>
  <c r="C140" i="96"/>
  <c r="E140" i="96" s="1"/>
  <c r="H140" i="96" s="1"/>
  <c r="C209" i="96"/>
  <c r="E209" i="96" s="1"/>
  <c r="H209" i="96" s="1"/>
  <c r="C62" i="96"/>
  <c r="E62" i="96" s="1"/>
  <c r="H62" i="96" s="1"/>
  <c r="C178" i="96"/>
  <c r="E178" i="96" s="1"/>
  <c r="H178" i="96" s="1"/>
  <c r="C39" i="96"/>
  <c r="E39" i="96" s="1"/>
  <c r="H39" i="96" s="1"/>
  <c r="C126" i="96"/>
  <c r="E126" i="96" s="1"/>
  <c r="H126" i="96" s="1"/>
  <c r="C152" i="96"/>
  <c r="E152" i="96" s="1"/>
  <c r="H152" i="96" s="1"/>
  <c r="C192" i="96"/>
  <c r="E192" i="96" s="1"/>
  <c r="H192" i="96" s="1"/>
  <c r="C63" i="96"/>
  <c r="E63" i="96" s="1"/>
  <c r="H63" i="96" s="1"/>
  <c r="C85" i="96"/>
  <c r="E85" i="96" s="1"/>
  <c r="H85" i="96" s="1"/>
  <c r="C205" i="96"/>
  <c r="E205" i="96" s="1"/>
  <c r="H205" i="96" s="1"/>
  <c r="C20" i="96"/>
  <c r="E20" i="96" s="1"/>
  <c r="H20" i="96" s="1"/>
  <c r="C34" i="96"/>
  <c r="E34" i="96" s="1"/>
  <c r="H34" i="96" s="1"/>
  <c r="C72" i="96"/>
  <c r="E72" i="96" s="1"/>
  <c r="H72" i="96" s="1"/>
  <c r="C217" i="96"/>
  <c r="E217" i="96" s="1"/>
  <c r="H217" i="96" s="1"/>
  <c r="C150" i="96"/>
  <c r="E150" i="96" s="1"/>
  <c r="H150" i="96" s="1"/>
  <c r="C49" i="96"/>
  <c r="E49" i="96" s="1"/>
  <c r="H49" i="96" s="1"/>
  <c r="C53" i="96"/>
  <c r="E53" i="96" s="1"/>
  <c r="H53" i="96" s="1"/>
  <c r="C197" i="96"/>
  <c r="E197" i="96" s="1"/>
  <c r="H197" i="96" s="1"/>
  <c r="C58" i="96"/>
  <c r="E58" i="96" s="1"/>
  <c r="H58" i="96" s="1"/>
  <c r="C29" i="96"/>
  <c r="E29" i="96" s="1"/>
  <c r="H29" i="96" s="1"/>
  <c r="C83" i="96"/>
  <c r="E83" i="96" s="1"/>
  <c r="H83" i="96" s="1"/>
  <c r="C73" i="96"/>
  <c r="E73" i="96" s="1"/>
  <c r="H73" i="96" s="1"/>
  <c r="C59" i="96"/>
  <c r="E59" i="96" s="1"/>
  <c r="H59" i="96" s="1"/>
  <c r="C133" i="96"/>
  <c r="E133" i="96" s="1"/>
  <c r="H133" i="96" s="1"/>
  <c r="C134" i="96"/>
  <c r="E134" i="96" s="1"/>
  <c r="H134" i="96" s="1"/>
  <c r="C224" i="96"/>
  <c r="E224" i="96" s="1"/>
  <c r="H224" i="96" s="1"/>
  <c r="C207" i="96"/>
  <c r="E207" i="96" s="1"/>
  <c r="H207" i="96" s="1"/>
  <c r="C82" i="96"/>
  <c r="E82" i="96" s="1"/>
  <c r="H82" i="96" s="1"/>
  <c r="C142" i="96"/>
  <c r="E142" i="96" s="1"/>
  <c r="H142" i="96" s="1"/>
  <c r="C46" i="96"/>
  <c r="E46" i="96" s="1"/>
  <c r="H46" i="96" s="1"/>
  <c r="C112" i="96"/>
  <c r="E112" i="96" s="1"/>
  <c r="H112" i="96" s="1"/>
  <c r="C74" i="96"/>
  <c r="E74" i="96" s="1"/>
  <c r="H74" i="96" s="1"/>
  <c r="C89" i="96"/>
  <c r="E89" i="96" s="1"/>
  <c r="H89" i="96" s="1"/>
  <c r="C213" i="96"/>
  <c r="E213" i="96" s="1"/>
  <c r="H213" i="96" s="1"/>
  <c r="C98" i="96"/>
  <c r="E98" i="96" s="1"/>
  <c r="H98" i="96" s="1"/>
  <c r="C146" i="96"/>
  <c r="E146" i="96" s="1"/>
  <c r="H146" i="96" s="1"/>
  <c r="C106" i="96"/>
  <c r="E106" i="96" s="1"/>
  <c r="H106" i="96" s="1"/>
  <c r="C31" i="96"/>
  <c r="E31" i="96" s="1"/>
  <c r="H31" i="96" s="1"/>
  <c r="C111" i="96"/>
  <c r="E111" i="96" s="1"/>
  <c r="H111" i="96" s="1"/>
  <c r="C212" i="96"/>
  <c r="E212" i="96" s="1"/>
  <c r="H212" i="96" s="1"/>
  <c r="C110" i="96"/>
  <c r="E110" i="96" s="1"/>
  <c r="H110" i="96" s="1"/>
  <c r="C48" i="96"/>
  <c r="E48" i="96" s="1"/>
  <c r="H48" i="96" s="1"/>
  <c r="C91" i="96"/>
  <c r="E91" i="96" s="1"/>
  <c r="H91" i="96" s="1"/>
  <c r="C131" i="96"/>
  <c r="E131" i="96" s="1"/>
  <c r="H131" i="96" s="1"/>
  <c r="C76" i="96"/>
  <c r="E76" i="96" s="1"/>
  <c r="H76" i="96" s="1"/>
  <c r="C71" i="96"/>
  <c r="E71" i="96" s="1"/>
  <c r="H71" i="96" s="1"/>
  <c r="C77" i="96"/>
  <c r="E77" i="96" s="1"/>
  <c r="H77" i="96" s="1"/>
  <c r="C143" i="96"/>
  <c r="E143" i="96" s="1"/>
  <c r="H143" i="96" s="1"/>
  <c r="C41" i="96"/>
  <c r="E41" i="96" s="1"/>
  <c r="H41" i="96" s="1"/>
  <c r="C215" i="96"/>
  <c r="E215" i="96" s="1"/>
  <c r="H215" i="96" s="1"/>
  <c r="C185" i="96"/>
  <c r="E185" i="96" s="1"/>
  <c r="H185" i="96" s="1"/>
  <c r="C81" i="96"/>
  <c r="E81" i="96" s="1"/>
  <c r="H81" i="96" s="1"/>
  <c r="C75" i="96"/>
  <c r="E75" i="96" s="1"/>
  <c r="H75" i="96" s="1"/>
  <c r="C161" i="96"/>
  <c r="E161" i="96" s="1"/>
  <c r="H161" i="96" s="1"/>
  <c r="C151" i="96"/>
  <c r="E151" i="96" s="1"/>
  <c r="H151" i="96" s="1"/>
  <c r="C196" i="96"/>
  <c r="E196" i="96" s="1"/>
  <c r="H196" i="96" s="1"/>
  <c r="C78" i="96"/>
  <c r="E78" i="96" s="1"/>
  <c r="H78" i="96" s="1"/>
  <c r="C210" i="96"/>
  <c r="E210" i="96" s="1"/>
  <c r="H210" i="96" s="1"/>
  <c r="C136" i="96"/>
  <c r="E136" i="96" s="1"/>
  <c r="H136" i="96" s="1"/>
  <c r="C47" i="96"/>
  <c r="E47" i="96" s="1"/>
  <c r="H47" i="96" s="1"/>
  <c r="C55" i="96"/>
  <c r="E55" i="96" s="1"/>
  <c r="H55" i="96" s="1"/>
  <c r="C208" i="96"/>
  <c r="E208" i="96" s="1"/>
  <c r="H208" i="96" s="1"/>
  <c r="C116" i="96"/>
  <c r="E116" i="96" s="1"/>
  <c r="H116" i="96" s="1"/>
  <c r="C90" i="96"/>
  <c r="E90" i="96" s="1"/>
  <c r="H90" i="96" s="1"/>
  <c r="C87" i="96"/>
  <c r="E87" i="96" s="1"/>
  <c r="H87" i="96" s="1"/>
  <c r="C68" i="96"/>
  <c r="E68" i="96" s="1"/>
  <c r="H68" i="96" s="1"/>
  <c r="C26" i="96"/>
  <c r="E26" i="96" s="1"/>
  <c r="H26" i="96" s="1"/>
  <c r="C70" i="96"/>
  <c r="E70" i="96" s="1"/>
  <c r="H70" i="96" s="1"/>
  <c r="C188" i="96"/>
  <c r="E188" i="96" s="1"/>
  <c r="H188" i="96" s="1"/>
  <c r="C222" i="96"/>
  <c r="E222" i="96" s="1"/>
  <c r="H222" i="96" s="1"/>
  <c r="C38" i="96"/>
  <c r="E38" i="96" s="1"/>
  <c r="H38" i="96" s="1"/>
  <c r="C149" i="96"/>
  <c r="E149" i="96" s="1"/>
  <c r="H149" i="96" s="1"/>
  <c r="C199" i="96"/>
  <c r="E199" i="96" s="1"/>
  <c r="H199" i="96" s="1"/>
  <c r="E7" i="90"/>
  <c r="H7" i="90" s="1"/>
  <c r="C218" i="96"/>
  <c r="E218" i="96" s="1"/>
  <c r="H218" i="96" s="1"/>
  <c r="C51" i="96"/>
  <c r="E51" i="96" s="1"/>
  <c r="H51" i="96" s="1"/>
  <c r="C33" i="96"/>
  <c r="E33" i="96" s="1"/>
  <c r="H33" i="96" s="1"/>
  <c r="C24" i="96"/>
  <c r="E24" i="96" s="1"/>
  <c r="H24" i="96" s="1"/>
  <c r="C204" i="96"/>
  <c r="E204" i="96" s="1"/>
  <c r="H204" i="96" s="1"/>
  <c r="C28" i="96"/>
  <c r="E28" i="96" s="1"/>
  <c r="H28" i="96" s="1"/>
  <c r="C32" i="96"/>
  <c r="E32" i="96" s="1"/>
  <c r="H32" i="96" s="1"/>
  <c r="C56" i="96"/>
  <c r="E56" i="96" s="1"/>
  <c r="H56" i="96" s="1"/>
  <c r="C61" i="96"/>
  <c r="E61" i="96" s="1"/>
  <c r="H61" i="96" s="1"/>
  <c r="C100" i="96"/>
  <c r="E100" i="96" s="1"/>
  <c r="H100" i="96" s="1"/>
  <c r="C144" i="96"/>
  <c r="E144" i="96" s="1"/>
  <c r="H144" i="96" s="1"/>
  <c r="C84" i="96"/>
  <c r="E84" i="96" s="1"/>
  <c r="H84" i="96" s="1"/>
  <c r="C69" i="96"/>
  <c r="E69" i="96" s="1"/>
  <c r="H69" i="96" s="1"/>
  <c r="C198" i="96"/>
  <c r="E198" i="96" s="1"/>
  <c r="H198" i="96" s="1"/>
  <c r="C220" i="96"/>
  <c r="E220" i="96" s="1"/>
  <c r="H220" i="96" s="1"/>
  <c r="C21" i="96"/>
  <c r="E21" i="96" s="1"/>
  <c r="H21" i="96" s="1"/>
  <c r="C147" i="96"/>
  <c r="E147" i="96" s="1"/>
  <c r="H147" i="96" s="1"/>
  <c r="C130" i="96"/>
  <c r="E130" i="96" s="1"/>
  <c r="H130" i="96" s="1"/>
  <c r="C200" i="96"/>
  <c r="E200" i="96" s="1"/>
  <c r="H200" i="96" s="1"/>
  <c r="C190" i="96"/>
  <c r="E190" i="96" s="1"/>
  <c r="H190" i="96" s="1"/>
  <c r="C195" i="96"/>
  <c r="E195" i="96" s="1"/>
  <c r="H195" i="96" s="1"/>
  <c r="C206" i="96"/>
  <c r="E206" i="96" s="1"/>
  <c r="H206" i="96" s="1"/>
  <c r="C60" i="96"/>
  <c r="E60" i="96" s="1"/>
  <c r="H60" i="96" s="1"/>
  <c r="C40" i="96"/>
  <c r="E40" i="96" s="1"/>
  <c r="H40" i="96" s="1"/>
  <c r="C45" i="96"/>
  <c r="E45" i="96" s="1"/>
  <c r="H45" i="96" s="1"/>
  <c r="C19" i="96"/>
  <c r="E19" i="96" s="1"/>
  <c r="H19" i="96" s="1"/>
  <c r="C23" i="96"/>
  <c r="E23" i="96" s="1"/>
  <c r="H23" i="96" s="1"/>
  <c r="C95" i="96"/>
  <c r="E95" i="96" s="1"/>
  <c r="H95" i="96" s="1"/>
  <c r="C36" i="96"/>
  <c r="E36" i="96" s="1"/>
  <c r="H36" i="96" s="1"/>
  <c r="C202" i="96"/>
  <c r="E202" i="96" s="1"/>
  <c r="H202" i="96" s="1"/>
  <c r="C50" i="96"/>
  <c r="E50" i="96" s="1"/>
  <c r="H50" i="96" s="1"/>
  <c r="C191" i="96"/>
  <c r="E191" i="96" s="1"/>
  <c r="H191" i="96" s="1"/>
  <c r="C186" i="96"/>
  <c r="E186" i="96" s="1"/>
  <c r="H186" i="96" s="1"/>
  <c r="C101" i="96"/>
  <c r="E101" i="96" s="1"/>
  <c r="H101" i="96" s="1"/>
  <c r="C132" i="96"/>
  <c r="E132" i="96" s="1"/>
  <c r="H132" i="96" s="1"/>
  <c r="C203" i="96"/>
  <c r="E203" i="96" s="1"/>
  <c r="H203" i="96" s="1"/>
  <c r="C35" i="96"/>
  <c r="E35" i="96" s="1"/>
  <c r="H35" i="96" s="1"/>
  <c r="C22" i="96"/>
  <c r="E22" i="96" s="1"/>
  <c r="H22" i="96" s="1"/>
  <c r="C64" i="96"/>
  <c r="E64" i="96" s="1"/>
  <c r="H64" i="96" s="1"/>
  <c r="C114" i="96"/>
  <c r="E114" i="96" s="1"/>
  <c r="H114" i="96" s="1"/>
  <c r="C94" i="96"/>
  <c r="E94" i="96" s="1"/>
  <c r="H94" i="96" s="1"/>
  <c r="C115" i="96"/>
  <c r="E115" i="96" s="1"/>
  <c r="H115" i="96" s="1"/>
  <c r="C141" i="96"/>
  <c r="E141" i="96" s="1"/>
  <c r="H141" i="96" s="1"/>
  <c r="E108" i="94" l="1"/>
  <c r="H108" i="94" s="1"/>
  <c r="E108" i="95" s="1"/>
  <c r="H108" i="95" s="1"/>
  <c r="E177" i="94"/>
  <c r="H177" i="94" s="1"/>
  <c r="E15" i="91"/>
  <c r="H15" i="91" s="1"/>
  <c r="C15" i="92" s="1"/>
  <c r="E15" i="92" s="1"/>
  <c r="H15" i="92" s="1"/>
  <c r="E15" i="93" s="1"/>
  <c r="H15" i="93" s="1"/>
  <c r="E13" i="91"/>
  <c r="H13" i="91" s="1"/>
  <c r="C13" i="92" s="1"/>
  <c r="E13" i="92" s="1"/>
  <c r="H13" i="92" s="1"/>
  <c r="E13" i="93" s="1"/>
  <c r="H13" i="93" s="1"/>
  <c r="E17" i="91"/>
  <c r="H17" i="91" s="1"/>
  <c r="C17" i="92" s="1"/>
  <c r="E17" i="92" s="1"/>
  <c r="H17" i="92" s="1"/>
  <c r="E17" i="93" s="1"/>
  <c r="H17" i="93" s="1"/>
  <c r="E18" i="91"/>
  <c r="H18" i="91" s="1"/>
  <c r="C18" i="92" s="1"/>
  <c r="E18" i="92" s="1"/>
  <c r="H18" i="92" s="1"/>
  <c r="E18" i="93" s="1"/>
  <c r="H18" i="93" s="1"/>
  <c r="E8" i="91"/>
  <c r="H8" i="91" s="1"/>
  <c r="C8" i="92" s="1"/>
  <c r="E8" i="92" s="1"/>
  <c r="H8" i="92" s="1"/>
  <c r="E8" i="93" s="1"/>
  <c r="H8" i="93" s="1"/>
  <c r="E16" i="91"/>
  <c r="H16" i="91" s="1"/>
  <c r="C16" i="92" s="1"/>
  <c r="E16" i="92" s="1"/>
  <c r="H16" i="92" s="1"/>
  <c r="E16" i="93" s="1"/>
  <c r="H16" i="93" s="1"/>
  <c r="E14" i="91"/>
  <c r="H14" i="91" s="1"/>
  <c r="C14" i="92" s="1"/>
  <c r="E14" i="92" s="1"/>
  <c r="H14" i="92" s="1"/>
  <c r="E14" i="93" s="1"/>
  <c r="H14" i="93" s="1"/>
  <c r="E107" i="95"/>
  <c r="H107" i="95" s="1"/>
  <c r="E109" i="95"/>
  <c r="H109" i="95" s="1"/>
  <c r="C184" i="96"/>
  <c r="E184" i="96" s="1"/>
  <c r="H184" i="96" s="1"/>
  <c r="E5" i="76"/>
  <c r="H5" i="76" s="1"/>
  <c r="E6" i="94"/>
  <c r="H6" i="94" s="1"/>
  <c r="E177" i="95" l="1"/>
  <c r="H177" i="95" s="1"/>
  <c r="E183" i="94"/>
  <c r="H183" i="94" s="1"/>
  <c r="E183" i="95" s="1"/>
  <c r="H183" i="95" s="1"/>
  <c r="C183" i="96" s="1"/>
  <c r="E183" i="96" s="1"/>
  <c r="H183" i="96" s="1"/>
  <c r="E7" i="91"/>
  <c r="H7" i="91" s="1"/>
  <c r="C7" i="92" s="1"/>
  <c r="E7" i="92" s="1"/>
  <c r="H7" i="92" s="1"/>
  <c r="E7" i="93" s="1"/>
  <c r="H7" i="93" s="1"/>
  <c r="C107" i="96"/>
  <c r="E107" i="96" s="1"/>
  <c r="H107" i="96" s="1"/>
  <c r="C109" i="96"/>
  <c r="E109" i="96" s="1"/>
  <c r="H109" i="96" s="1"/>
  <c r="C108" i="96"/>
  <c r="E108" i="96" s="1"/>
  <c r="H108" i="96" s="1"/>
  <c r="C177" i="96"/>
  <c r="E177" i="96" s="1"/>
  <c r="H177" i="96" s="1"/>
  <c r="E5" i="77"/>
  <c r="H5" i="77" s="1"/>
  <c r="E18" i="94"/>
  <c r="H18" i="94" s="1"/>
  <c r="E6" i="95"/>
  <c r="H6" i="95" s="1"/>
  <c r="E14" i="94"/>
  <c r="H14" i="94" s="1"/>
  <c r="E15" i="94"/>
  <c r="H15" i="94" s="1"/>
  <c r="E17" i="94"/>
  <c r="H17" i="94" s="1"/>
  <c r="E13" i="94"/>
  <c r="H13" i="94" s="1"/>
  <c r="E16" i="94"/>
  <c r="H16" i="94" s="1"/>
  <c r="E8" i="94"/>
  <c r="H8" i="94" s="1"/>
  <c r="E5" i="78" l="1"/>
  <c r="H5" i="78" s="1"/>
  <c r="E16" i="95"/>
  <c r="H16" i="95" s="1"/>
  <c r="E13" i="95"/>
  <c r="H13" i="95" s="1"/>
  <c r="E14" i="95"/>
  <c r="H14" i="95" s="1"/>
  <c r="E7" i="94"/>
  <c r="H7" i="94" s="1"/>
  <c r="C6" i="96"/>
  <c r="E6" i="96" s="1"/>
  <c r="H6" i="96" s="1"/>
  <c r="E17" i="95"/>
  <c r="H17" i="95" s="1"/>
  <c r="E8" i="95"/>
  <c r="H8" i="95" s="1"/>
  <c r="E18" i="95"/>
  <c r="H18" i="95" s="1"/>
  <c r="E15" i="95"/>
  <c r="H15" i="95" s="1"/>
  <c r="E5" i="79" l="1"/>
  <c r="H5" i="79" s="1"/>
  <c r="C8" i="96"/>
  <c r="E8" i="96" s="1"/>
  <c r="H8" i="96" s="1"/>
  <c r="C14" i="96"/>
  <c r="E14" i="96" s="1"/>
  <c r="H14" i="96" s="1"/>
  <c r="C18" i="96"/>
  <c r="E18" i="96" s="1"/>
  <c r="H18" i="96" s="1"/>
  <c r="E7" i="95"/>
  <c r="H7" i="95" s="1"/>
  <c r="C13" i="96"/>
  <c r="E13" i="96" s="1"/>
  <c r="H13" i="96" s="1"/>
  <c r="C17" i="96"/>
  <c r="E17" i="96" s="1"/>
  <c r="H17" i="96" s="1"/>
  <c r="C15" i="96"/>
  <c r="E15" i="96" s="1"/>
  <c r="H15" i="96" s="1"/>
  <c r="C16" i="96"/>
  <c r="E16" i="96" s="1"/>
  <c r="H16" i="96" s="1"/>
  <c r="E5" i="80" l="1"/>
  <c r="H5" i="80" s="1"/>
  <c r="C7" i="96"/>
  <c r="E7" i="96" s="1"/>
  <c r="H7" i="96" s="1"/>
  <c r="E5" i="81" l="1"/>
  <c r="H5" i="81" s="1"/>
  <c r="E5" i="82" l="1"/>
  <c r="H5" i="82" s="1"/>
  <c r="E5" i="83" l="1"/>
  <c r="H5" i="83" s="1"/>
  <c r="E5" i="84" l="1"/>
  <c r="H5" i="84" s="1"/>
  <c r="E5" i="85" l="1"/>
  <c r="H5" i="85" s="1"/>
  <c r="E5" i="86" l="1"/>
  <c r="H5" i="86" s="1"/>
  <c r="E5" i="87" l="1"/>
  <c r="H5" i="87" s="1"/>
  <c r="E5" i="88" l="1"/>
  <c r="H5" i="88" s="1"/>
  <c r="E5" i="89" l="1"/>
  <c r="H5" i="89" s="1"/>
  <c r="E5" i="90" l="1"/>
  <c r="H5" i="90" s="1"/>
  <c r="E5" i="91" l="1"/>
  <c r="H5" i="91" s="1"/>
  <c r="C5" i="92" s="1"/>
  <c r="H182" i="33"/>
  <c r="H181" i="8" l="1"/>
  <c r="E5" i="92"/>
  <c r="H5" i="92" s="1"/>
  <c r="H181" i="33"/>
  <c r="H163" i="33"/>
  <c r="H180" i="33"/>
  <c r="H179" i="33"/>
  <c r="H164" i="33"/>
  <c r="H162" i="33"/>
  <c r="E182" i="66" l="1"/>
  <c r="H182" i="66" s="1"/>
  <c r="E182" i="67" s="1"/>
  <c r="H182" i="67" s="1"/>
  <c r="E179" i="66"/>
  <c r="H179" i="66" s="1"/>
  <c r="E179" i="67" s="1"/>
  <c r="H179" i="67" s="1"/>
  <c r="H178" i="8"/>
  <c r="H180" i="8"/>
  <c r="H162" i="8"/>
  <c r="H161" i="8"/>
  <c r="E181" i="8"/>
  <c r="H179" i="8"/>
  <c r="H163" i="8"/>
  <c r="E5" i="93"/>
  <c r="H5" i="93" s="1"/>
  <c r="E164" i="66" l="1"/>
  <c r="H164" i="66" s="1"/>
  <c r="E164" i="67" s="1"/>
  <c r="H164" i="67" s="1"/>
  <c r="E163" i="66"/>
  <c r="H163" i="66" s="1"/>
  <c r="E163" i="67" s="1"/>
  <c r="H163" i="67" s="1"/>
  <c r="E181" i="66"/>
  <c r="H181" i="66" s="1"/>
  <c r="E181" i="67" s="1"/>
  <c r="H181" i="67" s="1"/>
  <c r="E180" i="66"/>
  <c r="H180" i="66" s="1"/>
  <c r="E180" i="67" s="1"/>
  <c r="H180" i="67" s="1"/>
  <c r="E162" i="66"/>
  <c r="H162" i="66" s="1"/>
  <c r="E162" i="67" s="1"/>
  <c r="H162" i="67" s="1"/>
  <c r="E180" i="8"/>
  <c r="E179" i="8"/>
  <c r="E161" i="8"/>
  <c r="E162" i="8"/>
  <c r="E178" i="8"/>
  <c r="E163" i="8"/>
  <c r="E182" i="70"/>
  <c r="H182" i="70" s="1"/>
  <c r="E5" i="94"/>
  <c r="H5" i="94" s="1"/>
  <c r="E163" i="70" l="1"/>
  <c r="H163" i="70" s="1"/>
  <c r="E180" i="70"/>
  <c r="H180" i="70" s="1"/>
  <c r="E164" i="70"/>
  <c r="H164" i="70" s="1"/>
  <c r="E179" i="70"/>
  <c r="H179" i="70" s="1"/>
  <c r="E181" i="70"/>
  <c r="H181" i="70" s="1"/>
  <c r="E162" i="70"/>
  <c r="H162" i="70" s="1"/>
  <c r="E182" i="71"/>
  <c r="H182" i="71" s="1"/>
  <c r="E5" i="95"/>
  <c r="H5" i="95" s="1"/>
  <c r="E179" i="71" l="1"/>
  <c r="H179" i="71" s="1"/>
  <c r="E162" i="71"/>
  <c r="H162" i="71" s="1"/>
  <c r="E180" i="71"/>
  <c r="H180" i="71" s="1"/>
  <c r="E181" i="71"/>
  <c r="H181" i="71" s="1"/>
  <c r="E164" i="71"/>
  <c r="H164" i="71" s="1"/>
  <c r="E163" i="71"/>
  <c r="H163" i="71" s="1"/>
  <c r="C5" i="96"/>
  <c r="E5" i="96" s="1"/>
  <c r="H5" i="96" s="1"/>
  <c r="E182" i="68" l="1"/>
  <c r="H182" i="68" s="1"/>
  <c r="E182" i="69" s="1"/>
  <c r="H182" i="69" s="1"/>
  <c r="E164" i="68" l="1"/>
  <c r="H164" i="68" s="1"/>
  <c r="E164" i="69" s="1"/>
  <c r="H164" i="69" s="1"/>
  <c r="E162" i="68"/>
  <c r="H162" i="68" s="1"/>
  <c r="E162" i="69" s="1"/>
  <c r="H162" i="69" s="1"/>
  <c r="E180" i="68"/>
  <c r="H180" i="68" s="1"/>
  <c r="E180" i="69" s="1"/>
  <c r="H180" i="69" s="1"/>
  <c r="E179" i="68"/>
  <c r="H179" i="68" s="1"/>
  <c r="E179" i="69" s="1"/>
  <c r="H179" i="69" s="1"/>
  <c r="E181" i="68"/>
  <c r="H181" i="68" s="1"/>
  <c r="E181" i="69" s="1"/>
  <c r="H181" i="69" s="1"/>
  <c r="E163" i="68"/>
  <c r="H163" i="68" s="1"/>
  <c r="E163" i="69" s="1"/>
  <c r="H163" i="69" s="1"/>
  <c r="E182" i="72" l="1"/>
  <c r="H182" i="72" s="1"/>
  <c r="E182" i="73" s="1"/>
  <c r="H182" i="73" s="1"/>
  <c r="E180" i="72" l="1"/>
  <c r="H180" i="72" s="1"/>
  <c r="E180" i="73" s="1"/>
  <c r="H180" i="73" s="1"/>
  <c r="E163" i="72"/>
  <c r="H163" i="72" s="1"/>
  <c r="E163" i="73" s="1"/>
  <c r="H163" i="73" s="1"/>
  <c r="E162" i="72"/>
  <c r="H162" i="72" s="1"/>
  <c r="E162" i="73" s="1"/>
  <c r="H162" i="73" s="1"/>
  <c r="E181" i="72"/>
  <c r="H181" i="72" s="1"/>
  <c r="E181" i="73" s="1"/>
  <c r="H181" i="73" s="1"/>
  <c r="E164" i="72"/>
  <c r="H164" i="72" s="1"/>
  <c r="E164" i="73" s="1"/>
  <c r="H164" i="73" s="1"/>
  <c r="E179" i="72"/>
  <c r="H179" i="72" s="1"/>
  <c r="E179" i="73" s="1"/>
  <c r="H179" i="73" s="1"/>
  <c r="E182" i="74"/>
  <c r="H182" i="74" s="1"/>
  <c r="E179" i="74" l="1"/>
  <c r="H179" i="74" s="1"/>
  <c r="E162" i="74"/>
  <c r="H162" i="74" s="1"/>
  <c r="E164" i="74"/>
  <c r="H164" i="74" s="1"/>
  <c r="E181" i="74"/>
  <c r="H181" i="74" s="1"/>
  <c r="E163" i="74"/>
  <c r="H163" i="74" s="1"/>
  <c r="E180" i="74"/>
  <c r="H180" i="74" s="1"/>
  <c r="E182" i="75"/>
  <c r="H182" i="75" s="1"/>
  <c r="E180" i="75" l="1"/>
  <c r="H180" i="75" s="1"/>
  <c r="E163" i="75"/>
  <c r="H163" i="75" s="1"/>
  <c r="E164" i="75"/>
  <c r="H164" i="75" s="1"/>
  <c r="E182" i="76"/>
  <c r="H182" i="76" s="1"/>
  <c r="E162" i="75"/>
  <c r="H162" i="75" s="1"/>
  <c r="E181" i="75"/>
  <c r="H181" i="75" s="1"/>
  <c r="E179" i="75"/>
  <c r="H179" i="75" s="1"/>
  <c r="E162" i="76" l="1"/>
  <c r="H162" i="76" s="1"/>
  <c r="E164" i="76"/>
  <c r="H164" i="76" s="1"/>
  <c r="E181" i="76"/>
  <c r="H181" i="76" s="1"/>
  <c r="E163" i="76"/>
  <c r="H163" i="76" s="1"/>
  <c r="E179" i="76"/>
  <c r="H179" i="76" s="1"/>
  <c r="E180" i="76"/>
  <c r="H180" i="76" s="1"/>
  <c r="E182" i="77" l="1"/>
  <c r="H182" i="77" s="1"/>
  <c r="E182" i="78" s="1"/>
  <c r="H182" i="78" s="1"/>
  <c r="E162" i="77" l="1"/>
  <c r="H162" i="77" s="1"/>
  <c r="E162" i="78" s="1"/>
  <c r="H162" i="78" s="1"/>
  <c r="E180" i="77"/>
  <c r="H180" i="77" s="1"/>
  <c r="E180" i="78" s="1"/>
  <c r="H180" i="78" s="1"/>
  <c r="E163" i="77"/>
  <c r="H163" i="77" s="1"/>
  <c r="E163" i="78" s="1"/>
  <c r="H163" i="78" s="1"/>
  <c r="E179" i="77"/>
  <c r="H179" i="77" s="1"/>
  <c r="E179" i="78" s="1"/>
  <c r="H179" i="78" s="1"/>
  <c r="E164" i="77"/>
  <c r="H164" i="77" s="1"/>
  <c r="E164" i="78" s="1"/>
  <c r="H164" i="78" s="1"/>
  <c r="E181" i="77"/>
  <c r="H181" i="77" s="1"/>
  <c r="E181" i="78" s="1"/>
  <c r="H181" i="78" s="1"/>
  <c r="E182" i="79"/>
  <c r="H182" i="79" s="1"/>
  <c r="E182" i="80" s="1"/>
  <c r="H182" i="80" s="1"/>
  <c r="E164" i="79" l="1"/>
  <c r="H164" i="79" s="1"/>
  <c r="E164" i="80" s="1"/>
  <c r="H164" i="80" s="1"/>
  <c r="E179" i="79"/>
  <c r="H179" i="79" s="1"/>
  <c r="E162" i="79"/>
  <c r="H162" i="79" s="1"/>
  <c r="E162" i="80" s="1"/>
  <c r="H162" i="80" s="1"/>
  <c r="E180" i="79"/>
  <c r="H180" i="79" s="1"/>
  <c r="E180" i="80" s="1"/>
  <c r="H180" i="80" s="1"/>
  <c r="E181" i="79"/>
  <c r="H181" i="79" s="1"/>
  <c r="E181" i="80" s="1"/>
  <c r="H181" i="80" s="1"/>
  <c r="E163" i="79"/>
  <c r="H163" i="79" s="1"/>
  <c r="E163" i="80" s="1"/>
  <c r="H163" i="80" s="1"/>
  <c r="C179" i="80" l="1"/>
  <c r="E179" i="80" s="1"/>
  <c r="H179" i="80" s="1"/>
  <c r="C179" i="81" s="1"/>
  <c r="E182" i="81"/>
  <c r="H182" i="81" s="1"/>
  <c r="E182" i="82" s="1"/>
  <c r="H182" i="82" s="1"/>
  <c r="E163" i="81" l="1"/>
  <c r="H163" i="81" s="1"/>
  <c r="E163" i="82" s="1"/>
  <c r="H163" i="82" s="1"/>
  <c r="E179" i="81"/>
  <c r="H179" i="81" s="1"/>
  <c r="E162" i="81"/>
  <c r="H162" i="81" s="1"/>
  <c r="E162" i="82" s="1"/>
  <c r="H162" i="82" s="1"/>
  <c r="E181" i="81"/>
  <c r="H181" i="81" s="1"/>
  <c r="E181" i="82" s="1"/>
  <c r="H181" i="82" s="1"/>
  <c r="E180" i="81"/>
  <c r="H180" i="81" s="1"/>
  <c r="E180" i="82" s="1"/>
  <c r="H180" i="82" s="1"/>
  <c r="E164" i="81"/>
  <c r="H164" i="81" s="1"/>
  <c r="E164" i="82" s="1"/>
  <c r="H164" i="82" s="1"/>
  <c r="E182" i="83"/>
  <c r="H182" i="83" s="1"/>
  <c r="C179" i="82" l="1"/>
  <c r="E179" i="82" s="1"/>
  <c r="H179" i="82" s="1"/>
  <c r="C179" i="83" s="1"/>
  <c r="E179" i="83" s="1"/>
  <c r="H179" i="83" s="1"/>
  <c r="C179" i="84" s="1"/>
  <c r="E181" i="83"/>
  <c r="H181" i="83" s="1"/>
  <c r="E164" i="83"/>
  <c r="H164" i="83" s="1"/>
  <c r="E162" i="83"/>
  <c r="H162" i="83" s="1"/>
  <c r="E180" i="83"/>
  <c r="H180" i="83" s="1"/>
  <c r="E182" i="84"/>
  <c r="H182" i="84" s="1"/>
  <c r="E163" i="83"/>
  <c r="H163" i="83" s="1"/>
  <c r="E163" i="84" l="1"/>
  <c r="H163" i="84" s="1"/>
  <c r="E164" i="84"/>
  <c r="H164" i="84" s="1"/>
  <c r="E182" i="85"/>
  <c r="H182" i="85" s="1"/>
  <c r="E179" i="84"/>
  <c r="H179" i="84" s="1"/>
  <c r="C179" i="85" s="1"/>
  <c r="E180" i="84"/>
  <c r="H180" i="84" s="1"/>
  <c r="E162" i="84"/>
  <c r="H162" i="84" s="1"/>
  <c r="E181" i="84"/>
  <c r="H181" i="84" s="1"/>
  <c r="E180" i="85" l="1"/>
  <c r="H180" i="85" s="1"/>
  <c r="E182" i="86"/>
  <c r="H182" i="86" s="1"/>
  <c r="E164" i="85"/>
  <c r="H164" i="85" s="1"/>
  <c r="E162" i="85"/>
  <c r="H162" i="85" s="1"/>
  <c r="E181" i="85"/>
  <c r="H181" i="85" s="1"/>
  <c r="E163" i="85"/>
  <c r="H163" i="85" s="1"/>
  <c r="E179" i="85"/>
  <c r="H179" i="85" s="1"/>
  <c r="E163" i="86" l="1"/>
  <c r="H163" i="86" s="1"/>
  <c r="E164" i="86"/>
  <c r="H164" i="86" s="1"/>
  <c r="E181" i="86"/>
  <c r="H181" i="86" s="1"/>
  <c r="E179" i="86"/>
  <c r="H179" i="86" s="1"/>
  <c r="E162" i="86"/>
  <c r="H162" i="86" s="1"/>
  <c r="E180" i="86"/>
  <c r="H180" i="86" s="1"/>
  <c r="E182" i="87" l="1"/>
  <c r="H182" i="87" s="1"/>
  <c r="E182" i="88" s="1"/>
  <c r="H182" i="88" s="1"/>
  <c r="E163" i="87" l="1"/>
  <c r="H163" i="87" s="1"/>
  <c r="E163" i="88" s="1"/>
  <c r="H163" i="88" s="1"/>
  <c r="E179" i="87"/>
  <c r="H179" i="87" s="1"/>
  <c r="E179" i="88" s="1"/>
  <c r="H179" i="88" s="1"/>
  <c r="E162" i="87"/>
  <c r="H162" i="87" s="1"/>
  <c r="E162" i="88" s="1"/>
  <c r="H162" i="88" s="1"/>
  <c r="E164" i="87"/>
  <c r="H164" i="87" s="1"/>
  <c r="E164" i="88" s="1"/>
  <c r="H164" i="88" s="1"/>
  <c r="E181" i="87"/>
  <c r="H181" i="87" s="1"/>
  <c r="E181" i="88" s="1"/>
  <c r="H181" i="88" s="1"/>
  <c r="E180" i="87"/>
  <c r="H180" i="87" s="1"/>
  <c r="E180" i="88" s="1"/>
  <c r="H180" i="88" s="1"/>
  <c r="E182" i="89" l="1"/>
  <c r="H182" i="89" s="1"/>
  <c r="E182" i="90" s="1"/>
  <c r="H182" i="90" s="1"/>
  <c r="E163" i="89" l="1"/>
  <c r="H163" i="89" s="1"/>
  <c r="E163" i="90" s="1"/>
  <c r="H163" i="90" s="1"/>
  <c r="E181" i="89"/>
  <c r="H181" i="89" s="1"/>
  <c r="E181" i="90" s="1"/>
  <c r="H181" i="90" s="1"/>
  <c r="E179" i="89"/>
  <c r="H179" i="89" s="1"/>
  <c r="E179" i="90" s="1"/>
  <c r="H179" i="90" s="1"/>
  <c r="E180" i="89"/>
  <c r="H180" i="89" s="1"/>
  <c r="E180" i="90" s="1"/>
  <c r="H180" i="90" s="1"/>
  <c r="E162" i="89"/>
  <c r="H162" i="89" s="1"/>
  <c r="E162" i="90" s="1"/>
  <c r="H162" i="90" s="1"/>
  <c r="E164" i="89"/>
  <c r="H164" i="89" s="1"/>
  <c r="E164" i="90" s="1"/>
  <c r="H164" i="90" s="1"/>
  <c r="E182" i="91" l="1"/>
  <c r="H182" i="91" s="1"/>
  <c r="C182" i="92" s="1"/>
  <c r="E182" i="92" s="1"/>
  <c r="H182" i="92" s="1"/>
  <c r="E182" i="93" s="1"/>
  <c r="H182" i="93" s="1"/>
  <c r="E163" i="91" l="1"/>
  <c r="H163" i="91" s="1"/>
  <c r="C163" i="92" s="1"/>
  <c r="E163" i="92" s="1"/>
  <c r="H163" i="92" s="1"/>
  <c r="E163" i="93" s="1"/>
  <c r="H163" i="93" s="1"/>
  <c r="E162" i="91"/>
  <c r="H162" i="91" s="1"/>
  <c r="C162" i="92" s="1"/>
  <c r="E162" i="92" s="1"/>
  <c r="H162" i="92" s="1"/>
  <c r="E162" i="93" s="1"/>
  <c r="H162" i="93" s="1"/>
  <c r="E180" i="91"/>
  <c r="H180" i="91" s="1"/>
  <c r="C180" i="92" s="1"/>
  <c r="E180" i="92" s="1"/>
  <c r="H180" i="92" s="1"/>
  <c r="E180" i="93" s="1"/>
  <c r="H180" i="93" s="1"/>
  <c r="E181" i="91"/>
  <c r="H181" i="91" s="1"/>
  <c r="C181" i="92" s="1"/>
  <c r="E181" i="92" s="1"/>
  <c r="H181" i="92" s="1"/>
  <c r="E181" i="93" s="1"/>
  <c r="H181" i="93" s="1"/>
  <c r="E179" i="91"/>
  <c r="H179" i="91" s="1"/>
  <c r="C179" i="92" s="1"/>
  <c r="E179" i="92" s="1"/>
  <c r="H179" i="92" s="1"/>
  <c r="E179" i="93" s="1"/>
  <c r="H179" i="93" s="1"/>
  <c r="E164" i="91"/>
  <c r="H164" i="91" s="1"/>
  <c r="C164" i="92" s="1"/>
  <c r="E164" i="92" s="1"/>
  <c r="H164" i="92" s="1"/>
  <c r="E164" i="93" s="1"/>
  <c r="H164" i="93" s="1"/>
  <c r="E182" i="94" l="1"/>
  <c r="H182" i="94" s="1"/>
  <c r="E162" i="94" l="1"/>
  <c r="H162" i="94" s="1"/>
  <c r="E164" i="94"/>
  <c r="H164" i="94" s="1"/>
  <c r="E180" i="94"/>
  <c r="H180" i="94" s="1"/>
  <c r="E163" i="94"/>
  <c r="H163" i="94" s="1"/>
  <c r="E181" i="94"/>
  <c r="H181" i="94" s="1"/>
  <c r="E179" i="94"/>
  <c r="H179" i="94" s="1"/>
  <c r="E182" i="95" l="1"/>
  <c r="H182" i="95" s="1"/>
  <c r="C182" i="96" s="1"/>
  <c r="E182" i="96" s="1"/>
  <c r="H182" i="96" s="1"/>
  <c r="E163" i="95" l="1"/>
  <c r="H163" i="95" s="1"/>
  <c r="C163" i="96" s="1"/>
  <c r="E163" i="96" s="1"/>
  <c r="H163" i="96" s="1"/>
  <c r="E162" i="95"/>
  <c r="H162" i="95" s="1"/>
  <c r="C162" i="96" s="1"/>
  <c r="E162" i="96" s="1"/>
  <c r="H162" i="96" s="1"/>
  <c r="E164" i="95"/>
  <c r="H164" i="95" s="1"/>
  <c r="C164" i="96" s="1"/>
  <c r="E164" i="96" s="1"/>
  <c r="H164" i="96" s="1"/>
  <c r="E181" i="95"/>
  <c r="H181" i="95" s="1"/>
  <c r="C181" i="96" s="1"/>
  <c r="E181" i="96" s="1"/>
  <c r="H181" i="96" s="1"/>
  <c r="E180" i="95"/>
  <c r="H180" i="95" s="1"/>
  <c r="C180" i="96" s="1"/>
  <c r="E180" i="96" s="1"/>
  <c r="H180" i="96" s="1"/>
  <c r="E179" i="95"/>
  <c r="H179" i="95" s="1"/>
  <c r="C179" i="96" s="1"/>
  <c r="E179" i="96" s="1"/>
  <c r="H179" i="96" s="1"/>
</calcChain>
</file>

<file path=xl/sharedStrings.xml><?xml version="1.0" encoding="utf-8"?>
<sst xmlns="http://schemas.openxmlformats.org/spreadsheetml/2006/main" count="16906" uniqueCount="421">
  <si>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</si>
  <si>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</si>
  <si>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</si>
  <si>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</si>
  <si>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</si>
  <si>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</si>
  <si>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</si>
  <si>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</si>
  <si>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</si>
  <si>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</si>
  <si>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</si>
  <si>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</si>
  <si>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</si>
  <si>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</si>
  <si>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</si>
  <si>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</si>
  <si>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</si>
  <si>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</si>
  <si>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</si>
  <si>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</si>
  <si>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</si>
  <si>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</si>
  <si>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</si>
  <si>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</si>
  <si>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</si>
  <si>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</si>
  <si>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</si>
  <si>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</si>
  <si>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</si>
  <si>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</si>
  <si>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</si>
  <si>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</si>
  <si>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</si>
  <si>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</si>
  <si>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</si>
  <si>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</si>
  <si>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</si>
  <si>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</si>
  <si>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</si>
  <si>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</si>
  <si>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</si>
  <si>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</si>
  <si>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</si>
  <si>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</si>
  <si>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</si>
  <si>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</si>
  <si>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</si>
  <si>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</si>
  <si>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</si>
  <si>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</si>
  <si>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</si>
  <si>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</si>
  <si>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</si>
  <si>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</si>
  <si>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</si>
  <si>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</si>
  <si>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</si>
  <si>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</si>
  <si>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</si>
  <si>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</si>
  <si>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</si>
  <si>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</si>
  <si>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</si>
  <si>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</si>
  <si>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</si>
  <si>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</si>
  <si>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</si>
  <si>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</si>
  <si>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</si>
  <si>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</si>
  <si>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</si>
  <si>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</si>
  <si>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</si>
  <si>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</si>
  <si>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</si>
  <si>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</si>
  <si>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</si>
  <si>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</si>
  <si>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</si>
  <si>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</si>
  <si>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</si>
  <si>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</si>
  <si>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</si>
  <si>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</si>
  <si>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</si>
  <si>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</si>
  <si>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</si>
  <si>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</si>
  <si>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</si>
  <si>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</si>
  <si>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</si>
  <si>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</si>
  <si>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</si>
  <si>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</si>
  <si>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</si>
  <si>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</si>
  <si>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</si>
  <si>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</si>
  <si>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</si>
  <si>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</si>
  <si>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</si>
  <si>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</si>
  <si>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</si>
  <si>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</si>
  <si>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</si>
  <si>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</si>
  <si>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</si>
  <si>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</si>
  <si>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</si>
  <si>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</si>
  <si>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</si>
  <si>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</si>
  <si>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</si>
  <si>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</si>
  <si>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</si>
  <si>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</si>
  <si>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</si>
  <si>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</si>
  <si>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</si>
  <si>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</si>
  <si>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</si>
  <si>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</si>
  <si>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</si>
  <si>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</si>
  <si>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</si>
  <si>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</si>
  <si>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</si>
  <si>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</si>
  <si>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</si>
  <si>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</si>
  <si>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</si>
  <si>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</si>
  <si>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</si>
  <si>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</si>
  <si>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</si>
  <si>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</si>
  <si>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</si>
  <si>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</si>
  <si>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</si>
  <si>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</si>
  <si>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</si>
  <si>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</si>
  <si>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</si>
  <si>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</si>
  <si>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</si>
  <si>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</si>
  <si>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</si>
  <si>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</si>
  <si>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</si>
  <si>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</si>
  <si>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</si>
  <si>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</si>
  <si>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</si>
  <si>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</si>
  <si>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</si>
  <si>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</si>
  <si>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</si>
  <si>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</si>
  <si>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</si>
  <si>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</si>
  <si>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</si>
  <si>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</si>
  <si>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</si>
  <si>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</si>
  <si>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</si>
  <si>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</si>
  <si>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</si>
  <si>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</si>
  <si>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</si>
  <si>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</si>
  <si>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</si>
  <si>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</si>
  <si>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</si>
  <si>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</si>
  <si>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</si>
  <si>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</si>
  <si>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</si>
  <si>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</si>
  <si>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</si>
  <si>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</si>
  <si>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</si>
  <si>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</si>
  <si>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</si>
  <si>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</si>
  <si>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</si>
  <si>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</si>
  <si>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</si>
  <si>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</si>
  <si>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</si>
  <si>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</si>
  <si>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</si>
  <si>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</si>
  <si>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</si>
  <si>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</si>
  <si>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</si>
  <si>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</si>
  <si>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</si>
  <si>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</si>
  <si>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</si>
  <si>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</si>
  <si>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</si>
  <si>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</si>
  <si>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</si>
  <si>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</si>
  <si>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</si>
  <si>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</si>
  <si>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</si>
  <si>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</si>
  <si>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</si>
  <si>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</si>
  <si>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</si>
  <si>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</si>
  <si>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</si>
  <si>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</si>
  <si>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</si>
  <si>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</si>
  <si>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</si>
  <si>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</si>
  <si>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</si>
  <si>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</si>
  <si>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</si>
  <si>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</si>
  <si>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</si>
  <si>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</si>
  <si>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</si>
  <si>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</si>
  <si>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</si>
  <si>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</si>
  <si>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</si>
  <si>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</si>
  <si>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</si>
  <si>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</si>
  <si>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</si>
  <si>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</si>
  <si>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</si>
  <si>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</si>
  <si>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</si>
  <si>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</si>
  <si>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</si>
  <si>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</si>
  <si>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</si>
  <si>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</si>
  <si>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</si>
  <si>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</si>
  <si>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</si>
  <si>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</si>
  <si>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</si>
  <si>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</si>
  <si>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</si>
  <si>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</si>
  <si>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</si>
  <si>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ปังกรอบคาราเมล</t>
  </si>
  <si>
    <t>ข้าวเกรียบว่าว (กระปุก)</t>
  </si>
  <si>
    <t>โยก</t>
  </si>
  <si>
    <t>เบาหวิว (ญ) ใหม่ รสเผือกมะพร้าวเผา</t>
  </si>
  <si>
    <t>เค้กลอดช่อง กล่องกลม</t>
  </si>
  <si>
    <t>เค้กทุเรียน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</si>
  <si>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</si>
  <si>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</si>
  <si>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</si>
  <si>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</si>
  <si>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</si>
  <si>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</si>
  <si>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</si>
  <si>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</si>
  <si>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 xml:space="preserve">วุ้นลูกส้ม </t>
  </si>
  <si>
    <t>เค้กวุ้นฝอยทอง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</si>
  <si>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</si>
  <si>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</si>
  <si>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</si>
  <si>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</si>
  <si>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</si>
  <si>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</si>
  <si>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</si>
  <si>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</si>
  <si>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</si>
  <si>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</si>
  <si>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</si>
  <si>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</si>
  <si>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</si>
  <si>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</si>
  <si>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</si>
  <si>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</si>
  <si>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 xml:space="preserve">น้ำผลไม้ </t>
  </si>
  <si>
    <t>น้ำเปล่า 600ml.</t>
  </si>
  <si>
    <t>กล่องจัดเบรก</t>
  </si>
  <si>
    <t>กระเช้า 14 นิ้ว</t>
  </si>
  <si>
    <t>โบว์กระเช้า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</si>
  <si>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</si>
  <si>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</si>
  <si>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</si>
  <si>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</si>
  <si>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</si>
  <si>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</si>
  <si>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</si>
  <si>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</si>
  <si>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</si>
  <si>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</si>
  <si>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</si>
  <si>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</si>
  <si>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</si>
  <si>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</si>
  <si>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</si>
  <si>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</si>
  <si>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</si>
  <si>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</si>
  <si>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</si>
  <si>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</si>
  <si>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</si>
  <si>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</si>
  <si>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</si>
  <si>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</si>
  <si>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</si>
  <si>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เค้กสามเหลี่ยมรสมะพร้าว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</si>
  <si>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</si>
  <si>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</si>
  <si>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</si>
  <si>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</si>
  <si>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</si>
  <si>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</si>
  <si>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</si>
  <si>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</si>
  <si>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</si>
  <si>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</si>
  <si>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</si>
  <si>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</si>
  <si>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</si>
  <si>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</si>
  <si>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</si>
  <si>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</si>
  <si>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</si>
  <si>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</si>
  <si>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</si>
  <si>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</si>
  <si>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</si>
  <si>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</si>
  <si>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</si>
  <si>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</si>
  <si>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</si>
  <si>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</si>
  <si>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</si>
  <si>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</si>
  <si>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</si>
  <si>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</si>
  <si>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</si>
  <si>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</si>
  <si>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</si>
  <si>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</si>
  <si>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</si>
  <si>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</si>
  <si>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</si>
  <si>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</si>
  <si>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</si>
  <si>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คัพเค้กไส้คัสตาร์ด</t>
  </si>
  <si>
    <t>โดนัทไส้แยมสตรอเบอร์รี่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</si>
  <si>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</si>
  <si>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</si>
  <si>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</si>
  <si>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</si>
  <si>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</si>
  <si>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เอแคลร์ชาไทย</t>
  </si>
  <si>
    <t xml:space="preserve">ชิฟฟ่อนเค้ก รวมรส (4 ชิ้น) </t>
  </si>
  <si>
    <t xml:space="preserve">ชิฟฟ่อนเค้ก รวมรส (8 ชิ้น) 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</si>
  <si>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</si>
  <si>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</si>
  <si>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</si>
  <si>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เบาหวิว (ล)  รสกล้วยหอมมะพร้าวเผา</t>
  </si>
  <si>
    <t>เบาหวิว (ล) เผือกมะพร้าว</t>
  </si>
  <si>
    <t>เบาหวิว (ล)  กาแฟ</t>
  </si>
  <si>
    <t>เบาหวิว (ล)  เนยนม</t>
  </si>
  <si>
    <t>เบาหวิว (ล)  ใบเตย</t>
  </si>
  <si>
    <t>เบาหวิว (ล)  มะพร้าว</t>
  </si>
  <si>
    <t>เบาหวิว (ล)  ฝอยทอง</t>
  </si>
  <si>
    <t>เบาหวิว (ล)  ทุเรียน</t>
  </si>
  <si>
    <t>เบาหวิว (ล)  ลูกตาล</t>
  </si>
  <si>
    <t>เบาหวิว (ญ)  รสมะพร้าว</t>
  </si>
  <si>
    <t>เบาหวิว (ญ)  รสกาแฟ</t>
  </si>
  <si>
    <t>เบาหวิว (ญ)  รสเนยนม</t>
  </si>
  <si>
    <t>เบาหวิว (ญ)  รสใบเตย</t>
  </si>
  <si>
    <t>ลาวา ทูโทน (ล)</t>
  </si>
  <si>
    <t>เอแคลร์คิทแคท</t>
  </si>
  <si>
    <t>เค้กตะโก้เผือกหอม</t>
  </si>
  <si>
    <t>เค้กมะพร้าวอ่อน 1/2 ปอนด์</t>
  </si>
  <si>
    <t>ขนมปังเนยนิ่ม 5 ชิ้น</t>
  </si>
  <si>
    <t xml:space="preserve">ขนมปังสตรอบลูเบอร์รี่ 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</si>
  <si>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</si>
  <si>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</si>
  <si>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</si>
  <si>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แซนด์วิช แฮมไข่</t>
  </si>
  <si>
    <t>ชาไทยเย็น</t>
  </si>
  <si>
    <t>เทียนวันเกิด</t>
  </si>
  <si>
    <t>บูธ หน้ามอ วันที่ 1-30 ก.ย. 67</t>
  </si>
  <si>
    <t>สรุปยอดขาย บูธ หน้ามอ วันที่ 1-30 ก.ย. 67</t>
  </si>
  <si>
    <t>ลด 20 % = 3</t>
  </si>
  <si>
    <t>หมดอายุ 2</t>
  </si>
  <si>
    <t>หมดอายุ 7</t>
  </si>
  <si>
    <t>หมดอายุ 1</t>
  </si>
  <si>
    <t>ลด 50 % = 2</t>
  </si>
  <si>
    <t>หมดอายุ 6</t>
  </si>
  <si>
    <t>โปร 1 แถม 1 = 2 ชุด</t>
  </si>
  <si>
    <t>หมดอายุ 4</t>
  </si>
  <si>
    <t>ลดราคา 25 บาท = 1</t>
  </si>
  <si>
    <t>ลดราคา 4 บาท = 1</t>
  </si>
  <si>
    <t>ลดราคา 10 บาท = 1</t>
  </si>
  <si>
    <t>ค่าน้ำแข็งยังไม่ได้จ่ายเงิน</t>
  </si>
  <si>
    <t>แถม 1</t>
  </si>
  <si>
    <t>ค่าวุ้น</t>
  </si>
  <si>
    <t>แกรป 2</t>
  </si>
  <si>
    <t>Rookie</t>
  </si>
  <si>
    <t>Grab</t>
  </si>
  <si>
    <t>Line Man</t>
  </si>
  <si>
    <t>หัก 30%</t>
  </si>
  <si>
    <t>หัก 7%</t>
  </si>
  <si>
    <t>บานอฟฟี่ 140g.</t>
  </si>
  <si>
    <t>ข้าวแต๋นน้ำแตงโม</t>
  </si>
  <si>
    <t>ซอฟท์เค้กฝอยทองหน้านิ่ม</t>
  </si>
  <si>
    <t>ซอฟท์เค้กครีมสดหน้านิ่ม</t>
  </si>
  <si>
    <t>ซูครีมเปียกปูนใบเตย</t>
  </si>
  <si>
    <t>ยอดเก็บเงินสด</t>
  </si>
  <si>
    <t>บาท</t>
  </si>
  <si>
    <t>ยอด Grab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</si>
</sst>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0" fontId="2" fillId="0" borderId="1" xfId="0" applyFont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9" xfId="1" applyFont="1" applyFill="1" applyBorder="1"/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7" fillId="21" borderId="22" xfId="0" applyFont="1" applyFill="1" applyBorder="1"/>
    <xf numFmtId="0" fontId="17" fillId="22" borderId="22" xfId="0" applyFont="1" applyFill="1" applyBorder="1"/>
    <xf numFmtId="0" fontId="17" fillId="4" borderId="22" xfId="0" applyFont="1" applyFill="1" applyBorder="1"/>
    <xf numFmtId="0" fontId="18" fillId="0" borderId="1" xfId="0" applyFont="1" applyBorder="1"/>
    <xf numFmtId="187" fontId="18" fillId="0" borderId="16" xfId="1" applyNumberFormat="1" applyFont="1" applyBorder="1" applyAlignment="1"/>
    <xf numFmtId="187" fontId="18" fillId="0" borderId="1" xfId="1" applyNumberFormat="1" applyFont="1" applyBorder="1"/>
    <xf numFmtId="187" fontId="17" fillId="0" borderId="1" xfId="1" applyNumberFormat="1" applyFont="1" applyBorder="1"/>
    <xf numFmtId="0" fontId="18" fillId="0" borderId="0" xfId="0" applyFont="1"/>
    <xf numFmtId="187" fontId="18" fillId="0" borderId="0" xfId="1" applyNumberFormat="1" applyFont="1" applyBorder="1"/>
    <xf numFmtId="0" fontId="17" fillId="7" borderId="0" xfId="0" applyFont="1" applyFill="1"/>
    <xf numFmtId="187" fontId="17" fillId="7" borderId="0" xfId="1" applyNumberFormat="1" applyFont="1" applyFill="1" applyBorder="1"/>
    <xf numFmtId="43" fontId="19" fillId="0" borderId="28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22" xfId="0" applyFont="1" applyFill="1" applyBorder="1"/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0" borderId="0" xfId="0" applyFont="1" applyAlignment="1">
      <alignment horizontal="center" wrapText="1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D3D3D"/>
      <color rgb="FF99FFCC"/>
      <color rgb="FFFFFFCC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>
    <tabColor rgb="FF99FFCC"/>
    <pageSetUpPr fitToPage="1"/>
  </sheetPr>
  <dimension ref="A2:K295"/>
  <sheetViews>
    <sheetView zoomScale="85" zoomScaleNormal="85" workbookViewId="0">
      <pane xSplit="1" ySplit="4" topLeftCell="B5" activePane="bottomRight" state="frozen"/>
      <selection activeCell="E181" sqref="E181"/>
      <selection pane="topRight" activeCell="E181" sqref="E181"/>
      <selection pane="bottomLeft" activeCell="E181" sqref="E181"/>
      <selection pane="bottomRight" activeCell="E181" sqref="E181"/>
    </sheetView>
  </sheetViews>
  <sheetFormatPr defaultColWidth="9" defaultRowHeight="24" x14ac:dyDescent="0.6"/>
  <cols>
    <col min="1" max="1" width="5.09765625" style="2" bestFit="1" customWidth="1"/>
    <col min="2" max="2" width="11.69921875" style="1" bestFit="1" customWidth="1"/>
    <col min="3" max="3" width="10.3984375" style="1" bestFit="1" customWidth="1"/>
    <col min="4" max="4" width="12.69921875" style="1" customWidth="1"/>
    <col min="5" max="5" width="9.8984375" style="1" customWidth="1"/>
    <col min="6" max="8" width="11.8984375" style="1" customWidth="1"/>
    <col min="9" max="9" width="14.69921875" style="1" customWidth="1"/>
    <col min="10" max="10" width="16.296875" style="2" bestFit="1" customWidth="1"/>
    <col min="11" max="11" width="10.69921875" style="2" customWidth="1"/>
    <col min="12" max="16384" width="9" style="2"/>
  </cols>
  <sheetData>
    <row r="2" spans="1:11" s="3" customFormat="1" ht="28.8" x14ac:dyDescent="0.75">
      <c r="A2" s="119" t="s">
        <v>392</v>
      </c>
      <c r="B2" s="119"/>
      <c r="C2" s="119"/>
      <c r="D2" s="119"/>
      <c r="E2" s="119"/>
      <c r="F2" s="119"/>
      <c r="G2" s="119"/>
      <c r="H2" s="119"/>
      <c r="I2" s="119"/>
      <c r="J2" s="119"/>
    </row>
    <row r="3" spans="1:11" s="5" customFormat="1" ht="24.6" x14ac:dyDescent="0.65">
      <c r="A3" s="118" t="s">
        <v>214</v>
      </c>
      <c r="B3" s="118" t="s">
        <v>215</v>
      </c>
      <c r="C3" s="118" t="s">
        <v>10</v>
      </c>
      <c r="D3" s="118" t="s">
        <v>216</v>
      </c>
      <c r="E3" s="118" t="s">
        <v>217</v>
      </c>
      <c r="F3" s="122" t="s">
        <v>218</v>
      </c>
      <c r="G3" s="122" t="s">
        <v>219</v>
      </c>
      <c r="H3" s="122" t="s">
        <v>220</v>
      </c>
      <c r="I3" s="118" t="s">
        <v>221</v>
      </c>
      <c r="J3" s="120" t="s">
        <v>222</v>
      </c>
    </row>
    <row r="4" spans="1:11" s="5" customFormat="1" ht="24.6" x14ac:dyDescent="0.65">
      <c r="A4" s="118"/>
      <c r="B4" s="118"/>
      <c r="C4" s="118"/>
      <c r="D4" s="118"/>
      <c r="E4" s="118"/>
      <c r="F4" s="123"/>
      <c r="G4" s="123"/>
      <c r="H4" s="123"/>
      <c r="I4" s="118"/>
      <c r="J4" s="121"/>
    </row>
    <row r="5" spans="1:11" ht="24.6" x14ac:dyDescent="0.65">
      <c r="A5" s="45">
        <v>1</v>
      </c>
      <c r="B5" s="46">
        <f>+'1'!L227</f>
        <v>6274</v>
      </c>
      <c r="C5" s="46">
        <f>+'1'!L232</f>
        <v>454</v>
      </c>
      <c r="D5" s="46">
        <f>+'1'!L230</f>
        <v>0</v>
      </c>
      <c r="E5" s="74">
        <f>+'1'!L228</f>
        <v>0</v>
      </c>
      <c r="F5" s="46">
        <f>+'1'!L231</f>
        <v>60</v>
      </c>
      <c r="G5" s="46">
        <f>+'1'!L229</f>
        <v>2925</v>
      </c>
      <c r="H5" s="46">
        <f>+B5-C5-D5-E5-F5-G5</f>
        <v>2835</v>
      </c>
      <c r="I5" s="46">
        <f>+'1'!L234</f>
        <v>2835</v>
      </c>
      <c r="J5" s="47">
        <f>+I5-H5</f>
        <v>0</v>
      </c>
      <c r="K5" s="63"/>
    </row>
    <row r="6" spans="1:11" ht="24.6" x14ac:dyDescent="0.65">
      <c r="A6" s="45">
        <v>2</v>
      </c>
      <c r="B6" s="46">
        <f>+'2'!L227</f>
        <v>920</v>
      </c>
      <c r="C6" s="46">
        <f>+'2'!L232</f>
        <v>85</v>
      </c>
      <c r="D6" s="46">
        <f>+'2'!L230</f>
        <v>0</v>
      </c>
      <c r="E6" s="74">
        <f>+'2'!L228</f>
        <v>0</v>
      </c>
      <c r="F6" s="46">
        <f>+'2'!L231</f>
        <v>0</v>
      </c>
      <c r="G6" s="46">
        <f>+'2'!L229</f>
        <v>300</v>
      </c>
      <c r="H6" s="46">
        <f>+B6-C6-D6-E6-F6-G6</f>
        <v>535</v>
      </c>
      <c r="I6" s="46">
        <f>+'2'!L234</f>
        <v>535</v>
      </c>
      <c r="J6" s="47">
        <f t="shared" ref="J6:J35" si="0">+I6-H6</f>
        <v>0</v>
      </c>
      <c r="K6" s="63"/>
    </row>
    <row r="7" spans="1:11" ht="24.6" x14ac:dyDescent="0.65">
      <c r="A7" s="45">
        <v>3</v>
      </c>
      <c r="B7" s="46">
        <f>+'3'!L227</f>
        <v>2999</v>
      </c>
      <c r="C7" s="46">
        <f>+'3'!L232</f>
        <v>739</v>
      </c>
      <c r="D7" s="46">
        <f>+'3'!L230</f>
        <v>0</v>
      </c>
      <c r="E7" s="74">
        <f>+'3'!L228</f>
        <v>0</v>
      </c>
      <c r="F7" s="46">
        <f>+'3'!L231</f>
        <v>0</v>
      </c>
      <c r="G7" s="46">
        <f>+'3'!L229</f>
        <v>1180</v>
      </c>
      <c r="H7" s="46">
        <f t="shared" ref="H7:H35" si="1">+B7-C7-D7-E7-F7-G7</f>
        <v>1080</v>
      </c>
      <c r="I7" s="46">
        <f>+'3'!L234</f>
        <v>1080</v>
      </c>
      <c r="J7" s="47">
        <f>+I7-H7</f>
        <v>0</v>
      </c>
      <c r="K7" s="63"/>
    </row>
    <row r="8" spans="1:11" ht="24.6" x14ac:dyDescent="0.65">
      <c r="A8" s="45">
        <v>4</v>
      </c>
      <c r="B8" s="46">
        <f>+'4'!L227</f>
        <v>2184</v>
      </c>
      <c r="C8" s="46">
        <f>+'4'!L232</f>
        <v>474</v>
      </c>
      <c r="D8" s="46">
        <f>+'4'!L230</f>
        <v>0</v>
      </c>
      <c r="E8" s="74">
        <f>+'4'!L238</f>
        <v>0</v>
      </c>
      <c r="F8" s="46">
        <f>+'4'!L231</f>
        <v>0</v>
      </c>
      <c r="G8" s="46">
        <f>+'4'!L229</f>
        <v>945</v>
      </c>
      <c r="H8" s="46">
        <f>+B8-C8-D8-E8-F8-G8</f>
        <v>765</v>
      </c>
      <c r="I8" s="46">
        <f>+'4'!L234</f>
        <v>805</v>
      </c>
      <c r="J8" s="47">
        <f t="shared" si="0"/>
        <v>40</v>
      </c>
      <c r="K8" s="63"/>
    </row>
    <row r="9" spans="1:11" ht="24.6" x14ac:dyDescent="0.65">
      <c r="A9" s="45">
        <v>5</v>
      </c>
      <c r="B9" s="46">
        <f>+'5'!L227</f>
        <v>1540</v>
      </c>
      <c r="C9" s="46">
        <f>+'5'!L232</f>
        <v>20</v>
      </c>
      <c r="D9" s="46">
        <f>+'5'!L230</f>
        <v>0</v>
      </c>
      <c r="E9" s="74">
        <f>+'5'!L228</f>
        <v>0</v>
      </c>
      <c r="F9" s="46">
        <f>+'5'!L231</f>
        <v>30</v>
      </c>
      <c r="G9" s="46">
        <f>+'5'!L229</f>
        <v>670</v>
      </c>
      <c r="H9" s="46">
        <f t="shared" si="1"/>
        <v>820</v>
      </c>
      <c r="I9" s="46">
        <f>+'5'!L234</f>
        <v>820</v>
      </c>
      <c r="J9" s="47">
        <f t="shared" si="0"/>
        <v>0</v>
      </c>
      <c r="K9" s="63"/>
    </row>
    <row r="10" spans="1:11" ht="24.6" x14ac:dyDescent="0.65">
      <c r="A10" s="45">
        <v>6</v>
      </c>
      <c r="B10" s="46">
        <f>+'6'!L227</f>
        <v>2710</v>
      </c>
      <c r="C10" s="46">
        <f>+'6'!L232</f>
        <v>680</v>
      </c>
      <c r="D10" s="46">
        <f>+'6'!L230</f>
        <v>0</v>
      </c>
      <c r="E10" s="74">
        <f>+'6'!L228</f>
        <v>0</v>
      </c>
      <c r="F10" s="46">
        <f>+'6'!L231</f>
        <v>0</v>
      </c>
      <c r="G10" s="46">
        <f>+'6'!L229</f>
        <v>1340</v>
      </c>
      <c r="H10" s="46">
        <f t="shared" si="1"/>
        <v>690</v>
      </c>
      <c r="I10" s="46">
        <f>+'6'!L234</f>
        <v>700</v>
      </c>
      <c r="J10" s="47">
        <f t="shared" si="0"/>
        <v>10</v>
      </c>
      <c r="K10" s="63"/>
    </row>
    <row r="11" spans="1:11" ht="24.6" x14ac:dyDescent="0.65">
      <c r="A11" s="45">
        <v>7</v>
      </c>
      <c r="B11" s="46">
        <f>+'7'!L227</f>
        <v>3145</v>
      </c>
      <c r="C11" s="46">
        <f>+'7'!L232</f>
        <v>295</v>
      </c>
      <c r="D11" s="46">
        <f>+'7'!L230</f>
        <v>0</v>
      </c>
      <c r="E11" s="74">
        <f>+'7'!L228</f>
        <v>0</v>
      </c>
      <c r="F11" s="46">
        <f>+'7'!L231</f>
        <v>0</v>
      </c>
      <c r="G11" s="46">
        <f>+'7'!L229</f>
        <v>1260</v>
      </c>
      <c r="H11" s="46">
        <f t="shared" si="1"/>
        <v>1590</v>
      </c>
      <c r="I11" s="46">
        <f>+'7'!L234</f>
        <v>1590</v>
      </c>
      <c r="J11" s="47">
        <f t="shared" si="0"/>
        <v>0</v>
      </c>
      <c r="K11" s="63"/>
    </row>
    <row r="12" spans="1:11" ht="24.6" x14ac:dyDescent="0.65">
      <c r="A12" s="45">
        <v>8</v>
      </c>
      <c r="B12" s="46">
        <f>+'8'!L227</f>
        <v>4060</v>
      </c>
      <c r="C12" s="46">
        <f>+'8'!L232</f>
        <v>890</v>
      </c>
      <c r="D12" s="46">
        <f>+'8'!L230</f>
        <v>0</v>
      </c>
      <c r="E12" s="74">
        <f>+'8'!L228</f>
        <v>0</v>
      </c>
      <c r="F12" s="46">
        <f>+'8'!L231</f>
        <v>0</v>
      </c>
      <c r="G12" s="46">
        <f>+'8'!L229</f>
        <v>1925</v>
      </c>
      <c r="H12" s="46">
        <f t="shared" si="1"/>
        <v>1245</v>
      </c>
      <c r="I12" s="46">
        <f>+'8'!L234</f>
        <v>1245</v>
      </c>
      <c r="J12" s="47">
        <f t="shared" si="0"/>
        <v>0</v>
      </c>
      <c r="K12" s="63"/>
    </row>
    <row r="13" spans="1:11" ht="24.6" x14ac:dyDescent="0.65">
      <c r="A13" s="45">
        <v>9</v>
      </c>
      <c r="B13" s="46">
        <f>+'9'!L227</f>
        <v>2200</v>
      </c>
      <c r="C13" s="46">
        <f>+'9'!L232</f>
        <v>600</v>
      </c>
      <c r="D13" s="46">
        <f>+'9'!L230</f>
        <v>0</v>
      </c>
      <c r="E13" s="74">
        <f>+'9'!L228</f>
        <v>0</v>
      </c>
      <c r="F13" s="46">
        <f>+'9'!L231</f>
        <v>0</v>
      </c>
      <c r="G13" s="46">
        <f>+'9'!L229</f>
        <v>1400</v>
      </c>
      <c r="H13" s="46">
        <f t="shared" si="1"/>
        <v>200</v>
      </c>
      <c r="I13" s="46">
        <f>+'9'!L234</f>
        <v>200</v>
      </c>
      <c r="J13" s="47">
        <f t="shared" si="0"/>
        <v>0</v>
      </c>
      <c r="K13" s="63"/>
    </row>
    <row r="14" spans="1:11" ht="24.6" x14ac:dyDescent="0.65">
      <c r="A14" s="45">
        <v>10</v>
      </c>
      <c r="B14" s="46">
        <f>+'10'!L227</f>
        <v>2250</v>
      </c>
      <c r="C14" s="46">
        <f>+'10'!L232</f>
        <v>885</v>
      </c>
      <c r="D14" s="46">
        <f>+'10'!L230</f>
        <v>0</v>
      </c>
      <c r="E14" s="74">
        <f>+'10'!L228</f>
        <v>0</v>
      </c>
      <c r="F14" s="46">
        <f>+'10'!L231</f>
        <v>0</v>
      </c>
      <c r="G14" s="46">
        <f>+'10'!L229</f>
        <v>660</v>
      </c>
      <c r="H14" s="46">
        <f t="shared" si="1"/>
        <v>705</v>
      </c>
      <c r="I14" s="46">
        <f>+'10'!L234</f>
        <v>715</v>
      </c>
      <c r="J14" s="47">
        <f t="shared" si="0"/>
        <v>10</v>
      </c>
      <c r="K14" s="63"/>
    </row>
    <row r="15" spans="1:11" ht="24.6" x14ac:dyDescent="0.65">
      <c r="A15" s="45">
        <v>11</v>
      </c>
      <c r="B15" s="46">
        <f>+'11'!L227</f>
        <v>3920</v>
      </c>
      <c r="C15" s="46">
        <f>+'11'!L232</f>
        <v>1685</v>
      </c>
      <c r="D15" s="46">
        <f>+'11'!L230</f>
        <v>0</v>
      </c>
      <c r="E15" s="74">
        <f>+'11'!L228</f>
        <v>0</v>
      </c>
      <c r="F15" s="46">
        <f>+'11'!L231</f>
        <v>0</v>
      </c>
      <c r="G15" s="46">
        <f>+'11'!L229</f>
        <v>1035</v>
      </c>
      <c r="H15" s="46">
        <f t="shared" si="1"/>
        <v>1200</v>
      </c>
      <c r="I15" s="46">
        <f>+'11'!L234</f>
        <v>1220</v>
      </c>
      <c r="J15" s="47">
        <f t="shared" si="0"/>
        <v>20</v>
      </c>
      <c r="K15" s="63"/>
    </row>
    <row r="16" spans="1:11" ht="24.6" x14ac:dyDescent="0.65">
      <c r="A16" s="45">
        <v>12</v>
      </c>
      <c r="B16" s="46">
        <f>+'12'!L227</f>
        <v>4885</v>
      </c>
      <c r="C16" s="46">
        <f>+'12'!L232</f>
        <v>1677</v>
      </c>
      <c r="D16" s="46">
        <f>+'12'!L230</f>
        <v>0</v>
      </c>
      <c r="E16" s="74">
        <f>+'12'!L228</f>
        <v>0</v>
      </c>
      <c r="F16" s="46">
        <f>+'12'!L231</f>
        <v>0</v>
      </c>
      <c r="G16" s="46">
        <f>+'12'!L229</f>
        <v>1708</v>
      </c>
      <c r="H16" s="46">
        <f t="shared" si="1"/>
        <v>1500</v>
      </c>
      <c r="I16" s="46">
        <f>+'12'!L234</f>
        <v>1500</v>
      </c>
      <c r="J16" s="47">
        <f t="shared" si="0"/>
        <v>0</v>
      </c>
      <c r="K16" s="63"/>
    </row>
    <row r="17" spans="1:11" ht="24.6" x14ac:dyDescent="0.65">
      <c r="A17" s="45">
        <v>13</v>
      </c>
      <c r="B17" s="46">
        <f>+'13'!L227</f>
        <v>5190</v>
      </c>
      <c r="C17" s="46">
        <f>+'13'!L232</f>
        <v>1405</v>
      </c>
      <c r="D17" s="46">
        <f>+'13'!L230</f>
        <v>0</v>
      </c>
      <c r="E17" s="74">
        <f>+'13'!L228</f>
        <v>0</v>
      </c>
      <c r="F17" s="46">
        <f>+'13'!L231</f>
        <v>0</v>
      </c>
      <c r="G17" s="46">
        <f>+'13'!L229</f>
        <v>3185</v>
      </c>
      <c r="H17" s="46">
        <f>+B17-C17-D17-E17-F17-G17</f>
        <v>600</v>
      </c>
      <c r="I17" s="46">
        <f>+'13'!L234</f>
        <v>600</v>
      </c>
      <c r="J17" s="47">
        <f t="shared" si="0"/>
        <v>0</v>
      </c>
      <c r="K17" s="63"/>
    </row>
    <row r="18" spans="1:11" ht="24.6" x14ac:dyDescent="0.65">
      <c r="A18" s="45">
        <v>14</v>
      </c>
      <c r="B18" s="46">
        <f>+'14'!L227</f>
        <v>3923</v>
      </c>
      <c r="C18" s="46">
        <f>+'14'!L232</f>
        <v>703</v>
      </c>
      <c r="D18" s="46">
        <f>+'14'!L230</f>
        <v>0</v>
      </c>
      <c r="E18" s="74">
        <f>+'14'!L228</f>
        <v>0</v>
      </c>
      <c r="F18" s="46">
        <f>+'14'!L231</f>
        <v>0</v>
      </c>
      <c r="G18" s="46">
        <f>+'14'!L229</f>
        <v>1480</v>
      </c>
      <c r="H18" s="46">
        <f t="shared" si="1"/>
        <v>1740</v>
      </c>
      <c r="I18" s="46">
        <f>+'14'!L234</f>
        <v>1740</v>
      </c>
      <c r="J18" s="47">
        <f t="shared" si="0"/>
        <v>0</v>
      </c>
      <c r="K18" s="63"/>
    </row>
    <row r="19" spans="1:11" ht="24.6" x14ac:dyDescent="0.65">
      <c r="A19" s="45">
        <v>15</v>
      </c>
      <c r="B19" s="46">
        <f>+'15'!L227</f>
        <v>2910</v>
      </c>
      <c r="C19" s="46">
        <f>+'15'!L232</f>
        <v>405</v>
      </c>
      <c r="D19" s="46">
        <f>+'15'!L230</f>
        <v>0</v>
      </c>
      <c r="E19" s="74">
        <f>+'15'!L228</f>
        <v>0</v>
      </c>
      <c r="F19" s="46">
        <f>+'15'!L231</f>
        <v>0</v>
      </c>
      <c r="G19" s="46">
        <f>+'15'!L229</f>
        <v>965</v>
      </c>
      <c r="H19" s="46">
        <f t="shared" si="1"/>
        <v>1540</v>
      </c>
      <c r="I19" s="46">
        <f>+'15'!L234</f>
        <v>1540</v>
      </c>
      <c r="J19" s="47">
        <f t="shared" si="0"/>
        <v>0</v>
      </c>
      <c r="K19" s="63"/>
    </row>
    <row r="20" spans="1:11" ht="24.6" x14ac:dyDescent="0.65">
      <c r="A20" s="45">
        <v>16</v>
      </c>
      <c r="B20" s="46">
        <f>+'16'!L227</f>
        <v>3328</v>
      </c>
      <c r="C20" s="46">
        <f>+'16'!L232</f>
        <v>308</v>
      </c>
      <c r="D20" s="46">
        <f>+'16'!L230</f>
        <v>0</v>
      </c>
      <c r="E20" s="74">
        <f>+'16'!L228</f>
        <v>0</v>
      </c>
      <c r="F20" s="46">
        <f>+'16'!L231</f>
        <v>0</v>
      </c>
      <c r="G20" s="46">
        <f>+'16'!L229</f>
        <v>1525</v>
      </c>
      <c r="H20" s="46">
        <f t="shared" si="1"/>
        <v>1495</v>
      </c>
      <c r="I20" s="46">
        <f>+'16'!L234</f>
        <v>1495</v>
      </c>
      <c r="J20" s="47">
        <f t="shared" si="0"/>
        <v>0</v>
      </c>
      <c r="K20" s="63"/>
    </row>
    <row r="21" spans="1:11" ht="24.6" x14ac:dyDescent="0.65">
      <c r="A21" s="45">
        <v>17</v>
      </c>
      <c r="B21" s="46">
        <f>+'17'!L227</f>
        <v>1580</v>
      </c>
      <c r="C21" s="46">
        <f>+'17'!L232</f>
        <v>350</v>
      </c>
      <c r="D21" s="46">
        <f>+'17'!L230</f>
        <v>0</v>
      </c>
      <c r="E21" s="74">
        <f>+'17'!L228</f>
        <v>0</v>
      </c>
      <c r="F21" s="46">
        <f>+'17'!L231</f>
        <v>0</v>
      </c>
      <c r="G21" s="46">
        <f>+'17'!L229</f>
        <v>230</v>
      </c>
      <c r="H21" s="46">
        <f t="shared" si="1"/>
        <v>1000</v>
      </c>
      <c r="I21" s="46">
        <f>+'17'!L234</f>
        <v>1000</v>
      </c>
      <c r="J21" s="47">
        <f t="shared" si="0"/>
        <v>0</v>
      </c>
      <c r="K21" s="63"/>
    </row>
    <row r="22" spans="1:11" ht="24.6" x14ac:dyDescent="0.65">
      <c r="A22" s="45">
        <v>18</v>
      </c>
      <c r="B22" s="46">
        <f>+'18'!L227</f>
        <v>4460</v>
      </c>
      <c r="C22" s="46">
        <f>+'18'!L232</f>
        <v>1390</v>
      </c>
      <c r="D22" s="46">
        <f>+'18'!L230</f>
        <v>0</v>
      </c>
      <c r="E22" s="74">
        <f>+'18'!L228</f>
        <v>0</v>
      </c>
      <c r="F22" s="46">
        <f>+'18'!L231</f>
        <v>0</v>
      </c>
      <c r="G22" s="46">
        <f>+'18'!L229</f>
        <v>1835</v>
      </c>
      <c r="H22" s="46">
        <f t="shared" si="1"/>
        <v>1235</v>
      </c>
      <c r="I22" s="46">
        <f>+'18'!L234</f>
        <v>1235</v>
      </c>
      <c r="J22" s="47">
        <f t="shared" si="0"/>
        <v>0</v>
      </c>
      <c r="K22" s="63"/>
    </row>
    <row r="23" spans="1:11" ht="24.6" x14ac:dyDescent="0.65">
      <c r="A23" s="45">
        <v>19</v>
      </c>
      <c r="B23" s="46">
        <f>+'19'!L227</f>
        <v>3085</v>
      </c>
      <c r="C23" s="46">
        <f>+'19'!L232</f>
        <v>600</v>
      </c>
      <c r="D23" s="46">
        <f>+'19'!L230</f>
        <v>0</v>
      </c>
      <c r="E23" s="74">
        <f>+'19'!L228</f>
        <v>0</v>
      </c>
      <c r="F23" s="46">
        <f>+'19'!L231</f>
        <v>0</v>
      </c>
      <c r="G23" s="46">
        <f>+'19'!L229</f>
        <v>2045</v>
      </c>
      <c r="H23" s="46">
        <f t="shared" si="1"/>
        <v>440</v>
      </c>
      <c r="I23" s="46">
        <f>+'19'!L234</f>
        <v>440</v>
      </c>
      <c r="J23" s="47">
        <f t="shared" si="0"/>
        <v>0</v>
      </c>
      <c r="K23" s="63"/>
    </row>
    <row r="24" spans="1:11" ht="24.6" x14ac:dyDescent="0.65">
      <c r="A24" s="45">
        <v>20</v>
      </c>
      <c r="B24" s="46">
        <f>+'20'!L227</f>
        <v>4815</v>
      </c>
      <c r="C24" s="46">
        <f>+'20'!L232</f>
        <v>520</v>
      </c>
      <c r="D24" s="46">
        <f>+'20'!L230</f>
        <v>0</v>
      </c>
      <c r="E24" s="74">
        <f>+'20'!L228</f>
        <v>0</v>
      </c>
      <c r="F24" s="46">
        <f>+'20'!L231</f>
        <v>0</v>
      </c>
      <c r="G24" s="46">
        <f>+'20'!L229</f>
        <v>1430</v>
      </c>
      <c r="H24" s="46">
        <f t="shared" si="1"/>
        <v>2865</v>
      </c>
      <c r="I24" s="46">
        <f>+'20'!L234</f>
        <v>2865</v>
      </c>
      <c r="J24" s="47">
        <f t="shared" si="0"/>
        <v>0</v>
      </c>
      <c r="K24" s="63"/>
    </row>
    <row r="25" spans="1:11" ht="24.6" x14ac:dyDescent="0.65">
      <c r="A25" s="45">
        <v>21</v>
      </c>
      <c r="B25" s="46">
        <f>+'21'!L227</f>
        <v>4395</v>
      </c>
      <c r="C25" s="46">
        <f>+'21'!L232</f>
        <v>665</v>
      </c>
      <c r="D25" s="46">
        <f>+'21'!L230</f>
        <v>0</v>
      </c>
      <c r="E25" s="74">
        <f>+'21'!L228</f>
        <v>0</v>
      </c>
      <c r="F25" s="46">
        <f>+'21'!L231</f>
        <v>0</v>
      </c>
      <c r="G25" s="46">
        <f>+'21'!L229</f>
        <v>2125</v>
      </c>
      <c r="H25" s="46">
        <f t="shared" si="1"/>
        <v>1605</v>
      </c>
      <c r="I25" s="46">
        <f>+'21'!L234</f>
        <v>1605</v>
      </c>
      <c r="J25" s="47">
        <f t="shared" si="0"/>
        <v>0</v>
      </c>
      <c r="K25" s="63"/>
    </row>
    <row r="26" spans="1:11" ht="24.6" x14ac:dyDescent="0.65">
      <c r="A26" s="45">
        <v>22</v>
      </c>
      <c r="B26" s="46">
        <f>+'22'!L227</f>
        <v>940</v>
      </c>
      <c r="C26" s="46">
        <f>+'22'!L232</f>
        <v>30</v>
      </c>
      <c r="D26" s="46">
        <f>+'22'!L230</f>
        <v>0</v>
      </c>
      <c r="E26" s="74">
        <f>+'22'!L228</f>
        <v>0</v>
      </c>
      <c r="F26" s="46">
        <f>+'22'!L231</f>
        <v>0</v>
      </c>
      <c r="G26" s="46">
        <f>+'22'!L229</f>
        <v>255</v>
      </c>
      <c r="H26" s="46">
        <f t="shared" si="1"/>
        <v>655</v>
      </c>
      <c r="I26" s="46">
        <f>+'22'!L234</f>
        <v>655</v>
      </c>
      <c r="J26" s="47">
        <f t="shared" si="0"/>
        <v>0</v>
      </c>
      <c r="K26" s="63"/>
    </row>
    <row r="27" spans="1:11" ht="24.6" x14ac:dyDescent="0.65">
      <c r="A27" s="45">
        <v>23</v>
      </c>
      <c r="B27" s="46">
        <f>+'23'!L227</f>
        <v>2965</v>
      </c>
      <c r="C27" s="46">
        <f>+'23'!L232</f>
        <v>310</v>
      </c>
      <c r="D27" s="46">
        <f>+'23'!L230</f>
        <v>0</v>
      </c>
      <c r="E27" s="74">
        <f>+'23'!L228</f>
        <v>0</v>
      </c>
      <c r="F27" s="46">
        <f>+'23'!L231</f>
        <v>0</v>
      </c>
      <c r="G27" s="46">
        <f>+'23'!L229</f>
        <v>1030</v>
      </c>
      <c r="H27" s="46">
        <f>+B27-C27-D27-E27-F27-G27</f>
        <v>1625</v>
      </c>
      <c r="I27" s="46">
        <f>+'23'!L234</f>
        <v>1625</v>
      </c>
      <c r="J27" s="47">
        <f>+I27-H27</f>
        <v>0</v>
      </c>
      <c r="K27" s="63"/>
    </row>
    <row r="28" spans="1:11" ht="24.6" x14ac:dyDescent="0.65">
      <c r="A28" s="45">
        <v>24</v>
      </c>
      <c r="B28" s="46">
        <f>+'24'!L227</f>
        <v>1315</v>
      </c>
      <c r="C28" s="46">
        <f>+'24'!L232</f>
        <v>120</v>
      </c>
      <c r="D28" s="46">
        <f>+'24'!L230</f>
        <v>0</v>
      </c>
      <c r="E28" s="74">
        <f>+'24'!L228</f>
        <v>0</v>
      </c>
      <c r="F28" s="46">
        <f>+'24'!L231</f>
        <v>0</v>
      </c>
      <c r="G28" s="46">
        <f>+'24'!L229</f>
        <v>585</v>
      </c>
      <c r="H28" s="46">
        <f t="shared" si="1"/>
        <v>610</v>
      </c>
      <c r="I28" s="46">
        <f>+'24'!L234</f>
        <v>610</v>
      </c>
      <c r="J28" s="47">
        <f t="shared" si="0"/>
        <v>0</v>
      </c>
      <c r="K28" s="63"/>
    </row>
    <row r="29" spans="1:11" ht="24.6" x14ac:dyDescent="0.65">
      <c r="A29" s="45">
        <v>25</v>
      </c>
      <c r="B29" s="46">
        <f>+'25'!L227</f>
        <v>5485</v>
      </c>
      <c r="C29" s="46">
        <f>+'25'!L232</f>
        <v>700</v>
      </c>
      <c r="D29" s="46">
        <f>+'25'!L230</f>
        <v>0</v>
      </c>
      <c r="E29" s="74">
        <f>+'25'!L228</f>
        <v>0</v>
      </c>
      <c r="F29" s="46">
        <f>+'25'!L231</f>
        <v>0</v>
      </c>
      <c r="G29" s="46">
        <f>+'25'!L229</f>
        <v>340</v>
      </c>
      <c r="H29" s="46">
        <f t="shared" si="1"/>
        <v>4445</v>
      </c>
      <c r="I29" s="46">
        <f>+'25'!L234</f>
        <v>4445</v>
      </c>
      <c r="J29" s="47">
        <f t="shared" si="0"/>
        <v>0</v>
      </c>
      <c r="K29" s="63"/>
    </row>
    <row r="30" spans="1:11" ht="24.6" x14ac:dyDescent="0.65">
      <c r="A30" s="45">
        <v>26</v>
      </c>
      <c r="B30" s="46">
        <f>+'26'!L227</f>
        <v>2130</v>
      </c>
      <c r="C30" s="46">
        <f>+'26'!L232</f>
        <v>290</v>
      </c>
      <c r="D30" s="46">
        <f>+'26'!L230</f>
        <v>0</v>
      </c>
      <c r="E30" s="74">
        <f>+'26'!L228</f>
        <v>0</v>
      </c>
      <c r="F30" s="46">
        <f>+'26'!L231</f>
        <v>60</v>
      </c>
      <c r="G30" s="46">
        <f>+'26'!L229</f>
        <v>450</v>
      </c>
      <c r="H30" s="46">
        <f t="shared" si="1"/>
        <v>1330</v>
      </c>
      <c r="I30" s="46">
        <f>+'26'!L234</f>
        <v>1330</v>
      </c>
      <c r="J30" s="47">
        <f t="shared" si="0"/>
        <v>0</v>
      </c>
      <c r="K30" s="63"/>
    </row>
    <row r="31" spans="1:11" ht="24.6" x14ac:dyDescent="0.65">
      <c r="A31" s="45">
        <v>27</v>
      </c>
      <c r="B31" s="46">
        <f>+'27'!L227</f>
        <v>4400</v>
      </c>
      <c r="C31" s="46">
        <f>+'27'!L232</f>
        <v>745</v>
      </c>
      <c r="D31" s="46">
        <f>+'27'!L230</f>
        <v>0</v>
      </c>
      <c r="E31" s="74">
        <f>+'27'!L228</f>
        <v>0</v>
      </c>
      <c r="F31" s="46">
        <f>+'27'!L231</f>
        <v>0</v>
      </c>
      <c r="G31" s="46">
        <f>+'27'!L229</f>
        <v>3130</v>
      </c>
      <c r="H31" s="46">
        <f t="shared" si="1"/>
        <v>525</v>
      </c>
      <c r="I31" s="46">
        <f>+'27'!L234</f>
        <v>525</v>
      </c>
      <c r="J31" s="47">
        <f t="shared" si="0"/>
        <v>0</v>
      </c>
      <c r="K31" s="63"/>
    </row>
    <row r="32" spans="1:11" ht="24.6" x14ac:dyDescent="0.65">
      <c r="A32" s="45">
        <v>28</v>
      </c>
      <c r="B32" s="46">
        <f>+'28'!L227</f>
        <v>3220</v>
      </c>
      <c r="C32" s="46">
        <f>+'28'!L232</f>
        <v>300</v>
      </c>
      <c r="D32" s="46">
        <f>+'28'!L230</f>
        <v>0</v>
      </c>
      <c r="E32" s="74">
        <f>+'28'!L228</f>
        <v>0</v>
      </c>
      <c r="F32" s="46">
        <f>+'28'!L231</f>
        <v>0</v>
      </c>
      <c r="G32" s="46">
        <f>+'28'!L229</f>
        <v>2180</v>
      </c>
      <c r="H32" s="46">
        <f t="shared" si="1"/>
        <v>740</v>
      </c>
      <c r="I32" s="46">
        <f>+'28'!L234</f>
        <v>740</v>
      </c>
      <c r="J32" s="47">
        <f t="shared" si="0"/>
        <v>0</v>
      </c>
      <c r="K32" s="63"/>
    </row>
    <row r="33" spans="1:11" ht="24.6" x14ac:dyDescent="0.65">
      <c r="A33" s="45">
        <v>29</v>
      </c>
      <c r="B33" s="46">
        <f>+'29'!L227</f>
        <v>7470</v>
      </c>
      <c r="C33" s="46">
        <f>+'29'!L232</f>
        <v>1230</v>
      </c>
      <c r="D33" s="46">
        <f>+'29'!L230</f>
        <v>0</v>
      </c>
      <c r="E33" s="74">
        <f>+'29'!L228</f>
        <v>0</v>
      </c>
      <c r="F33" s="46">
        <f>+'29'!L231</f>
        <v>0</v>
      </c>
      <c r="G33" s="46">
        <f>+'29'!L229</f>
        <v>5315</v>
      </c>
      <c r="H33" s="46">
        <f t="shared" si="1"/>
        <v>925</v>
      </c>
      <c r="I33" s="46">
        <f>+'29'!L234</f>
        <v>925</v>
      </c>
      <c r="J33" s="47">
        <f t="shared" si="0"/>
        <v>0</v>
      </c>
      <c r="K33" s="63"/>
    </row>
    <row r="34" spans="1:11" ht="24.6" x14ac:dyDescent="0.65">
      <c r="A34" s="45">
        <v>30</v>
      </c>
      <c r="B34" s="46">
        <f>+'30'!L227</f>
        <v>4065</v>
      </c>
      <c r="C34" s="46">
        <f>'30'!L232</f>
        <v>1215</v>
      </c>
      <c r="D34" s="46">
        <f>+'30'!L230</f>
        <v>0</v>
      </c>
      <c r="E34" s="74">
        <f>+'30'!L228</f>
        <v>0</v>
      </c>
      <c r="F34" s="46">
        <f>+'30'!L231</f>
        <v>0</v>
      </c>
      <c r="G34" s="46">
        <f>+'30'!L229</f>
        <v>1760</v>
      </c>
      <c r="H34" s="46">
        <f t="shared" si="1"/>
        <v>1090</v>
      </c>
      <c r="I34" s="46">
        <f>+'30'!L234</f>
        <v>1090</v>
      </c>
      <c r="J34" s="47">
        <f t="shared" si="0"/>
        <v>0</v>
      </c>
      <c r="K34" s="63"/>
    </row>
    <row r="35" spans="1:11" ht="24.6" x14ac:dyDescent="0.65">
      <c r="A35" s="45">
        <v>31</v>
      </c>
      <c r="B35" s="46">
        <f>+'31.'!L227</f>
        <v>0</v>
      </c>
      <c r="C35" s="46">
        <f>+'31.'!L232</f>
        <v>0</v>
      </c>
      <c r="D35" s="46">
        <f>+'31.'!L230</f>
        <v>0</v>
      </c>
      <c r="E35" s="74">
        <f>+'31.'!L228</f>
        <v>0</v>
      </c>
      <c r="F35" s="46">
        <f>+'31.'!L231</f>
        <v>0</v>
      </c>
      <c r="G35" s="46">
        <f>+'31.'!L229</f>
        <v>0</v>
      </c>
      <c r="H35" s="46">
        <f t="shared" si="1"/>
        <v>0</v>
      </c>
      <c r="I35" s="46">
        <f>+'31.'!L234</f>
        <v>0</v>
      </c>
      <c r="J35" s="47">
        <f t="shared" si="0"/>
        <v>0</v>
      </c>
      <c r="K35" s="63"/>
    </row>
    <row r="36" spans="1:11" ht="24.6" x14ac:dyDescent="0.65">
      <c r="A36" s="45"/>
      <c r="B36" s="48">
        <f t="shared" ref="B36:J36" si="2">SUM(B5:B35)</f>
        <v>102763</v>
      </c>
      <c r="C36" s="48">
        <f t="shared" si="2"/>
        <v>19770</v>
      </c>
      <c r="D36" s="48">
        <f t="shared" si="2"/>
        <v>0</v>
      </c>
      <c r="E36" s="48">
        <f t="shared" si="2"/>
        <v>0</v>
      </c>
      <c r="F36" s="48">
        <f t="shared" si="2"/>
        <v>150</v>
      </c>
      <c r="G36" s="48">
        <f t="shared" si="2"/>
        <v>45213</v>
      </c>
      <c r="H36" s="48">
        <f t="shared" si="2"/>
        <v>37630</v>
      </c>
      <c r="I36" s="48">
        <f t="shared" si="2"/>
        <v>37710</v>
      </c>
      <c r="J36" s="48">
        <f t="shared" si="2"/>
        <v>80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>
        <v>60</v>
      </c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>
        <v>50</v>
      </c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Z236"/>
  <sheetViews>
    <sheetView zoomScale="85" zoomScaleNormal="85" workbookViewId="0">
      <pane xSplit="8" ySplit="4" topLeftCell="T5" activePane="bottomRight" state="frozen"/>
      <selection activeCell="K208" sqref="K208"/>
      <selection pane="topRight" activeCell="K208" sqref="K208"/>
      <selection pane="bottomLeft" activeCell="K208" sqref="K208"/>
      <selection pane="bottomRight" activeCell="G11" sqref="G11"/>
    </sheetView>
  </sheetViews>
  <sheetFormatPr defaultColWidth="9" defaultRowHeight="24.6" x14ac:dyDescent="0.65"/>
  <cols>
    <col min="1" max="1" width="8.09765625" style="2" customWidth="1"/>
    <col min="2" max="2" width="47.3984375" style="2" bestFit="1" customWidth="1"/>
    <col min="3" max="3" width="13.296875" style="2" customWidth="1"/>
    <col min="4" max="4" width="12.69921875" style="2" customWidth="1"/>
    <col min="5" max="5" width="11.69921875" style="2" customWidth="1"/>
    <col min="6" max="6" width="12.3984375" style="2" bestFit="1" customWidth="1"/>
    <col min="7" max="7" width="8.69921875" style="2" customWidth="1"/>
    <col min="8" max="8" width="8.3984375" style="2" bestFit="1" customWidth="1"/>
    <col min="9" max="9" width="12.8984375" style="2" bestFit="1" customWidth="1"/>
    <col min="10" max="10" width="4.296875" style="5" customWidth="1"/>
    <col min="11" max="11" width="13.296875" style="2" bestFit="1" customWidth="1"/>
    <col min="12" max="12" width="16.09765625" style="2" customWidth="1"/>
    <col min="13" max="13" width="15.296875" style="2" bestFit="1" customWidth="1"/>
    <col min="14" max="14" width="13.296875" style="2" customWidth="1"/>
    <col min="15" max="15" width="5.09765625" style="2" bestFit="1" customWidth="1"/>
    <col min="16" max="16" width="11.69921875" style="1" bestFit="1" customWidth="1"/>
    <col min="17" max="17" width="12.09765625" style="1" customWidth="1"/>
    <col min="18" max="18" width="12.69921875" style="1" customWidth="1"/>
    <col min="19" max="19" width="9.8984375" style="1" customWidth="1"/>
    <col min="20" max="22" width="11.8984375" style="1" customWidth="1"/>
    <col min="23" max="23" width="14.69921875" style="1" customWidth="1"/>
    <col min="24" max="24" width="16.296875" style="2" bestFit="1" customWidth="1"/>
    <col min="25" max="25" width="10.69921875" style="2" customWidth="1"/>
    <col min="26" max="26" width="8.19921875" style="100" customWidth="1"/>
    <col min="27" max="16384" width="9" style="2"/>
  </cols>
  <sheetData>
    <row r="1" spans="1:26" x14ac:dyDescent="0.65">
      <c r="A1" s="1"/>
    </row>
    <row r="2" spans="1:26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76"/>
      <c r="N2" s="76"/>
      <c r="O2" s="119" t="s">
        <v>392</v>
      </c>
      <c r="P2" s="119"/>
      <c r="Q2" s="119"/>
      <c r="R2" s="119"/>
      <c r="S2" s="119"/>
      <c r="T2" s="119"/>
      <c r="U2" s="119"/>
      <c r="V2" s="119"/>
      <c r="W2" s="119"/>
      <c r="X2" s="119"/>
      <c r="Z2" s="101"/>
    </row>
    <row r="3" spans="1:26" s="5" customFormat="1" x14ac:dyDescent="0.65">
      <c r="A3" s="134" t="s">
        <v>1</v>
      </c>
      <c r="B3" s="134" t="s">
        <v>2</v>
      </c>
      <c r="C3" s="134" t="s">
        <v>3</v>
      </c>
      <c r="D3" s="134" t="s">
        <v>4</v>
      </c>
      <c r="E3" s="134" t="s">
        <v>5</v>
      </c>
      <c r="F3" s="70" t="s">
        <v>6</v>
      </c>
      <c r="G3" s="148" t="s">
        <v>253</v>
      </c>
      <c r="H3" s="134" t="s">
        <v>7</v>
      </c>
      <c r="I3" s="135" t="s">
        <v>8</v>
      </c>
      <c r="J3" s="135"/>
      <c r="K3" s="135"/>
      <c r="L3" s="134" t="s">
        <v>9</v>
      </c>
      <c r="M3" s="150" t="s">
        <v>304</v>
      </c>
      <c r="N3" s="152" t="s">
        <v>305</v>
      </c>
      <c r="O3" s="118" t="s">
        <v>214</v>
      </c>
      <c r="P3" s="118" t="s">
        <v>215</v>
      </c>
      <c r="Q3" s="118" t="s">
        <v>10</v>
      </c>
      <c r="R3" s="118" t="s">
        <v>216</v>
      </c>
      <c r="S3" s="118" t="s">
        <v>217</v>
      </c>
      <c r="T3" s="122" t="s">
        <v>218</v>
      </c>
      <c r="U3" s="122" t="s">
        <v>219</v>
      </c>
      <c r="V3" s="122" t="s">
        <v>220</v>
      </c>
      <c r="W3" s="118" t="s">
        <v>221</v>
      </c>
      <c r="X3" s="120" t="s">
        <v>222</v>
      </c>
      <c r="Z3" s="147" t="s">
        <v>404</v>
      </c>
    </row>
    <row r="4" spans="1:26" s="5" customFormat="1" x14ac:dyDescent="0.65">
      <c r="A4" s="134"/>
      <c r="B4" s="134"/>
      <c r="C4" s="134"/>
      <c r="D4" s="134"/>
      <c r="E4" s="134"/>
      <c r="F4" s="70" t="s">
        <v>11</v>
      </c>
      <c r="G4" s="149"/>
      <c r="H4" s="134"/>
      <c r="I4" s="70" t="s">
        <v>12</v>
      </c>
      <c r="J4" s="42" t="s">
        <v>13</v>
      </c>
      <c r="K4" s="70" t="s">
        <v>14</v>
      </c>
      <c r="L4" s="134"/>
      <c r="M4" s="151"/>
      <c r="N4" s="153"/>
      <c r="O4" s="118"/>
      <c r="P4" s="118"/>
      <c r="Q4" s="118"/>
      <c r="R4" s="118"/>
      <c r="S4" s="118"/>
      <c r="T4" s="123"/>
      <c r="U4" s="123"/>
      <c r="V4" s="123"/>
      <c r="W4" s="118"/>
      <c r="X4" s="121"/>
      <c r="Z4" s="147"/>
    </row>
    <row r="5" spans="1:26" x14ac:dyDescent="0.65">
      <c r="A5" s="10">
        <v>1</v>
      </c>
      <c r="B5" s="19" t="s">
        <v>361</v>
      </c>
      <c r="C5" s="46">
        <f>+ยกมา!H5</f>
        <v>31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60</v>
      </c>
      <c r="E5" s="43">
        <f t="shared" ref="E5:E82" si="0">+C5+D5</f>
        <v>91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12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74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3700</v>
      </c>
      <c r="L5" s="19"/>
      <c r="M5" s="83"/>
      <c r="N5" s="98">
        <f>+I5*M5</f>
        <v>0</v>
      </c>
      <c r="O5" s="45">
        <v>1</v>
      </c>
      <c r="P5" s="46">
        <f>+'1'!L227</f>
        <v>6274</v>
      </c>
      <c r="Q5" s="46">
        <f>+'1'!L232</f>
        <v>454</v>
      </c>
      <c r="R5" s="46">
        <f>+'1'!L230</f>
        <v>0</v>
      </c>
      <c r="S5" s="74">
        <f>+'1'!L228</f>
        <v>0</v>
      </c>
      <c r="T5" s="46">
        <f>+'1'!L231</f>
        <v>60</v>
      </c>
      <c r="U5" s="46">
        <f>+'1'!L229</f>
        <v>2925</v>
      </c>
      <c r="V5" s="46">
        <f>+P5-Q5-R5-S5-T5-U5</f>
        <v>2835</v>
      </c>
      <c r="W5" s="46">
        <f>+'1'!L234</f>
        <v>2835</v>
      </c>
      <c r="X5" s="47">
        <f>+W5-V5</f>
        <v>0</v>
      </c>
      <c r="Y5" s="63">
        <f>+U5+W5+X5</f>
        <v>5760</v>
      </c>
      <c r="Z5" s="1"/>
    </row>
    <row r="6" spans="1:26" x14ac:dyDescent="0.65">
      <c r="A6" s="10">
        <v>2</v>
      </c>
      <c r="B6" s="19" t="s">
        <v>362</v>
      </c>
      <c r="C6" s="46">
        <f>+ยกมา!H6</f>
        <v>86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190</v>
      </c>
      <c r="E6" s="43">
        <f t="shared" si="0"/>
        <v>276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12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30</v>
      </c>
      <c r="H6" s="43">
        <f t="shared" ref="H6:H69" si="1">C6+D6-F6-I6-G6</f>
        <v>67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167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16700</v>
      </c>
      <c r="L6" s="19"/>
      <c r="M6" s="83"/>
      <c r="N6" s="98">
        <f t="shared" ref="N6:N73" si="2">+I6*M6</f>
        <v>0</v>
      </c>
      <c r="O6" s="45">
        <v>2</v>
      </c>
      <c r="P6" s="46">
        <f>+'2'!L227</f>
        <v>920</v>
      </c>
      <c r="Q6" s="46">
        <f>+'2'!L232</f>
        <v>85</v>
      </c>
      <c r="R6" s="46">
        <f>+'2'!L230</f>
        <v>0</v>
      </c>
      <c r="S6" s="74">
        <f>+'2'!L228</f>
        <v>0</v>
      </c>
      <c r="T6" s="46">
        <f>+'2'!L231</f>
        <v>0</v>
      </c>
      <c r="U6" s="46">
        <f>+'2'!L229</f>
        <v>300</v>
      </c>
      <c r="V6" s="46">
        <f>+P6-Q6-R6-S6-T6-U6</f>
        <v>535</v>
      </c>
      <c r="W6" s="46">
        <f>+'2'!L234</f>
        <v>535</v>
      </c>
      <c r="X6" s="47">
        <f t="shared" ref="X6:X35" si="3">+W6-V6</f>
        <v>0</v>
      </c>
      <c r="Y6" s="63">
        <f t="shared" ref="Y6:Y35" si="4">+U6+W6+X6</f>
        <v>835</v>
      </c>
      <c r="Z6" s="1">
        <v>35</v>
      </c>
    </row>
    <row r="7" spans="1:26" x14ac:dyDescent="0.65">
      <c r="A7" s="10">
        <v>3</v>
      </c>
      <c r="B7" s="19" t="s">
        <v>340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83"/>
      <c r="N7" s="84">
        <f t="shared" si="2"/>
        <v>0</v>
      </c>
      <c r="O7" s="45">
        <v>3</v>
      </c>
      <c r="P7" s="46">
        <f>+'3'!L227</f>
        <v>2999</v>
      </c>
      <c r="Q7" s="46">
        <f>+'3'!L232</f>
        <v>739</v>
      </c>
      <c r="R7" s="46">
        <f>+'3'!L230</f>
        <v>0</v>
      </c>
      <c r="S7" s="74">
        <f>+'3'!L228</f>
        <v>0</v>
      </c>
      <c r="T7" s="46">
        <f>+'3'!L231</f>
        <v>0</v>
      </c>
      <c r="U7" s="46">
        <f>+'3'!L229</f>
        <v>1180</v>
      </c>
      <c r="V7" s="46">
        <f t="shared" ref="V7:V35" si="5">+P7-Q7-R7-S7-T7-U7</f>
        <v>1080</v>
      </c>
      <c r="W7" s="46">
        <f>+'3'!L234</f>
        <v>1080</v>
      </c>
      <c r="X7" s="47">
        <f>+W7-V7</f>
        <v>0</v>
      </c>
      <c r="Y7" s="63">
        <f t="shared" si="4"/>
        <v>2260</v>
      </c>
      <c r="Z7" s="1"/>
    </row>
    <row r="8" spans="1:26" x14ac:dyDescent="0.65">
      <c r="A8" s="10">
        <v>4</v>
      </c>
      <c r="B8" s="19" t="s">
        <v>339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83"/>
      <c r="N8" s="84">
        <f t="shared" si="2"/>
        <v>0</v>
      </c>
      <c r="O8" s="45">
        <v>4</v>
      </c>
      <c r="P8" s="46">
        <f>+'4'!L227</f>
        <v>2184</v>
      </c>
      <c r="Q8" s="46">
        <f>+'4'!L232</f>
        <v>474</v>
      </c>
      <c r="R8" s="46">
        <f>+'4'!L230</f>
        <v>0</v>
      </c>
      <c r="S8" s="74">
        <f>+'4'!L238</f>
        <v>0</v>
      </c>
      <c r="T8" s="46">
        <f>+'4'!L231</f>
        <v>0</v>
      </c>
      <c r="U8" s="46">
        <f>+'4'!L229</f>
        <v>945</v>
      </c>
      <c r="V8" s="46">
        <f>+P8-Q8-R8-S8-T8-U8</f>
        <v>765</v>
      </c>
      <c r="W8" s="46">
        <f>+'4'!L234</f>
        <v>805</v>
      </c>
      <c r="X8" s="47">
        <f t="shared" si="3"/>
        <v>40</v>
      </c>
      <c r="Y8" s="63">
        <f t="shared" si="4"/>
        <v>1790</v>
      </c>
      <c r="Z8" s="1"/>
    </row>
    <row r="9" spans="1:26" x14ac:dyDescent="0.6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83"/>
      <c r="N9" s="84">
        <f t="shared" si="2"/>
        <v>0</v>
      </c>
      <c r="O9" s="45">
        <v>5</v>
      </c>
      <c r="P9" s="46">
        <f>+'5'!L227</f>
        <v>1540</v>
      </c>
      <c r="Q9" s="46">
        <f>+'5'!L232</f>
        <v>20</v>
      </c>
      <c r="R9" s="46">
        <f>+'5'!L230</f>
        <v>0</v>
      </c>
      <c r="S9" s="74">
        <f>+'5'!L228</f>
        <v>0</v>
      </c>
      <c r="T9" s="46">
        <f>+'5'!L231</f>
        <v>30</v>
      </c>
      <c r="U9" s="46">
        <f>+'5'!L229</f>
        <v>670</v>
      </c>
      <c r="V9" s="46">
        <f t="shared" si="5"/>
        <v>820</v>
      </c>
      <c r="W9" s="46">
        <f>+'5'!L234</f>
        <v>820</v>
      </c>
      <c r="X9" s="47">
        <f t="shared" si="3"/>
        <v>0</v>
      </c>
      <c r="Y9" s="63">
        <f t="shared" si="4"/>
        <v>1490</v>
      </c>
      <c r="Z9" s="1"/>
    </row>
    <row r="10" spans="1:26" x14ac:dyDescent="0.6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83"/>
      <c r="N10" s="84">
        <f t="shared" si="2"/>
        <v>0</v>
      </c>
      <c r="O10" s="45">
        <v>6</v>
      </c>
      <c r="P10" s="46">
        <f>+'6'!L227</f>
        <v>2710</v>
      </c>
      <c r="Q10" s="46">
        <f>+'6'!L232</f>
        <v>680</v>
      </c>
      <c r="R10" s="46">
        <f>+'6'!L230</f>
        <v>0</v>
      </c>
      <c r="S10" s="74">
        <f>+'6'!L228</f>
        <v>0</v>
      </c>
      <c r="T10" s="46">
        <f>+'6'!L231</f>
        <v>0</v>
      </c>
      <c r="U10" s="46">
        <f>+'6'!L229</f>
        <v>1340</v>
      </c>
      <c r="V10" s="46">
        <f t="shared" si="5"/>
        <v>690</v>
      </c>
      <c r="W10" s="46">
        <f>+'6'!L234</f>
        <v>700</v>
      </c>
      <c r="X10" s="47">
        <f t="shared" si="3"/>
        <v>10</v>
      </c>
      <c r="Y10" s="63">
        <f t="shared" si="4"/>
        <v>2050</v>
      </c>
      <c r="Z10" s="1"/>
    </row>
    <row r="11" spans="1:26" x14ac:dyDescent="0.65">
      <c r="A11" s="10">
        <v>7</v>
      </c>
      <c r="B11" s="19" t="s">
        <v>336</v>
      </c>
      <c r="C11" s="46">
        <f>+ยกมา!H11</f>
        <v>38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48</v>
      </c>
      <c r="E11" s="43">
        <f t="shared" si="0"/>
        <v>86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23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6</v>
      </c>
      <c r="H11" s="43">
        <f t="shared" si="1"/>
        <v>5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52</v>
      </c>
      <c r="J11" s="20">
        <v>50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2600</v>
      </c>
      <c r="L11" s="19"/>
      <c r="M11" s="83"/>
      <c r="N11" s="84">
        <f t="shared" si="2"/>
        <v>0</v>
      </c>
      <c r="O11" s="45">
        <v>7</v>
      </c>
      <c r="P11" s="46">
        <f>+'7'!L227</f>
        <v>3145</v>
      </c>
      <c r="Q11" s="46">
        <f>+'7'!L232</f>
        <v>295</v>
      </c>
      <c r="R11" s="46">
        <f>+'7'!L230</f>
        <v>0</v>
      </c>
      <c r="S11" s="74">
        <f>+'7'!L228</f>
        <v>0</v>
      </c>
      <c r="T11" s="46">
        <f>+'7'!L231</f>
        <v>0</v>
      </c>
      <c r="U11" s="46">
        <f>+'7'!L229</f>
        <v>1260</v>
      </c>
      <c r="V11" s="46">
        <f t="shared" si="5"/>
        <v>1590</v>
      </c>
      <c r="W11" s="46">
        <f>+'7'!L234</f>
        <v>1590</v>
      </c>
      <c r="X11" s="47">
        <f t="shared" si="3"/>
        <v>0</v>
      </c>
      <c r="Y11" s="63">
        <f t="shared" si="4"/>
        <v>2850</v>
      </c>
      <c r="Z11" s="1">
        <v>35</v>
      </c>
    </row>
    <row r="12" spans="1:26" x14ac:dyDescent="0.65">
      <c r="A12" s="10">
        <v>8</v>
      </c>
      <c r="B12" s="19" t="s">
        <v>341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50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83"/>
      <c r="N12" s="84">
        <f t="shared" si="2"/>
        <v>0</v>
      </c>
      <c r="O12" s="45">
        <v>8</v>
      </c>
      <c r="P12" s="46">
        <f>+'8'!L227</f>
        <v>4060</v>
      </c>
      <c r="Q12" s="46">
        <f>+'8'!L232</f>
        <v>890</v>
      </c>
      <c r="R12" s="46">
        <f>+'8'!L230</f>
        <v>0</v>
      </c>
      <c r="S12" s="74">
        <f>+'8'!L228</f>
        <v>0</v>
      </c>
      <c r="T12" s="46">
        <f>+'8'!L231</f>
        <v>0</v>
      </c>
      <c r="U12" s="46">
        <f>+'8'!L229</f>
        <v>1925</v>
      </c>
      <c r="V12" s="46">
        <f t="shared" si="5"/>
        <v>1245</v>
      </c>
      <c r="W12" s="46">
        <f>+'8'!L234</f>
        <v>1245</v>
      </c>
      <c r="X12" s="47">
        <f t="shared" si="3"/>
        <v>0</v>
      </c>
      <c r="Y12" s="63">
        <f t="shared" si="4"/>
        <v>3170</v>
      </c>
      <c r="Z12" s="1"/>
    </row>
    <row r="13" spans="1:26" x14ac:dyDescent="0.65">
      <c r="A13" s="10">
        <v>9</v>
      </c>
      <c r="B13" s="19" t="s">
        <v>328</v>
      </c>
      <c r="C13" s="46">
        <f>+ยกมา!H13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3">
        <f t="shared" si="0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83"/>
      <c r="N13" s="98">
        <f t="shared" si="2"/>
        <v>0</v>
      </c>
      <c r="O13" s="45">
        <v>9</v>
      </c>
      <c r="P13" s="46">
        <f>+'9'!L227</f>
        <v>2200</v>
      </c>
      <c r="Q13" s="46">
        <f>+'9'!L232</f>
        <v>600</v>
      </c>
      <c r="R13" s="46">
        <f>+'9'!L230</f>
        <v>0</v>
      </c>
      <c r="S13" s="74">
        <f>+'9'!L228</f>
        <v>0</v>
      </c>
      <c r="T13" s="46">
        <f>+'9'!L231</f>
        <v>0</v>
      </c>
      <c r="U13" s="46">
        <f>+'9'!L229</f>
        <v>1400</v>
      </c>
      <c r="V13" s="46">
        <f t="shared" si="5"/>
        <v>200</v>
      </c>
      <c r="W13" s="46">
        <f>+'9'!L234</f>
        <v>200</v>
      </c>
      <c r="X13" s="47">
        <f t="shared" si="3"/>
        <v>0</v>
      </c>
      <c r="Y13" s="63">
        <f t="shared" si="4"/>
        <v>1600</v>
      </c>
      <c r="Z13" s="1">
        <v>35</v>
      </c>
    </row>
    <row r="14" spans="1:26" x14ac:dyDescent="0.65">
      <c r="A14" s="10">
        <v>10</v>
      </c>
      <c r="B14" s="19" t="s">
        <v>342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15</v>
      </c>
      <c r="E14" s="43">
        <f t="shared" si="0"/>
        <v>15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9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6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300</v>
      </c>
      <c r="L14" s="19"/>
      <c r="M14" s="83"/>
      <c r="N14" s="84">
        <f t="shared" si="2"/>
        <v>0</v>
      </c>
      <c r="O14" s="45">
        <v>10</v>
      </c>
      <c r="P14" s="46">
        <f>+'10'!L227</f>
        <v>2250</v>
      </c>
      <c r="Q14" s="46">
        <f>+'10'!L232</f>
        <v>885</v>
      </c>
      <c r="R14" s="46">
        <f>+'10'!L230</f>
        <v>0</v>
      </c>
      <c r="S14" s="74">
        <f>+'10'!L228</f>
        <v>0</v>
      </c>
      <c r="T14" s="46">
        <f>+'10'!L231</f>
        <v>0</v>
      </c>
      <c r="U14" s="46">
        <f>+'10'!L229</f>
        <v>660</v>
      </c>
      <c r="V14" s="46">
        <f t="shared" si="5"/>
        <v>705</v>
      </c>
      <c r="W14" s="46">
        <f>+'10'!L234</f>
        <v>715</v>
      </c>
      <c r="X14" s="47">
        <f t="shared" si="3"/>
        <v>10</v>
      </c>
      <c r="Y14" s="63">
        <f t="shared" si="4"/>
        <v>1385</v>
      </c>
    </row>
    <row r="15" spans="1:26" x14ac:dyDescent="0.65">
      <c r="A15" s="10">
        <v>11</v>
      </c>
      <c r="B15" s="19" t="s">
        <v>326</v>
      </c>
      <c r="C15" s="46">
        <f>+ยกมา!H15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19"/>
      <c r="M15" s="83"/>
      <c r="N15" s="84">
        <f t="shared" si="2"/>
        <v>0</v>
      </c>
      <c r="O15" s="45">
        <v>11</v>
      </c>
      <c r="P15" s="46">
        <f>+'11'!L227</f>
        <v>3920</v>
      </c>
      <c r="Q15" s="46">
        <f>+'11'!L232</f>
        <v>1685</v>
      </c>
      <c r="R15" s="46">
        <f>+'11'!L230</f>
        <v>0</v>
      </c>
      <c r="S15" s="74">
        <f>+'11'!L228</f>
        <v>0</v>
      </c>
      <c r="T15" s="46">
        <f>+'11'!L231</f>
        <v>0</v>
      </c>
      <c r="U15" s="46">
        <f>+'11'!L229</f>
        <v>1035</v>
      </c>
      <c r="V15" s="46">
        <f t="shared" si="5"/>
        <v>1200</v>
      </c>
      <c r="W15" s="46">
        <f>+'11'!L234</f>
        <v>1220</v>
      </c>
      <c r="X15" s="47">
        <f t="shared" si="3"/>
        <v>20</v>
      </c>
      <c r="Y15" s="63">
        <f t="shared" si="4"/>
        <v>2275</v>
      </c>
    </row>
    <row r="16" spans="1:26" x14ac:dyDescent="0.65">
      <c r="A16" s="10">
        <v>12</v>
      </c>
      <c r="B16" s="19" t="s">
        <v>344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83"/>
      <c r="N16" s="84">
        <f t="shared" si="2"/>
        <v>0</v>
      </c>
      <c r="O16" s="45">
        <v>12</v>
      </c>
      <c r="P16" s="46">
        <f>+'12'!L227</f>
        <v>4885</v>
      </c>
      <c r="Q16" s="46">
        <f>+'12'!L232</f>
        <v>1677</v>
      </c>
      <c r="R16" s="46">
        <f>+'12'!L230</f>
        <v>0</v>
      </c>
      <c r="S16" s="74">
        <f>+'12'!L228</f>
        <v>0</v>
      </c>
      <c r="T16" s="46">
        <f>+'12'!L231</f>
        <v>0</v>
      </c>
      <c r="U16" s="46">
        <f>+'12'!L229</f>
        <v>1708</v>
      </c>
      <c r="V16" s="46">
        <f t="shared" si="5"/>
        <v>1500</v>
      </c>
      <c r="W16" s="46">
        <f>+'12'!L234</f>
        <v>1500</v>
      </c>
      <c r="X16" s="47">
        <f t="shared" si="3"/>
        <v>0</v>
      </c>
      <c r="Y16" s="63">
        <f t="shared" si="4"/>
        <v>3208</v>
      </c>
    </row>
    <row r="17" spans="1:25" x14ac:dyDescent="0.65">
      <c r="A17" s="10">
        <v>13</v>
      </c>
      <c r="B17" s="19" t="s">
        <v>330</v>
      </c>
      <c r="C17" s="46">
        <f>+ยกมา!H17</f>
        <v>0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3</v>
      </c>
      <c r="E17" s="43">
        <f t="shared" si="6"/>
        <v>3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3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83"/>
      <c r="N17" s="84">
        <f t="shared" si="2"/>
        <v>0</v>
      </c>
      <c r="O17" s="45">
        <v>13</v>
      </c>
      <c r="P17" s="46">
        <f>+'13'!L227</f>
        <v>5190</v>
      </c>
      <c r="Q17" s="46">
        <f>+'13'!L232</f>
        <v>1405</v>
      </c>
      <c r="R17" s="46">
        <f>+'13'!L230</f>
        <v>0</v>
      </c>
      <c r="S17" s="74">
        <f>+'13'!L228</f>
        <v>0</v>
      </c>
      <c r="T17" s="46">
        <f>+'13'!L231</f>
        <v>0</v>
      </c>
      <c r="U17" s="46">
        <f>+'13'!L229</f>
        <v>3185</v>
      </c>
      <c r="V17" s="46">
        <f>+P17-Q17-R17-S17-T17-U17</f>
        <v>600</v>
      </c>
      <c r="W17" s="46">
        <f>+'13'!L234</f>
        <v>600</v>
      </c>
      <c r="X17" s="47">
        <f t="shared" si="3"/>
        <v>0</v>
      </c>
      <c r="Y17" s="63">
        <f t="shared" si="4"/>
        <v>3785</v>
      </c>
    </row>
    <row r="18" spans="1:25" x14ac:dyDescent="0.65">
      <c r="A18" s="10">
        <v>14</v>
      </c>
      <c r="B18" s="19" t="s">
        <v>363</v>
      </c>
      <c r="C18" s="46">
        <f>+ยกมา!H18</f>
        <v>6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10</v>
      </c>
      <c r="E18" s="43">
        <f t="shared" si="0"/>
        <v>16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7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8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400</v>
      </c>
      <c r="L18" s="19"/>
      <c r="M18" s="83"/>
      <c r="N18" s="84">
        <f t="shared" si="2"/>
        <v>0</v>
      </c>
      <c r="O18" s="45">
        <v>14</v>
      </c>
      <c r="P18" s="46">
        <f>+'14'!L227</f>
        <v>3923</v>
      </c>
      <c r="Q18" s="46">
        <f>+'14'!L232</f>
        <v>703</v>
      </c>
      <c r="R18" s="46">
        <f>+'14'!L230</f>
        <v>0</v>
      </c>
      <c r="S18" s="74">
        <f>+'14'!L228</f>
        <v>0</v>
      </c>
      <c r="T18" s="46">
        <f>+'14'!L231</f>
        <v>0</v>
      </c>
      <c r="U18" s="46">
        <f>+'14'!L229</f>
        <v>1480</v>
      </c>
      <c r="V18" s="46">
        <f t="shared" si="5"/>
        <v>1740</v>
      </c>
      <c r="W18" s="46">
        <f>+'14'!L234</f>
        <v>1740</v>
      </c>
      <c r="X18" s="47">
        <f t="shared" si="3"/>
        <v>0</v>
      </c>
      <c r="Y18" s="63">
        <f t="shared" si="4"/>
        <v>3220</v>
      </c>
    </row>
    <row r="19" spans="1:25" x14ac:dyDescent="0.65">
      <c r="A19" s="10">
        <v>15</v>
      </c>
      <c r="B19" s="19" t="s">
        <v>333</v>
      </c>
      <c r="C19" s="46">
        <f>+ยกมา!H19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83"/>
      <c r="N19" s="84">
        <f t="shared" si="2"/>
        <v>0</v>
      </c>
      <c r="O19" s="45">
        <v>15</v>
      </c>
      <c r="P19" s="46">
        <f>+'15'!L227</f>
        <v>2910</v>
      </c>
      <c r="Q19" s="46">
        <f>+'15'!L232</f>
        <v>405</v>
      </c>
      <c r="R19" s="46">
        <f>+'15'!L230</f>
        <v>0</v>
      </c>
      <c r="S19" s="74">
        <f>+'15'!L228</f>
        <v>0</v>
      </c>
      <c r="T19" s="46">
        <f>+'15'!L231</f>
        <v>0</v>
      </c>
      <c r="U19" s="46">
        <f>+'15'!L229</f>
        <v>965</v>
      </c>
      <c r="V19" s="46">
        <f t="shared" si="5"/>
        <v>1540</v>
      </c>
      <c r="W19" s="46">
        <f>+'15'!L234</f>
        <v>1540</v>
      </c>
      <c r="X19" s="47">
        <f t="shared" si="3"/>
        <v>0</v>
      </c>
      <c r="Y19" s="63">
        <f t="shared" si="4"/>
        <v>2505</v>
      </c>
    </row>
    <row r="20" spans="1:25" x14ac:dyDescent="0.65">
      <c r="A20" s="10">
        <v>16</v>
      </c>
      <c r="B20" s="19" t="s">
        <v>25</v>
      </c>
      <c r="C20" s="46">
        <f>+ยกมา!H20</f>
        <v>4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9</v>
      </c>
      <c r="E20" s="43">
        <f t="shared" si="0"/>
        <v>13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5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-3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11</v>
      </c>
      <c r="J20" s="20">
        <v>65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715</v>
      </c>
      <c r="L20" s="19"/>
      <c r="M20" s="83"/>
      <c r="N20" s="84">
        <f t="shared" si="2"/>
        <v>0</v>
      </c>
      <c r="O20" s="45">
        <v>16</v>
      </c>
      <c r="P20" s="46">
        <f>+'16'!L227</f>
        <v>3328</v>
      </c>
      <c r="Q20" s="46">
        <f>+'16'!L232</f>
        <v>308</v>
      </c>
      <c r="R20" s="46">
        <f>+'16'!L230</f>
        <v>0</v>
      </c>
      <c r="S20" s="74">
        <f>+'16'!L228</f>
        <v>0</v>
      </c>
      <c r="T20" s="46">
        <f>+'16'!L231</f>
        <v>0</v>
      </c>
      <c r="U20" s="46">
        <f>+'16'!L229</f>
        <v>1525</v>
      </c>
      <c r="V20" s="46">
        <f t="shared" si="5"/>
        <v>1495</v>
      </c>
      <c r="W20" s="46">
        <f>+'16'!L234</f>
        <v>1495</v>
      </c>
      <c r="X20" s="47">
        <f t="shared" si="3"/>
        <v>0</v>
      </c>
      <c r="Y20" s="63">
        <f t="shared" si="4"/>
        <v>3020</v>
      </c>
    </row>
    <row r="21" spans="1:25" x14ac:dyDescent="0.65">
      <c r="A21" s="10">
        <v>17</v>
      </c>
      <c r="B21" s="19" t="s">
        <v>345</v>
      </c>
      <c r="C21" s="46">
        <f>+ยกมา!H21</f>
        <v>5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9</v>
      </c>
      <c r="E21" s="43">
        <f t="shared" si="0"/>
        <v>14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7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4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3</v>
      </c>
      <c r="J21" s="20">
        <v>85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255</v>
      </c>
      <c r="L21" s="19"/>
      <c r="M21" s="83"/>
      <c r="N21" s="84">
        <f t="shared" si="2"/>
        <v>0</v>
      </c>
      <c r="O21" s="45">
        <v>17</v>
      </c>
      <c r="P21" s="46">
        <f>+'17'!L227</f>
        <v>1580</v>
      </c>
      <c r="Q21" s="46">
        <f>+'17'!L232</f>
        <v>350</v>
      </c>
      <c r="R21" s="46">
        <f>+'17'!L230</f>
        <v>0</v>
      </c>
      <c r="S21" s="74">
        <f>+'17'!L228</f>
        <v>0</v>
      </c>
      <c r="T21" s="46">
        <f>+'17'!L231</f>
        <v>0</v>
      </c>
      <c r="U21" s="46">
        <f>+'17'!L229</f>
        <v>230</v>
      </c>
      <c r="V21" s="46">
        <f t="shared" si="5"/>
        <v>1000</v>
      </c>
      <c r="W21" s="46">
        <f>+'17'!L234</f>
        <v>1000</v>
      </c>
      <c r="X21" s="47">
        <f t="shared" si="3"/>
        <v>0</v>
      </c>
      <c r="Y21" s="63">
        <f t="shared" si="4"/>
        <v>1230</v>
      </c>
    </row>
    <row r="22" spans="1:25" x14ac:dyDescent="0.65">
      <c r="A22" s="10">
        <v>18</v>
      </c>
      <c r="B22" s="19" t="s">
        <v>337</v>
      </c>
      <c r="C22" s="46">
        <f>+ยกมา!H22</f>
        <v>10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120</v>
      </c>
      <c r="E22" s="43">
        <f t="shared" si="0"/>
        <v>130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4</v>
      </c>
      <c r="H22" s="43">
        <f t="shared" si="1"/>
        <v>30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96</v>
      </c>
      <c r="J22" s="20">
        <v>100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9600</v>
      </c>
      <c r="L22" s="19"/>
      <c r="M22" s="83"/>
      <c r="N22" s="84">
        <f t="shared" si="2"/>
        <v>0</v>
      </c>
      <c r="O22" s="45">
        <v>18</v>
      </c>
      <c r="P22" s="46">
        <f>+'18'!L227</f>
        <v>4460</v>
      </c>
      <c r="Q22" s="46">
        <f>+'18'!L232</f>
        <v>1390</v>
      </c>
      <c r="R22" s="46">
        <f>+'18'!L230</f>
        <v>0</v>
      </c>
      <c r="S22" s="74">
        <f>+'18'!L228</f>
        <v>0</v>
      </c>
      <c r="T22" s="46">
        <f>+'18'!L231</f>
        <v>0</v>
      </c>
      <c r="U22" s="46">
        <f>+'18'!L229</f>
        <v>1835</v>
      </c>
      <c r="V22" s="46">
        <f t="shared" si="5"/>
        <v>1235</v>
      </c>
      <c r="W22" s="46">
        <f>+'18'!L234</f>
        <v>1235</v>
      </c>
      <c r="X22" s="47">
        <f t="shared" si="3"/>
        <v>0</v>
      </c>
      <c r="Y22" s="63">
        <f t="shared" si="4"/>
        <v>3070</v>
      </c>
    </row>
    <row r="23" spans="1:25" x14ac:dyDescent="0.65">
      <c r="A23" s="10">
        <v>19</v>
      </c>
      <c r="B23" s="19" t="s">
        <v>343</v>
      </c>
      <c r="C23" s="46">
        <f>+ยกมา!H23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0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100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19"/>
      <c r="M23" s="83"/>
      <c r="N23" s="98">
        <f t="shared" si="2"/>
        <v>0</v>
      </c>
      <c r="O23" s="45">
        <v>19</v>
      </c>
      <c r="P23" s="46">
        <f>+'19'!L227</f>
        <v>3085</v>
      </c>
      <c r="Q23" s="46">
        <f>+'19'!L232</f>
        <v>600</v>
      </c>
      <c r="R23" s="46">
        <f>+'19'!L230</f>
        <v>0</v>
      </c>
      <c r="S23" s="74">
        <f>+'19'!L228</f>
        <v>0</v>
      </c>
      <c r="T23" s="46">
        <f>+'19'!L231</f>
        <v>0</v>
      </c>
      <c r="U23" s="46">
        <f>+'19'!L229</f>
        <v>2045</v>
      </c>
      <c r="V23" s="46">
        <f t="shared" si="5"/>
        <v>440</v>
      </c>
      <c r="W23" s="46">
        <f>+'19'!L234</f>
        <v>440</v>
      </c>
      <c r="X23" s="47">
        <f t="shared" si="3"/>
        <v>0</v>
      </c>
      <c r="Y23" s="63">
        <f t="shared" si="4"/>
        <v>2485</v>
      </c>
    </row>
    <row r="24" spans="1:25" x14ac:dyDescent="0.65">
      <c r="A24" s="10">
        <v>20</v>
      </c>
      <c r="B24" s="19" t="s">
        <v>327</v>
      </c>
      <c r="C24" s="46">
        <f>+ยกมา!H24</f>
        <v>1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12</v>
      </c>
      <c r="E24" s="43">
        <f t="shared" si="0"/>
        <v>13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0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12</v>
      </c>
      <c r="J24" s="20">
        <v>100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1200</v>
      </c>
      <c r="L24" s="19"/>
      <c r="M24" s="83"/>
      <c r="N24" s="84">
        <f t="shared" si="2"/>
        <v>0</v>
      </c>
      <c r="O24" s="45">
        <v>20</v>
      </c>
      <c r="P24" s="46">
        <f>+'20'!L227</f>
        <v>4815</v>
      </c>
      <c r="Q24" s="46">
        <f>+'20'!L232</f>
        <v>520</v>
      </c>
      <c r="R24" s="46">
        <f>+'20'!L230</f>
        <v>0</v>
      </c>
      <c r="S24" s="74">
        <f>+'20'!L228</f>
        <v>0</v>
      </c>
      <c r="T24" s="46">
        <f>+'20'!L231</f>
        <v>0</v>
      </c>
      <c r="U24" s="46">
        <f>+'20'!L229</f>
        <v>1430</v>
      </c>
      <c r="V24" s="46">
        <f t="shared" si="5"/>
        <v>2865</v>
      </c>
      <c r="W24" s="46">
        <f>+'20'!L234</f>
        <v>2865</v>
      </c>
      <c r="X24" s="47">
        <f t="shared" si="3"/>
        <v>0</v>
      </c>
      <c r="Y24" s="63">
        <f t="shared" si="4"/>
        <v>4295</v>
      </c>
    </row>
    <row r="25" spans="1:25" x14ac:dyDescent="0.65">
      <c r="A25" s="10">
        <v>21</v>
      </c>
      <c r="B25" s="19" t="s">
        <v>332</v>
      </c>
      <c r="C25" s="46">
        <f>+ยกมา!H25</f>
        <v>4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3">
        <f t="shared" si="0"/>
        <v>4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0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4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400</v>
      </c>
      <c r="L25" s="19"/>
      <c r="M25" s="83"/>
      <c r="N25" s="98">
        <f t="shared" si="2"/>
        <v>0</v>
      </c>
      <c r="O25" s="45">
        <v>21</v>
      </c>
      <c r="P25" s="46">
        <f>+'21'!L227</f>
        <v>4395</v>
      </c>
      <c r="Q25" s="46">
        <f>+'21'!L232</f>
        <v>665</v>
      </c>
      <c r="R25" s="46">
        <f>+'21'!L230</f>
        <v>0</v>
      </c>
      <c r="S25" s="74">
        <f>+'21'!L228</f>
        <v>0</v>
      </c>
      <c r="T25" s="46">
        <f>+'21'!L231</f>
        <v>0</v>
      </c>
      <c r="U25" s="46">
        <f>+'21'!L229</f>
        <v>2125</v>
      </c>
      <c r="V25" s="46">
        <f t="shared" si="5"/>
        <v>1605</v>
      </c>
      <c r="W25" s="46">
        <f>+'21'!L234</f>
        <v>1605</v>
      </c>
      <c r="X25" s="47">
        <f t="shared" si="3"/>
        <v>0</v>
      </c>
      <c r="Y25" s="63">
        <f t="shared" si="4"/>
        <v>3730</v>
      </c>
    </row>
    <row r="26" spans="1:25" x14ac:dyDescent="0.65">
      <c r="A26" s="10">
        <v>22</v>
      </c>
      <c r="B26" s="19" t="s">
        <v>334</v>
      </c>
      <c r="C26" s="46">
        <f>+ยกมา!H26</f>
        <v>2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11</v>
      </c>
      <c r="E26" s="43">
        <f t="shared" ref="E26:E28" si="7">+C26+D26</f>
        <v>13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2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6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5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500</v>
      </c>
      <c r="L26" s="19"/>
      <c r="M26" s="83"/>
      <c r="N26" s="84">
        <f t="shared" si="2"/>
        <v>0</v>
      </c>
      <c r="O26" s="45">
        <v>22</v>
      </c>
      <c r="P26" s="46">
        <f>+'22'!L227</f>
        <v>940</v>
      </c>
      <c r="Q26" s="46">
        <f>+'22'!L232</f>
        <v>30</v>
      </c>
      <c r="R26" s="46">
        <f>+'22'!L230</f>
        <v>0</v>
      </c>
      <c r="S26" s="74">
        <f>+'22'!L228</f>
        <v>0</v>
      </c>
      <c r="T26" s="46">
        <f>+'22'!L231</f>
        <v>0</v>
      </c>
      <c r="U26" s="46">
        <f>+'22'!L229</f>
        <v>255</v>
      </c>
      <c r="V26" s="46">
        <f t="shared" si="5"/>
        <v>655</v>
      </c>
      <c r="W26" s="46">
        <f>+'22'!L234</f>
        <v>655</v>
      </c>
      <c r="X26" s="47">
        <f t="shared" si="3"/>
        <v>0</v>
      </c>
      <c r="Y26" s="63">
        <f t="shared" si="4"/>
        <v>910</v>
      </c>
    </row>
    <row r="27" spans="1:25" x14ac:dyDescent="0.65">
      <c r="A27" s="10">
        <v>23</v>
      </c>
      <c r="B27" s="19" t="s">
        <v>329</v>
      </c>
      <c r="C27" s="46">
        <f>+ยกมา!H27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83"/>
      <c r="N27" s="84">
        <f t="shared" si="2"/>
        <v>0</v>
      </c>
      <c r="O27" s="45">
        <v>23</v>
      </c>
      <c r="P27" s="46">
        <f>+'23'!L227</f>
        <v>2965</v>
      </c>
      <c r="Q27" s="46">
        <f>+'23'!L232</f>
        <v>310</v>
      </c>
      <c r="R27" s="46">
        <f>+'23'!L230</f>
        <v>0</v>
      </c>
      <c r="S27" s="74">
        <f>+'23'!L228</f>
        <v>0</v>
      </c>
      <c r="T27" s="46">
        <f>+'23'!L231</f>
        <v>0</v>
      </c>
      <c r="U27" s="46">
        <f>+'23'!L229</f>
        <v>1030</v>
      </c>
      <c r="V27" s="46">
        <f>+P27-Q27-R27-S27-T27-U27</f>
        <v>1625</v>
      </c>
      <c r="W27" s="46">
        <f>+'23'!L234</f>
        <v>1625</v>
      </c>
      <c r="X27" s="47">
        <f>+W27-V27</f>
        <v>0</v>
      </c>
      <c r="Y27" s="63">
        <f t="shared" si="4"/>
        <v>2655</v>
      </c>
    </row>
    <row r="28" spans="1:25" x14ac:dyDescent="0.65">
      <c r="A28" s="10">
        <v>24</v>
      </c>
      <c r="B28" s="19" t="s">
        <v>364</v>
      </c>
      <c r="C28" s="46">
        <f>+ยกมา!H28</f>
        <v>4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11</v>
      </c>
      <c r="E28" s="43">
        <f t="shared" si="7"/>
        <v>15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1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14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1400</v>
      </c>
      <c r="L28" s="19"/>
      <c r="M28" s="83"/>
      <c r="N28" s="84">
        <f t="shared" si="2"/>
        <v>0</v>
      </c>
      <c r="O28" s="45">
        <v>24</v>
      </c>
      <c r="P28" s="46">
        <f>+'24'!L227</f>
        <v>1315</v>
      </c>
      <c r="Q28" s="46">
        <f>+'24'!L232</f>
        <v>120</v>
      </c>
      <c r="R28" s="46">
        <f>+'24'!L230</f>
        <v>0</v>
      </c>
      <c r="S28" s="74">
        <f>+'24'!L228</f>
        <v>0</v>
      </c>
      <c r="T28" s="46">
        <f>+'24'!L231</f>
        <v>0</v>
      </c>
      <c r="U28" s="46">
        <f>+'24'!L229</f>
        <v>585</v>
      </c>
      <c r="V28" s="46">
        <f t="shared" si="5"/>
        <v>610</v>
      </c>
      <c r="W28" s="46">
        <f>+'24'!L234</f>
        <v>610</v>
      </c>
      <c r="X28" s="47">
        <f t="shared" si="3"/>
        <v>0</v>
      </c>
      <c r="Y28" s="63">
        <f t="shared" si="4"/>
        <v>1195</v>
      </c>
    </row>
    <row r="29" spans="1:25" x14ac:dyDescent="0.65">
      <c r="A29" s="10">
        <v>25</v>
      </c>
      <c r="B29" s="19" t="s">
        <v>331</v>
      </c>
      <c r="C29" s="46">
        <f>+ยกมา!H29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5</v>
      </c>
      <c r="E29" s="43">
        <f t="shared" si="0"/>
        <v>5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2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3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300</v>
      </c>
      <c r="L29" s="19"/>
      <c r="M29" s="83"/>
      <c r="N29" s="84">
        <f t="shared" si="2"/>
        <v>0</v>
      </c>
      <c r="O29" s="45">
        <v>25</v>
      </c>
      <c r="P29" s="46">
        <f>+'25'!L227</f>
        <v>5485</v>
      </c>
      <c r="Q29" s="46">
        <f>+'25'!L232</f>
        <v>700</v>
      </c>
      <c r="R29" s="46">
        <f>+'25'!L230</f>
        <v>0</v>
      </c>
      <c r="S29" s="74">
        <f>+'25'!L228</f>
        <v>0</v>
      </c>
      <c r="T29" s="46">
        <f>+'25'!L231</f>
        <v>0</v>
      </c>
      <c r="U29" s="46">
        <f>+'25'!L229</f>
        <v>340</v>
      </c>
      <c r="V29" s="46">
        <f t="shared" si="5"/>
        <v>4445</v>
      </c>
      <c r="W29" s="46">
        <f>+'25'!L234</f>
        <v>4445</v>
      </c>
      <c r="X29" s="47">
        <f t="shared" si="3"/>
        <v>0</v>
      </c>
      <c r="Y29" s="63">
        <f t="shared" si="4"/>
        <v>4785</v>
      </c>
    </row>
    <row r="30" spans="1:25" x14ac:dyDescent="0.65">
      <c r="A30" s="10">
        <v>26</v>
      </c>
      <c r="B30" s="19" t="s">
        <v>335</v>
      </c>
      <c r="C30" s="46">
        <f>+ยกมา!H30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83"/>
      <c r="N30" s="84">
        <f t="shared" si="2"/>
        <v>0</v>
      </c>
      <c r="O30" s="45">
        <v>26</v>
      </c>
      <c r="P30" s="46">
        <f>+'26'!L227</f>
        <v>2130</v>
      </c>
      <c r="Q30" s="46">
        <f>+'26'!L232</f>
        <v>290</v>
      </c>
      <c r="R30" s="46">
        <f>+'26'!L230</f>
        <v>0</v>
      </c>
      <c r="S30" s="74">
        <f>+'26'!L228</f>
        <v>0</v>
      </c>
      <c r="T30" s="46">
        <f>+'26'!L231</f>
        <v>60</v>
      </c>
      <c r="U30" s="46">
        <f>+'26'!L229</f>
        <v>450</v>
      </c>
      <c r="V30" s="46">
        <f t="shared" si="5"/>
        <v>1330</v>
      </c>
      <c r="W30" s="46">
        <f>+'26'!L234</f>
        <v>1330</v>
      </c>
      <c r="X30" s="47">
        <f t="shared" si="3"/>
        <v>0</v>
      </c>
      <c r="Y30" s="63">
        <f t="shared" si="4"/>
        <v>1780</v>
      </c>
    </row>
    <row r="31" spans="1:25" x14ac:dyDescent="0.65">
      <c r="A31" s="10">
        <v>27</v>
      </c>
      <c r="B31" s="19" t="s">
        <v>48</v>
      </c>
      <c r="C31" s="46">
        <f>+ยกมา!H31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90</v>
      </c>
      <c r="E31" s="43">
        <f t="shared" si="0"/>
        <v>90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22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68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6800</v>
      </c>
      <c r="L31" s="19"/>
      <c r="M31" s="83"/>
      <c r="N31" s="84">
        <f t="shared" si="2"/>
        <v>0</v>
      </c>
      <c r="O31" s="45">
        <v>27</v>
      </c>
      <c r="P31" s="46">
        <f>+'27'!L227</f>
        <v>4400</v>
      </c>
      <c r="Q31" s="46">
        <f>+'27'!L232</f>
        <v>745</v>
      </c>
      <c r="R31" s="46">
        <f>+'27'!L230</f>
        <v>0</v>
      </c>
      <c r="S31" s="74">
        <f>+'27'!L228</f>
        <v>0</v>
      </c>
      <c r="T31" s="46">
        <f>+'27'!L231</f>
        <v>0</v>
      </c>
      <c r="U31" s="46">
        <f>+'27'!L229</f>
        <v>3130</v>
      </c>
      <c r="V31" s="46">
        <f t="shared" si="5"/>
        <v>525</v>
      </c>
      <c r="W31" s="46">
        <f>+'27'!L234</f>
        <v>525</v>
      </c>
      <c r="X31" s="47">
        <f t="shared" si="3"/>
        <v>0</v>
      </c>
      <c r="Y31" s="63">
        <f t="shared" si="4"/>
        <v>3655</v>
      </c>
    </row>
    <row r="32" spans="1:25" x14ac:dyDescent="0.65">
      <c r="A32" s="10">
        <v>28</v>
      </c>
      <c r="B32" s="19" t="s">
        <v>338</v>
      </c>
      <c r="C32" s="46">
        <f>+ยกมา!H32</f>
        <v>4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20</v>
      </c>
      <c r="E32" s="43">
        <f t="shared" si="0"/>
        <v>24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1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23</v>
      </c>
      <c r="J32" s="20">
        <v>130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2990</v>
      </c>
      <c r="L32" s="19"/>
      <c r="M32" s="83"/>
      <c r="N32" s="84">
        <f t="shared" si="2"/>
        <v>0</v>
      </c>
      <c r="O32" s="45">
        <v>28</v>
      </c>
      <c r="P32" s="46">
        <f>+'28'!L227</f>
        <v>3220</v>
      </c>
      <c r="Q32" s="46">
        <f>+'28'!L232</f>
        <v>300</v>
      </c>
      <c r="R32" s="46">
        <f>+'28'!L230</f>
        <v>0</v>
      </c>
      <c r="S32" s="74">
        <f>+'28'!L228</f>
        <v>0</v>
      </c>
      <c r="T32" s="46">
        <f>+'28'!L231</f>
        <v>0</v>
      </c>
      <c r="U32" s="46">
        <f>+'28'!L229</f>
        <v>2180</v>
      </c>
      <c r="V32" s="46">
        <f t="shared" si="5"/>
        <v>740</v>
      </c>
      <c r="W32" s="46">
        <f>+'28'!L234</f>
        <v>740</v>
      </c>
      <c r="X32" s="47">
        <f t="shared" si="3"/>
        <v>0</v>
      </c>
      <c r="Y32" s="63">
        <f t="shared" si="4"/>
        <v>2920</v>
      </c>
    </row>
    <row r="33" spans="1:25" x14ac:dyDescent="0.65">
      <c r="A33" s="10">
        <v>29</v>
      </c>
      <c r="B33" s="19" t="s">
        <v>346</v>
      </c>
      <c r="C33" s="46">
        <f>+ยกมา!H33</f>
        <v>4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20</v>
      </c>
      <c r="E33" s="43">
        <f t="shared" si="0"/>
        <v>24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3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21</v>
      </c>
      <c r="J33" s="20">
        <v>130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2730</v>
      </c>
      <c r="L33" s="19"/>
      <c r="M33" s="83"/>
      <c r="N33" s="84">
        <f t="shared" si="2"/>
        <v>0</v>
      </c>
      <c r="O33" s="45">
        <v>29</v>
      </c>
      <c r="P33" s="46">
        <f>+'29'!L227</f>
        <v>7470</v>
      </c>
      <c r="Q33" s="46">
        <f>+'29'!L232</f>
        <v>1230</v>
      </c>
      <c r="R33" s="46">
        <f>+'29'!L230</f>
        <v>0</v>
      </c>
      <c r="S33" s="74">
        <f>+'29'!L228</f>
        <v>0</v>
      </c>
      <c r="T33" s="46">
        <f>+'29'!L231</f>
        <v>0</v>
      </c>
      <c r="U33" s="46">
        <f>+'29'!L229</f>
        <v>5315</v>
      </c>
      <c r="V33" s="46">
        <f t="shared" ref="V33" si="8">+P33-Q33-R33-S33-T33-U33</f>
        <v>925</v>
      </c>
      <c r="W33" s="46">
        <f>+'29'!L234</f>
        <v>925</v>
      </c>
      <c r="X33" s="47">
        <f t="shared" ref="X33" si="9">+W33-V33</f>
        <v>0</v>
      </c>
      <c r="Y33" s="63">
        <f t="shared" si="4"/>
        <v>6240</v>
      </c>
    </row>
    <row r="34" spans="1:25" x14ac:dyDescent="0.65">
      <c r="A34" s="10">
        <v>30</v>
      </c>
      <c r="B34" s="19" t="s">
        <v>365</v>
      </c>
      <c r="C34" s="46">
        <f>+ยกมา!H34</f>
        <v>0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10</v>
      </c>
      <c r="E34" s="43">
        <f t="shared" si="0"/>
        <v>10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0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10</v>
      </c>
      <c r="J34" s="20">
        <v>130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1300</v>
      </c>
      <c r="L34" s="19"/>
      <c r="M34" s="83"/>
      <c r="N34" s="84">
        <f t="shared" si="2"/>
        <v>0</v>
      </c>
      <c r="O34" s="45">
        <v>30</v>
      </c>
      <c r="P34" s="46">
        <f>+'30'!L227</f>
        <v>4065</v>
      </c>
      <c r="Q34" s="46">
        <f>'30'!L232</f>
        <v>1215</v>
      </c>
      <c r="R34" s="46">
        <f>+'30'!L230</f>
        <v>0</v>
      </c>
      <c r="S34" s="74">
        <f>+'30'!L228</f>
        <v>0</v>
      </c>
      <c r="T34" s="46">
        <f>+'30'!L231</f>
        <v>0</v>
      </c>
      <c r="U34" s="46">
        <f>+'30'!L229</f>
        <v>1760</v>
      </c>
      <c r="V34" s="46">
        <f t="shared" si="5"/>
        <v>1090</v>
      </c>
      <c r="W34" s="46">
        <f>+'30'!L234</f>
        <v>1090</v>
      </c>
      <c r="X34" s="47">
        <f t="shared" si="3"/>
        <v>0</v>
      </c>
      <c r="Y34" s="63">
        <f t="shared" si="4"/>
        <v>2850</v>
      </c>
    </row>
    <row r="35" spans="1:25" x14ac:dyDescent="0.65">
      <c r="A35" s="10">
        <v>31</v>
      </c>
      <c r="B35" s="19" t="s">
        <v>302</v>
      </c>
      <c r="C35" s="46">
        <f>+ยกมา!H35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20</v>
      </c>
      <c r="E35" s="43">
        <f t="shared" si="0"/>
        <v>20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15</v>
      </c>
      <c r="H35" s="43">
        <f t="shared" si="1"/>
        <v>0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5</v>
      </c>
      <c r="J35" s="20">
        <v>35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175</v>
      </c>
      <c r="L35" s="19"/>
      <c r="M35" s="83"/>
      <c r="N35" s="84">
        <f t="shared" si="2"/>
        <v>0</v>
      </c>
      <c r="O35" s="45">
        <v>31</v>
      </c>
      <c r="P35" s="46">
        <f>+'31.'!L227</f>
        <v>0</v>
      </c>
      <c r="Q35" s="46">
        <f>+'31.'!L232</f>
        <v>0</v>
      </c>
      <c r="R35" s="46">
        <f>+'31.'!L230</f>
        <v>0</v>
      </c>
      <c r="S35" s="74">
        <f>+'31.'!L228</f>
        <v>0</v>
      </c>
      <c r="T35" s="46">
        <f>+'31.'!L231</f>
        <v>0</v>
      </c>
      <c r="U35" s="46">
        <f>+'31.'!L229</f>
        <v>0</v>
      </c>
      <c r="V35" s="46">
        <f t="shared" si="5"/>
        <v>0</v>
      </c>
      <c r="W35" s="46">
        <f>+'31.'!L234</f>
        <v>0</v>
      </c>
      <c r="X35" s="47">
        <f t="shared" si="3"/>
        <v>0</v>
      </c>
      <c r="Y35" s="63">
        <f t="shared" si="4"/>
        <v>0</v>
      </c>
    </row>
    <row r="36" spans="1:25" x14ac:dyDescent="0.65">
      <c r="A36" s="10">
        <v>32</v>
      </c>
      <c r="B36" s="19" t="s">
        <v>348</v>
      </c>
      <c r="C36" s="46">
        <f>+ยกมา!H36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3">
        <f t="shared" si="0"/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0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20">
        <v>35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9"/>
      <c r="M36" s="83"/>
      <c r="N36" s="98">
        <f t="shared" si="2"/>
        <v>0</v>
      </c>
      <c r="O36" s="45"/>
      <c r="P36" s="48">
        <f t="shared" ref="P36:X36" si="10">SUM(P5:P35)</f>
        <v>102763</v>
      </c>
      <c r="Q36" s="48">
        <f t="shared" si="10"/>
        <v>19770</v>
      </c>
      <c r="R36" s="48">
        <f t="shared" si="10"/>
        <v>0</v>
      </c>
      <c r="S36" s="48">
        <f t="shared" si="10"/>
        <v>0</v>
      </c>
      <c r="T36" s="48">
        <f t="shared" si="10"/>
        <v>150</v>
      </c>
      <c r="U36" s="48">
        <f t="shared" si="10"/>
        <v>45213</v>
      </c>
      <c r="V36" s="48">
        <f t="shared" si="10"/>
        <v>37630</v>
      </c>
      <c r="W36" s="48">
        <f t="shared" si="10"/>
        <v>37710</v>
      </c>
      <c r="X36" s="48">
        <f t="shared" si="10"/>
        <v>80</v>
      </c>
      <c r="Y36" s="5"/>
    </row>
    <row r="37" spans="1:25" x14ac:dyDescent="0.65">
      <c r="A37" s="10">
        <v>33</v>
      </c>
      <c r="B37" s="19" t="s">
        <v>49</v>
      </c>
      <c r="C37" s="46">
        <f>+ยกมา!H37</f>
        <v>1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20</v>
      </c>
      <c r="E37" s="43">
        <f t="shared" si="0"/>
        <v>21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5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15</v>
      </c>
      <c r="J37" s="20"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750</v>
      </c>
      <c r="L37" s="19"/>
      <c r="M37" s="83"/>
      <c r="N37" s="84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29.4" thickBot="1" x14ac:dyDescent="0.8">
      <c r="A38" s="10">
        <v>34</v>
      </c>
      <c r="B38" s="19" t="s">
        <v>50</v>
      </c>
      <c r="C38" s="46">
        <f>+ยกมา!H38</f>
        <v>3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20</v>
      </c>
      <c r="E38" s="43">
        <f t="shared" si="0"/>
        <v>23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5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17</v>
      </c>
      <c r="J38" s="20">
        <v>50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850</v>
      </c>
      <c r="L38" s="19"/>
      <c r="M38" s="83"/>
      <c r="N38" s="98">
        <f t="shared" si="2"/>
        <v>0</v>
      </c>
      <c r="O38" s="5"/>
      <c r="P38" s="5" t="s">
        <v>418</v>
      </c>
      <c r="Q38" s="116">
        <f>+W36</f>
        <v>37710</v>
      </c>
      <c r="R38" s="117" t="s">
        <v>419</v>
      </c>
      <c r="S38" s="5"/>
      <c r="T38" s="5"/>
      <c r="U38" s="5"/>
      <c r="V38" s="5"/>
      <c r="W38" s="5"/>
      <c r="X38" s="5"/>
      <c r="Y38" s="5"/>
    </row>
    <row r="39" spans="1:25" ht="30" thickTop="1" thickBot="1" x14ac:dyDescent="0.8">
      <c r="A39" s="10">
        <v>35</v>
      </c>
      <c r="B39" s="19" t="s">
        <v>51</v>
      </c>
      <c r="C39" s="46">
        <f>+ยกมา!H39</f>
        <v>2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20</v>
      </c>
      <c r="E39" s="43">
        <f t="shared" si="0"/>
        <v>22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6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15</v>
      </c>
      <c r="J39" s="20"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750</v>
      </c>
      <c r="L39" s="19"/>
      <c r="M39" s="83"/>
      <c r="N39" s="84">
        <f t="shared" si="2"/>
        <v>0</v>
      </c>
      <c r="O39" s="5"/>
      <c r="P39" s="102" t="s">
        <v>420</v>
      </c>
      <c r="Q39" s="116">
        <f>+'1'!O242+'2'!O242+'3'!O242+'4'!O242+'5'!O242+'6'!O242+'7'!O242+'8'!O242+'9'!O242+'10'!O242+'11'!O242+'12'!O242+'13'!O242+'14'!O242+'15'!O242+'16'!O242+'17'!O242+'18'!O242+'19'!O242+'20'!O242+'21'!O242+'24'!O242+'22'!O242+'23'!O242+'25'!O242+'26'!O242+'27'!O242+'28'!O242+'29'!O242+'30'!O242+'31.'!O242</f>
        <v>1412.32</v>
      </c>
      <c r="R39" s="117" t="s">
        <v>419</v>
      </c>
      <c r="S39" s="5"/>
      <c r="T39" s="5"/>
      <c r="U39" s="5"/>
      <c r="V39" s="5"/>
      <c r="W39" s="5"/>
      <c r="X39" s="5"/>
      <c r="Y39" s="5"/>
    </row>
    <row r="40" spans="1:25" ht="25.2" thickTop="1" x14ac:dyDescent="0.65">
      <c r="A40" s="10">
        <v>36</v>
      </c>
      <c r="B40" s="19" t="s">
        <v>349</v>
      </c>
      <c r="C40" s="46">
        <f>+ยกมา!H40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0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83"/>
      <c r="N40" s="84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350</v>
      </c>
      <c r="C41" s="46">
        <f>+ยกมา!H41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25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83"/>
      <c r="N41" s="84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 x14ac:dyDescent="0.65">
      <c r="A42" s="10">
        <v>38</v>
      </c>
      <c r="B42" s="19" t="s">
        <v>351</v>
      </c>
      <c r="C42" s="46">
        <f>+ยกมา!H42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25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83"/>
      <c r="N42" s="98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366</v>
      </c>
      <c r="C43" s="46">
        <f>+ยกมา!H43</f>
        <v>5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6</v>
      </c>
      <c r="E43" s="43">
        <f t="shared" si="0"/>
        <v>11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2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9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450</v>
      </c>
      <c r="L43" s="19"/>
      <c r="M43" s="83"/>
      <c r="N43" s="84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367</v>
      </c>
      <c r="C44" s="46">
        <f>+ยกมา!H44</f>
        <v>2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9</v>
      </c>
      <c r="E44" s="43">
        <f t="shared" si="0"/>
        <v>11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2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9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450</v>
      </c>
      <c r="L44" s="19"/>
      <c r="M44" s="83"/>
      <c r="N44" s="84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368</v>
      </c>
      <c r="C45" s="46">
        <f>+ยกมา!H45</f>
        <v>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6</v>
      </c>
      <c r="E45" s="43">
        <f t="shared" si="0"/>
        <v>6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0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6</v>
      </c>
      <c r="J45" s="20">
        <v>50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300</v>
      </c>
      <c r="L45" s="19"/>
      <c r="M45" s="83"/>
      <c r="N45" s="84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369</v>
      </c>
      <c r="C46" s="46">
        <f>+ยกมา!H46</f>
        <v>7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6</v>
      </c>
      <c r="E46" s="43">
        <f>+C46+D46</f>
        <v>13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0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11</v>
      </c>
      <c r="J46" s="20">
        <v>50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550</v>
      </c>
      <c r="L46" s="19"/>
      <c r="M46" s="83"/>
      <c r="N46" s="84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370</v>
      </c>
      <c r="C47" s="46">
        <f>+ยกมา!H47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3">
        <f>+C47+D47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50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19"/>
      <c r="M47" s="83"/>
      <c r="N47" s="84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371</v>
      </c>
      <c r="C48" s="46">
        <f>+ยกมา!H48</f>
        <v>4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15</v>
      </c>
      <c r="E48" s="43">
        <f>+C48+D48</f>
        <v>19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6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13</v>
      </c>
      <c r="J48" s="20">
        <v>50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650</v>
      </c>
      <c r="L48" s="19"/>
      <c r="M48" s="83"/>
      <c r="N48" s="84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372</v>
      </c>
      <c r="C49" s="46">
        <f>+ยกมา!H49</f>
        <v>5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25</v>
      </c>
      <c r="E49" s="43">
        <f t="shared" si="0"/>
        <v>30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7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22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1100</v>
      </c>
      <c r="L49" s="19"/>
      <c r="M49" s="83"/>
      <c r="N49" s="84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373</v>
      </c>
      <c r="C50" s="46">
        <f>+ยกมา!H50</f>
        <v>3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3">
        <f t="shared" si="0"/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3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150</v>
      </c>
      <c r="L50" s="19"/>
      <c r="M50" s="83"/>
      <c r="N50" s="84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374</v>
      </c>
      <c r="C51" s="46">
        <f>+ยกมา!H51</f>
        <v>11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11</v>
      </c>
      <c r="E51" s="43">
        <f t="shared" si="0"/>
        <v>22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7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3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12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600</v>
      </c>
      <c r="L51" s="19"/>
      <c r="M51" s="83"/>
      <c r="N51" s="84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375</v>
      </c>
      <c r="C52" s="46">
        <f>+ยกมา!H52</f>
        <v>6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4</v>
      </c>
      <c r="E52" s="43">
        <f t="shared" si="0"/>
        <v>10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1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4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5</v>
      </c>
      <c r="J52" s="20">
        <v>120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600</v>
      </c>
      <c r="L52" s="19"/>
      <c r="M52" s="83"/>
      <c r="N52" s="98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376</v>
      </c>
      <c r="C53" s="46">
        <f>+ยกมา!H53</f>
        <v>2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4</v>
      </c>
      <c r="E53" s="43">
        <f t="shared" si="0"/>
        <v>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2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4</v>
      </c>
      <c r="J53" s="20">
        <v>120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480</v>
      </c>
      <c r="L53" s="19"/>
      <c r="M53" s="83"/>
      <c r="N53" s="84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377</v>
      </c>
      <c r="C54" s="46">
        <f>+ยกมา!H54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6</v>
      </c>
      <c r="E54" s="43">
        <f t="shared" si="0"/>
        <v>6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2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4</v>
      </c>
      <c r="J54" s="20">
        <v>120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480</v>
      </c>
      <c r="L54" s="19"/>
      <c r="M54" s="83"/>
      <c r="N54" s="84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378</v>
      </c>
      <c r="C55" s="46">
        <f>+ยกมา!H55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0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120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83"/>
      <c r="N55" s="84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65</v>
      </c>
      <c r="C56" s="46">
        <f>+ยกมา!H56</f>
        <v>4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2</v>
      </c>
      <c r="E56" s="43">
        <f t="shared" si="0"/>
        <v>6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1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4</v>
      </c>
      <c r="J56" s="20">
        <v>120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480</v>
      </c>
      <c r="L56" s="19"/>
      <c r="M56" s="83"/>
      <c r="N56" s="84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66</v>
      </c>
      <c r="C57" s="46">
        <f>+ยกมา!H57</f>
        <v>4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4</v>
      </c>
      <c r="E57" s="43">
        <f t="shared" si="0"/>
        <v>8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0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8</v>
      </c>
      <c r="J57" s="20">
        <v>120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960</v>
      </c>
      <c r="L57" s="19"/>
      <c r="M57" s="83"/>
      <c r="N57" s="84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254</v>
      </c>
      <c r="C58" s="46">
        <f>+ยกมา!H58</f>
        <v>0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3</v>
      </c>
      <c r="E58" s="43">
        <f t="shared" si="0"/>
        <v>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3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20">
        <v>120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19"/>
      <c r="M58" s="83"/>
      <c r="N58" s="84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72</v>
      </c>
      <c r="C59" s="46">
        <f>+ยกมา!H59</f>
        <v>3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12</v>
      </c>
      <c r="E59" s="43">
        <f t="shared" si="0"/>
        <v>15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3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-2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14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700</v>
      </c>
      <c r="L59" s="19"/>
      <c r="M59" s="83"/>
      <c r="N59" s="84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73</v>
      </c>
      <c r="C60" s="46">
        <f>+ยกมา!H60</f>
        <v>1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12</v>
      </c>
      <c r="E60" s="43">
        <f t="shared" si="0"/>
        <v>13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2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11</v>
      </c>
      <c r="J60" s="20">
        <v>50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550</v>
      </c>
      <c r="L60" s="19"/>
      <c r="M60" s="83"/>
      <c r="N60" s="84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74</v>
      </c>
      <c r="C61" s="46">
        <f>+ยกมา!H61</f>
        <v>1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12</v>
      </c>
      <c r="E61" s="43">
        <f t="shared" si="0"/>
        <v>13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1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3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9</v>
      </c>
      <c r="J61" s="20">
        <v>50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450</v>
      </c>
      <c r="L61" s="19"/>
      <c r="M61" s="83"/>
      <c r="N61" s="84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65">
      <c r="A62" s="10">
        <v>58</v>
      </c>
      <c r="B62" s="19" t="s">
        <v>70</v>
      </c>
      <c r="C62" s="46">
        <f>+ยกมา!H62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0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70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83"/>
      <c r="N62" s="84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71</v>
      </c>
      <c r="C63" s="46">
        <f>+ยกมา!H63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80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83"/>
      <c r="N63" s="84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199</v>
      </c>
      <c r="C64" s="46">
        <f>+ยกมา!H64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150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83"/>
      <c r="N64" s="84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200</v>
      </c>
      <c r="C65" s="46">
        <f>+ยกมา!H65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150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83"/>
      <c r="N65" s="84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201</v>
      </c>
      <c r="C66" s="46">
        <f>+ยกมา!H66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83"/>
      <c r="N66" s="84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77</v>
      </c>
      <c r="C67" s="46">
        <f>+ยกมา!H67</f>
        <v>24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15</v>
      </c>
      <c r="E67" s="43">
        <f t="shared" si="0"/>
        <v>39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4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35</v>
      </c>
      <c r="J67" s="20">
        <v>50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1750</v>
      </c>
      <c r="L67" s="19"/>
      <c r="M67" s="83"/>
      <c r="N67" s="84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88</v>
      </c>
      <c r="C68" s="46">
        <f>+ยกมา!H68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3</v>
      </c>
      <c r="E68" s="43">
        <f t="shared" si="0"/>
        <v>3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3</v>
      </c>
      <c r="J68" s="20">
        <v>50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150</v>
      </c>
      <c r="L68" s="19"/>
      <c r="M68" s="83"/>
      <c r="N68" s="84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89</v>
      </c>
      <c r="C69" s="46">
        <f>+ยกมา!H69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120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83"/>
      <c r="N69" s="84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379</v>
      </c>
      <c r="C70" s="46">
        <f>+ยกมา!H70</f>
        <v>2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9</v>
      </c>
      <c r="E70" s="43">
        <f t="shared" si="0"/>
        <v>11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2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1">C70+D70-F70-I70-G70</f>
        <v>3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6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300</v>
      </c>
      <c r="L70" s="19"/>
      <c r="M70" s="83"/>
      <c r="N70" s="84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312</v>
      </c>
      <c r="C71" s="46">
        <f>+ยกมา!H71</f>
        <v>3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20</v>
      </c>
      <c r="E71" s="43">
        <f t="shared" si="0"/>
        <v>23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1"/>
        <v>3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20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1000</v>
      </c>
      <c r="L71" s="19"/>
      <c r="M71" s="83"/>
      <c r="N71" s="84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380</v>
      </c>
      <c r="C72" s="46">
        <f>+ยกมา!H72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1"/>
        <v>0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45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83"/>
      <c r="N72" s="84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360</v>
      </c>
      <c r="C73" s="46">
        <f>+ยกมา!H73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25</v>
      </c>
      <c r="E73" s="43">
        <f t="shared" si="0"/>
        <v>25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1"/>
        <v>2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23</v>
      </c>
      <c r="J73" s="20">
        <v>35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805</v>
      </c>
      <c r="L73" s="19"/>
      <c r="M73" s="83"/>
      <c r="N73" s="84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356</v>
      </c>
      <c r="C74" s="46">
        <f>+ยกมา!H74</f>
        <v>6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21</v>
      </c>
      <c r="E74" s="43">
        <f t="shared" si="0"/>
        <v>27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3</v>
      </c>
      <c r="H74" s="43">
        <f t="shared" si="11"/>
        <v>4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20</v>
      </c>
      <c r="J74" s="20">
        <v>55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1100</v>
      </c>
      <c r="L74" s="19"/>
      <c r="M74" s="83"/>
      <c r="N74" s="84">
        <f t="shared" ref="N74:N143" si="12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357</v>
      </c>
      <c r="C75" s="46">
        <f>+ยกมา!H75</f>
        <v>7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21</v>
      </c>
      <c r="E75" s="43">
        <f t="shared" si="0"/>
        <v>28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5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3</v>
      </c>
      <c r="H75" s="43">
        <f t="shared" si="11"/>
        <v>6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14</v>
      </c>
      <c r="J75" s="20">
        <v>55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770</v>
      </c>
      <c r="L75" s="19"/>
      <c r="M75" s="83"/>
      <c r="N75" s="84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352</v>
      </c>
      <c r="C76" s="46">
        <f>+ยกมา!H76</f>
        <v>5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20</v>
      </c>
      <c r="E76" s="43">
        <f t="shared" si="0"/>
        <v>25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1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25</v>
      </c>
      <c r="J76" s="20">
        <v>45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1125</v>
      </c>
      <c r="L76" s="19"/>
      <c r="M76" s="83"/>
      <c r="N76" s="84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244</v>
      </c>
      <c r="C77" s="46">
        <f>+ยกมา!H77</f>
        <v>16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40</v>
      </c>
      <c r="E77" s="43">
        <f t="shared" si="0"/>
        <v>56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12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1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44</v>
      </c>
      <c r="J77" s="20">
        <v>35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1540</v>
      </c>
      <c r="L77" s="19"/>
      <c r="M77" s="83"/>
      <c r="N77" s="84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255</v>
      </c>
      <c r="C78" s="46">
        <f>+ยกมา!H78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1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120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83"/>
      <c r="N78" s="84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256</v>
      </c>
      <c r="C79" s="46">
        <f>+ยกมา!H79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1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45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83"/>
      <c r="N79" s="84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355</v>
      </c>
      <c r="C80" s="46">
        <f>+ยกมา!H80</f>
        <v>5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15</v>
      </c>
      <c r="E80" s="43">
        <f t="shared" si="0"/>
        <v>20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1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20</v>
      </c>
      <c r="J80" s="20">
        <v>35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700</v>
      </c>
      <c r="L80" s="19"/>
      <c r="M80" s="83"/>
      <c r="N80" s="98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381</v>
      </c>
      <c r="C81" s="46">
        <f>+ยกมา!H81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20</v>
      </c>
      <c r="E81" s="43">
        <f t="shared" si="0"/>
        <v>20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8</v>
      </c>
      <c r="H81" s="43">
        <f t="shared" si="11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12</v>
      </c>
      <c r="J81" s="20">
        <v>35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420</v>
      </c>
      <c r="L81" s="19"/>
      <c r="M81" s="83"/>
      <c r="N81" s="84">
        <f t="shared" si="12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313</v>
      </c>
      <c r="C82" s="46">
        <f>+ยกมา!H82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1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35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83"/>
      <c r="N82" s="84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257</v>
      </c>
      <c r="C83" s="46">
        <f>+ยกมา!H83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0" si="13">+C83+D83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1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35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83"/>
      <c r="N83" s="84">
        <f t="shared" si="12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382</v>
      </c>
      <c r="C84" s="46">
        <f>+ยกมา!H84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3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1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/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83"/>
      <c r="N84" s="84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258</v>
      </c>
      <c r="C85" s="46">
        <f>+ยกมา!H85</f>
        <v>6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23</v>
      </c>
      <c r="E85" s="43">
        <f t="shared" si="13"/>
        <v>29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1"/>
        <v>1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28</v>
      </c>
      <c r="J85" s="20">
        <v>120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3360</v>
      </c>
      <c r="L85" s="19"/>
      <c r="M85" s="83"/>
      <c r="N85" s="84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259</v>
      </c>
      <c r="C86" s="46">
        <f>+ยกมา!H86</f>
        <v>5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17</v>
      </c>
      <c r="E86" s="43">
        <f t="shared" si="13"/>
        <v>22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4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1"/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18</v>
      </c>
      <c r="J86" s="20">
        <v>250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4500</v>
      </c>
      <c r="L86" s="19"/>
      <c r="M86" s="83"/>
      <c r="N86" s="84">
        <f t="shared" si="12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260</v>
      </c>
      <c r="C87" s="46">
        <f>+ยกมา!H87</f>
        <v>15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5</v>
      </c>
      <c r="E87" s="43">
        <f>+C87+D87</f>
        <v>20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7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1"/>
        <v>5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8</v>
      </c>
      <c r="J87" s="20">
        <v>100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800</v>
      </c>
      <c r="L87" s="19"/>
      <c r="M87" s="83"/>
      <c r="N87" s="84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261</v>
      </c>
      <c r="C88" s="46">
        <f>+ยกมา!H88</f>
        <v>7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10</v>
      </c>
      <c r="E88" s="43">
        <f t="shared" si="13"/>
        <v>17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1"/>
        <v>8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9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495</v>
      </c>
      <c r="L88" s="19"/>
      <c r="M88" s="83"/>
      <c r="N88" s="84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262</v>
      </c>
      <c r="C89" s="46">
        <f>+ยกมา!H89</f>
        <v>1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20</v>
      </c>
      <c r="E89" s="43">
        <f t="shared" si="13"/>
        <v>21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6</v>
      </c>
      <c r="H89" s="43">
        <f t="shared" si="11"/>
        <v>11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4</v>
      </c>
      <c r="J89" s="20">
        <v>60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240</v>
      </c>
      <c r="L89" s="19"/>
      <c r="M89" s="83"/>
      <c r="N89" s="84">
        <f t="shared" si="12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263</v>
      </c>
      <c r="C90" s="46">
        <f>+ยกมา!H90</f>
        <v>10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10</v>
      </c>
      <c r="E90" s="43">
        <f t="shared" si="13"/>
        <v>20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1"/>
        <v>7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13</v>
      </c>
      <c r="J90" s="20">
        <v>100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1300</v>
      </c>
      <c r="L90" s="19"/>
      <c r="M90" s="83"/>
      <c r="N90" s="84">
        <f t="shared" si="12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100</v>
      </c>
      <c r="C91" s="46">
        <f>+ยกมา!H91</f>
        <v>3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5</v>
      </c>
      <c r="E91" s="43">
        <f t="shared" si="13"/>
        <v>8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1"/>
        <v>4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4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220</v>
      </c>
      <c r="L91" s="19"/>
      <c r="M91" s="83"/>
      <c r="N91" s="84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101</v>
      </c>
      <c r="C92" s="46">
        <f>+ยกมา!H92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3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1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50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83"/>
      <c r="N92" s="84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102</v>
      </c>
      <c r="C93" s="46">
        <f>+ยกมา!H93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3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1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50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83"/>
      <c r="N93" s="84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264</v>
      </c>
      <c r="C94" s="46">
        <f>+ยกมา!H94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3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1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83"/>
      <c r="N94" s="84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353</v>
      </c>
      <c r="C95" s="46">
        <f>+ยกมา!H95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3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1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45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83"/>
      <c r="N95" s="98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133</v>
      </c>
      <c r="C96" s="46">
        <f>+ยกมา!H96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3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1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40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83"/>
      <c r="N96" s="98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265</v>
      </c>
      <c r="C97" s="46">
        <f>+ยกมา!H97</f>
        <v>4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17</v>
      </c>
      <c r="E97" s="43">
        <f t="shared" si="13"/>
        <v>21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12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1"/>
        <v>5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4</v>
      </c>
      <c r="J97" s="20">
        <v>40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160</v>
      </c>
      <c r="L97" s="19"/>
      <c r="M97" s="83"/>
      <c r="N97" s="84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108</v>
      </c>
      <c r="C98" s="46">
        <f>+ยกมา!H98</f>
        <v>5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16</v>
      </c>
      <c r="E98" s="43">
        <f>+C98+D98</f>
        <v>21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12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1"/>
        <v>4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5</v>
      </c>
      <c r="J98" s="20">
        <v>45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225</v>
      </c>
      <c r="L98" s="19"/>
      <c r="M98" s="83"/>
      <c r="N98" s="84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245</v>
      </c>
      <c r="C99" s="46">
        <f>+ยกมา!H99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3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1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83"/>
      <c r="N99" s="84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266</v>
      </c>
      <c r="C100" s="46">
        <f>+ยกมา!H100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3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1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55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83"/>
      <c r="N100" s="84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121</v>
      </c>
      <c r="C101" s="46">
        <f>+ยกมา!H101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3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1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60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83"/>
      <c r="N101" s="84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113</v>
      </c>
      <c r="C102" s="46">
        <f>+ยกมา!H102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10</v>
      </c>
      <c r="E102" s="43">
        <f t="shared" si="13"/>
        <v>10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1"/>
        <v>6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4</v>
      </c>
      <c r="J102" s="20">
        <v>50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200</v>
      </c>
      <c r="L102" s="19"/>
      <c r="M102" s="83"/>
      <c r="N102" s="84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114</v>
      </c>
      <c r="C103" s="46">
        <f>+ยกมา!H103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3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1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100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83"/>
      <c r="N103" s="84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359</v>
      </c>
      <c r="C104" s="46">
        <f>+ยกมา!H104</f>
        <v>4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5</v>
      </c>
      <c r="E104" s="43">
        <f t="shared" si="13"/>
        <v>9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2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1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7</v>
      </c>
      <c r="J104" s="20">
        <v>39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273</v>
      </c>
      <c r="L104" s="19"/>
      <c r="M104" s="83"/>
      <c r="N104" s="84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358</v>
      </c>
      <c r="C105" s="46">
        <f>+ยกมา!H105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3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1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39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83"/>
      <c r="N105" s="84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267</v>
      </c>
      <c r="C106" s="46">
        <f>+ยกมา!H106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3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1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40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83"/>
      <c r="N106" s="84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383</v>
      </c>
      <c r="C107" s="46">
        <f>+ยกมา!H107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20</v>
      </c>
      <c r="E107" s="43">
        <f t="shared" si="13"/>
        <v>20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1"/>
        <v>2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18</v>
      </c>
      <c r="J107" s="20">
        <v>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900</v>
      </c>
      <c r="L107" s="19"/>
      <c r="M107" s="83"/>
      <c r="N107" s="84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269</v>
      </c>
      <c r="C108" s="46">
        <f>+ยกมา!H108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15</v>
      </c>
      <c r="E108" s="43">
        <f t="shared" si="13"/>
        <v>15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1"/>
        <v>4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11</v>
      </c>
      <c r="J108" s="20">
        <v>60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660</v>
      </c>
      <c r="L108" s="19"/>
      <c r="M108" s="83"/>
      <c r="N108" s="84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268</v>
      </c>
      <c r="C109" s="46">
        <f>+ยกมา!H109</f>
        <v>1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23</v>
      </c>
      <c r="E109" s="43">
        <f t="shared" si="13"/>
        <v>24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1"/>
        <v>-2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26</v>
      </c>
      <c r="J109" s="20">
        <v>50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1310</v>
      </c>
      <c r="L109" s="19"/>
      <c r="M109" s="83"/>
      <c r="N109" s="98">
        <f t="shared" si="12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309</v>
      </c>
      <c r="C110" s="46">
        <f>+ยกมา!H110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3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1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83"/>
      <c r="N110" s="84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134</v>
      </c>
      <c r="C111" s="46">
        <f>+ยกมา!H111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3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1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35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83"/>
      <c r="N111" s="84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314</v>
      </c>
      <c r="C112" s="46">
        <f>+ยกมา!H112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3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1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83"/>
      <c r="N112" s="98">
        <f t="shared" si="12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384</v>
      </c>
      <c r="C113" s="46">
        <f>+ยกมา!H113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3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1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83"/>
      <c r="N113" s="84">
        <f t="shared" si="12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193</v>
      </c>
      <c r="C114" s="46">
        <f>+ยกมา!H114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35</v>
      </c>
      <c r="E114" s="43">
        <f t="shared" si="13"/>
        <v>35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1"/>
        <v>8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27</v>
      </c>
      <c r="J114" s="20">
        <v>10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270</v>
      </c>
      <c r="L114" s="19"/>
      <c r="M114" s="83"/>
      <c r="N114" s="84">
        <f t="shared" si="12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196</v>
      </c>
      <c r="C115" s="46">
        <f>+ยกมา!H115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50</v>
      </c>
      <c r="E115" s="43">
        <f t="shared" si="13"/>
        <v>50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1"/>
        <v>10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40</v>
      </c>
      <c r="J115" s="20"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400</v>
      </c>
      <c r="L115" s="19"/>
      <c r="M115" s="83"/>
      <c r="N115" s="84">
        <f t="shared" si="12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195</v>
      </c>
      <c r="C116" s="46">
        <f>+ยกมา!H116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30</v>
      </c>
      <c r="E116" s="43">
        <f t="shared" si="13"/>
        <v>30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1"/>
        <v>4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26</v>
      </c>
      <c r="J116" s="20"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260</v>
      </c>
      <c r="L116" s="19"/>
      <c r="M116" s="83"/>
      <c r="N116" s="84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197</v>
      </c>
      <c r="C117" s="46">
        <f>+ยกมา!H117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3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1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10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83"/>
      <c r="N117" s="84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194</v>
      </c>
      <c r="C118" s="46">
        <f>+ยกมา!H118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3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1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10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83"/>
      <c r="N118" s="84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270</v>
      </c>
      <c r="C119" s="46">
        <f>+ยกมา!H119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3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1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10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83"/>
      <c r="N119" s="84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141</v>
      </c>
      <c r="C120" s="46">
        <f>+ยกมา!H120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3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1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40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83"/>
      <c r="N120" s="84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142</v>
      </c>
      <c r="C121" s="46">
        <f>+ยกมา!H121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3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1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83"/>
      <c r="N121" s="84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135</v>
      </c>
      <c r="C122" s="46">
        <f>+ยกมา!H122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3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1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55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83"/>
      <c r="N122" s="84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144</v>
      </c>
      <c r="C123" s="46">
        <f>+ยกมา!H123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3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1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83"/>
      <c r="N123" s="84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143</v>
      </c>
      <c r="C124" s="46">
        <f>+ยกมา!H124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3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1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83"/>
      <c r="N124" s="84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137</v>
      </c>
      <c r="C125" s="46">
        <f>+ยกมา!H125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5</v>
      </c>
      <c r="E125" s="43">
        <f>+C125+D125</f>
        <v>5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3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1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2</v>
      </c>
      <c r="J125" s="20">
        <v>30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60</v>
      </c>
      <c r="L125" s="19"/>
      <c r="M125" s="83"/>
      <c r="N125" s="84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271</v>
      </c>
      <c r="C126" s="46">
        <f>+ยกมา!H126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41</v>
      </c>
      <c r="E126" s="43">
        <f t="shared" si="13"/>
        <v>41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1"/>
        <v>1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40</v>
      </c>
      <c r="J126" s="20">
        <v>25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1000</v>
      </c>
      <c r="L126" s="19"/>
      <c r="M126" s="83"/>
      <c r="N126" s="84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272</v>
      </c>
      <c r="C127" s="46">
        <f>+ยกมา!H127</f>
        <v>4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32</v>
      </c>
      <c r="E127" s="43">
        <f t="shared" si="13"/>
        <v>36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9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1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27</v>
      </c>
      <c r="J127" s="20">
        <v>25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675</v>
      </c>
      <c r="L127" s="19"/>
      <c r="M127" s="83"/>
      <c r="N127" s="84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273</v>
      </c>
      <c r="C128" s="46">
        <f>+ยกมา!H128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3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1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55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83"/>
      <c r="N128" s="84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274</v>
      </c>
      <c r="C129" s="46">
        <f>+ยกมา!H129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3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1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83"/>
      <c r="N129" s="84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317</v>
      </c>
      <c r="C130" s="46">
        <f>+ยกมา!H130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3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1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65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83"/>
      <c r="N130" s="84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318</v>
      </c>
      <c r="C131" s="46">
        <f>+ยกมา!H131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3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1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83"/>
      <c r="N131" s="84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319</v>
      </c>
      <c r="C132" s="46">
        <f>+ยกมา!H132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3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1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83"/>
      <c r="N132" s="84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320</v>
      </c>
      <c r="C133" s="46">
        <f>+ยกมา!H133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3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1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83"/>
      <c r="N133" s="84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321</v>
      </c>
      <c r="C134" s="46">
        <f>+ยกมา!H134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3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4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83"/>
      <c r="N134" s="84">
        <f t="shared" si="12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385</v>
      </c>
      <c r="C135" s="46">
        <f>+ยกมา!H135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3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4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83"/>
      <c r="N135" s="84">
        <f t="shared" si="12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386</v>
      </c>
      <c r="C136" s="46">
        <f>+ยกมา!H136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3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4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45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83"/>
      <c r="N136" s="84">
        <f t="shared" si="12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387</v>
      </c>
      <c r="C137" s="46">
        <f>+ยกมา!H137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3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4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45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83"/>
      <c r="N137" s="84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150</v>
      </c>
      <c r="C138" s="46">
        <f>+ยกมา!H138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4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45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83"/>
      <c r="N138" s="84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151</v>
      </c>
      <c r="C139" s="46">
        <f>+ยกมา!H139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>+C139+D139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4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45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83"/>
      <c r="N139" s="84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152</v>
      </c>
      <c r="C140" s="46">
        <f>+ยกมา!H140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3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4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45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83"/>
      <c r="N140" s="84">
        <f t="shared" si="12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153</v>
      </c>
      <c r="C141" s="46">
        <f>+ยกมา!H141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3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4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83"/>
      <c r="N141" s="84">
        <f t="shared" si="12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388</v>
      </c>
      <c r="C142" s="46">
        <f>+ยกมา!H142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3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4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35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83"/>
      <c r="N142" s="84">
        <f t="shared" si="12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354</v>
      </c>
      <c r="C143" s="46">
        <f>+ยกมา!H143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5</v>
      </c>
      <c r="E143" s="43">
        <f t="shared" si="13"/>
        <v>5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2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2</v>
      </c>
      <c r="H143" s="43">
        <f t="shared" si="14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1</v>
      </c>
      <c r="J143" s="20">
        <v>25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25</v>
      </c>
      <c r="L143" s="19"/>
      <c r="M143" s="83"/>
      <c r="N143" s="98">
        <f t="shared" si="12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118</v>
      </c>
      <c r="C144" s="46">
        <f>+ยกมา!H144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3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4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100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83"/>
      <c r="N144" s="84">
        <f t="shared" ref="N144:N209" si="15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112</v>
      </c>
      <c r="C145" s="46">
        <f>+ยกมา!H145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3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4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19"/>
      <c r="M145" s="83"/>
      <c r="N145" s="84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139</v>
      </c>
      <c r="C146" s="46">
        <f>+ยกมา!H146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3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4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83"/>
      <c r="N146" s="84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251</v>
      </c>
      <c r="C147" s="46">
        <f>+ยกมา!H147</f>
        <v>6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5</v>
      </c>
      <c r="E147" s="43">
        <f t="shared" si="13"/>
        <v>11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6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4"/>
        <v>2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3</v>
      </c>
      <c r="J147" s="20">
        <v>35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105</v>
      </c>
      <c r="L147" s="19"/>
      <c r="M147" s="83"/>
      <c r="N147" s="84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 x14ac:dyDescent="0.65">
      <c r="A148" s="10">
        <v>144</v>
      </c>
      <c r="B148" s="19" t="s">
        <v>252</v>
      </c>
      <c r="C148" s="46">
        <f>+ยกมา!H148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3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4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40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83"/>
      <c r="N148" s="84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176</v>
      </c>
      <c r="C149" s="46">
        <f>+ยกมา!H149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3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4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50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83"/>
      <c r="N149" s="84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182</v>
      </c>
      <c r="C150" s="46">
        <f>+ยกมา!H150</f>
        <v>2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3"/>
        <v>2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4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2</v>
      </c>
      <c r="J150" s="20">
        <v>90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170</v>
      </c>
      <c r="L150" s="19"/>
      <c r="M150" s="83"/>
      <c r="N150" s="84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 x14ac:dyDescent="0.65">
      <c r="A151" s="10">
        <v>147</v>
      </c>
      <c r="B151" s="19" t="s">
        <v>315</v>
      </c>
      <c r="C151" s="46">
        <f>+ยกมา!H151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6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4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35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83"/>
      <c r="N151" s="84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275</v>
      </c>
      <c r="C152" s="46">
        <f>+ยกมา!H152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6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4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35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83"/>
      <c r="N152" s="84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276</v>
      </c>
      <c r="C153" s="46">
        <f>+ยกมา!H153</f>
        <v>6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10</v>
      </c>
      <c r="E153" s="43">
        <f t="shared" si="16"/>
        <v>16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1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4"/>
        <v>2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13</v>
      </c>
      <c r="J153" s="20">
        <v>60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780</v>
      </c>
      <c r="L153" s="19"/>
      <c r="M153" s="83"/>
      <c r="N153" s="84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277</v>
      </c>
      <c r="C154" s="46">
        <f>+ยกมา!H154</f>
        <v>5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10</v>
      </c>
      <c r="E154" s="43">
        <f t="shared" si="16"/>
        <v>15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4"/>
        <v>2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13</v>
      </c>
      <c r="J154" s="20">
        <v>120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1560</v>
      </c>
      <c r="L154" s="19"/>
      <c r="M154" s="83"/>
      <c r="N154" s="84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310</v>
      </c>
      <c r="C155" s="46">
        <f>+ยกมา!H155</f>
        <v>4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5</v>
      </c>
      <c r="E155" s="43">
        <f t="shared" si="16"/>
        <v>9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4"/>
        <v>3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6</v>
      </c>
      <c r="J155" s="20">
        <v>60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360</v>
      </c>
      <c r="L155" s="19"/>
      <c r="M155" s="83"/>
      <c r="N155" s="84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311</v>
      </c>
      <c r="C156" s="46">
        <f>+ยกมา!H156</f>
        <v>5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5</v>
      </c>
      <c r="E156" s="43">
        <f t="shared" si="16"/>
        <v>10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4"/>
        <v>2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8</v>
      </c>
      <c r="J156" s="20">
        <v>120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960</v>
      </c>
      <c r="L156" s="19"/>
      <c r="M156" s="83"/>
      <c r="N156" s="84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109</v>
      </c>
      <c r="C157" s="46">
        <f>+ยกมา!H157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5</v>
      </c>
      <c r="E157" s="43">
        <f t="shared" si="16"/>
        <v>5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4"/>
        <v>4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1</v>
      </c>
      <c r="J157" s="20">
        <v>50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50</v>
      </c>
      <c r="L157" s="19"/>
      <c r="M157" s="83"/>
      <c r="N157" s="84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247</v>
      </c>
      <c r="C158" s="46">
        <f>+ยกมา!H158</f>
        <v>2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16</v>
      </c>
      <c r="E158" s="43">
        <f t="shared" si="16"/>
        <v>18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1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4"/>
        <v>6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11</v>
      </c>
      <c r="J158" s="20">
        <v>150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1650</v>
      </c>
      <c r="L158" s="19"/>
      <c r="M158" s="83"/>
      <c r="N158" s="84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248</v>
      </c>
      <c r="C159" s="46">
        <f>+ยกมา!H159</f>
        <v>13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6"/>
        <v>13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13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4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150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83"/>
      <c r="N159" s="84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249</v>
      </c>
      <c r="C160" s="46">
        <f>+ยกมา!H160</f>
        <v>15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16"/>
        <v>15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14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4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1</v>
      </c>
      <c r="J160" s="20">
        <v>150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150</v>
      </c>
      <c r="L160" s="19"/>
      <c r="M160" s="83"/>
      <c r="N160" s="84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250</v>
      </c>
      <c r="C161" s="46">
        <f>+ยกมา!H161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6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4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150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83"/>
      <c r="N161" s="84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170</v>
      </c>
      <c r="C162" s="46">
        <f>+ยกมา!H162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6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4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135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83"/>
      <c r="N162" s="84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115</v>
      </c>
      <c r="C163" s="46">
        <f>+ยกมา!H163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6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4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100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83"/>
      <c r="N163" s="84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171</v>
      </c>
      <c r="C164" s="46">
        <f>+ยกมา!H164</f>
        <v>7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6"/>
        <v>7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4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7</v>
      </c>
      <c r="J164" s="20">
        <v>90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630</v>
      </c>
      <c r="L164" s="19"/>
      <c r="M164" s="83"/>
      <c r="N164" s="84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172</v>
      </c>
      <c r="C165" s="46">
        <f>+ยกมา!H165</f>
        <v>11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6"/>
        <v>11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4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4"/>
        <v>1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6</v>
      </c>
      <c r="J165" s="20">
        <v>90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540</v>
      </c>
      <c r="L165" s="19"/>
      <c r="M165" s="83"/>
      <c r="N165" s="84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173</v>
      </c>
      <c r="C166" s="46">
        <f>+ยกมา!H166</f>
        <v>9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6"/>
        <v>9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2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4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7</v>
      </c>
      <c r="J166" s="20">
        <v>90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630</v>
      </c>
      <c r="L166" s="19"/>
      <c r="M166" s="83"/>
      <c r="N166" s="84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174</v>
      </c>
      <c r="C167" s="46">
        <f>+ยกมา!H167</f>
        <v>12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6"/>
        <v>12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3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4"/>
        <v>2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7</v>
      </c>
      <c r="J167" s="20">
        <v>90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630</v>
      </c>
      <c r="L167" s="19"/>
      <c r="M167" s="83"/>
      <c r="N167" s="84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179</v>
      </c>
      <c r="C168" s="46">
        <f>+ยกมา!H168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6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4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83"/>
      <c r="N168" s="84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180</v>
      </c>
      <c r="C169" s="46">
        <f>+ยกมา!H169</f>
        <v>11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16"/>
        <v>11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4"/>
        <v>7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4</v>
      </c>
      <c r="J169" s="20">
        <v>55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220</v>
      </c>
      <c r="L169" s="19"/>
      <c r="M169" s="83"/>
      <c r="N169" s="84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181</v>
      </c>
      <c r="C170" s="46">
        <f>+ยกมา!H170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6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4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85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83"/>
      <c r="N170" s="84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188</v>
      </c>
      <c r="C171" s="46">
        <f>+ยกมา!H171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3</v>
      </c>
      <c r="E171" s="43">
        <f t="shared" si="16"/>
        <v>3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4"/>
        <v>1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2</v>
      </c>
      <c r="J171" s="20">
        <v>50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100</v>
      </c>
      <c r="L171" s="19"/>
      <c r="M171" s="83"/>
      <c r="N171" s="84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278</v>
      </c>
      <c r="C172" s="46">
        <f>+ยกมา!H172</f>
        <v>5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3</v>
      </c>
      <c r="E172" s="43">
        <f t="shared" si="16"/>
        <v>8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1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4"/>
        <v>1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6</v>
      </c>
      <c r="J172" s="20">
        <v>120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720</v>
      </c>
      <c r="L172" s="19"/>
      <c r="M172" s="83"/>
      <c r="N172" s="84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279</v>
      </c>
      <c r="C173" s="46">
        <f>+ยกมา!H173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5</v>
      </c>
      <c r="E173" s="43">
        <f t="shared" si="16"/>
        <v>5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4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5</v>
      </c>
      <c r="J173" s="20">
        <v>25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125</v>
      </c>
      <c r="L173" s="19"/>
      <c r="M173" s="83"/>
      <c r="N173" s="84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280</v>
      </c>
      <c r="C174" s="46">
        <f>+ยกมา!H174</f>
        <v>4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6"/>
        <v>4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3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4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1</v>
      </c>
      <c r="J174" s="20">
        <v>25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25</v>
      </c>
      <c r="L174" s="19"/>
      <c r="M174" s="83"/>
      <c r="N174" s="84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389</v>
      </c>
      <c r="C175" s="46">
        <f>+ยกมา!H175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5</v>
      </c>
      <c r="E175" s="43">
        <f t="shared" si="16"/>
        <v>5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4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5</v>
      </c>
      <c r="J175" s="20">
        <v>25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125</v>
      </c>
      <c r="L175" s="19"/>
      <c r="M175" s="83"/>
      <c r="N175" s="84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281</v>
      </c>
      <c r="C176" s="46">
        <f>+ยกมา!H176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5</v>
      </c>
      <c r="E176" s="43">
        <f>+C176+D176</f>
        <v>5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4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5</v>
      </c>
      <c r="J176" s="20">
        <v>25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125</v>
      </c>
      <c r="L176" s="19"/>
      <c r="M176" s="83"/>
      <c r="N176" s="84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282</v>
      </c>
      <c r="C177" s="46">
        <f>+ยกมา!H177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5</v>
      </c>
      <c r="E177" s="43">
        <f>+C177+D177</f>
        <v>5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4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5</v>
      </c>
      <c r="J177" s="20"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125</v>
      </c>
      <c r="L177" s="19"/>
      <c r="M177" s="83"/>
      <c r="N177" s="84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316</v>
      </c>
      <c r="C178" s="46">
        <f>+ยกมา!H178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6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4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83"/>
      <c r="N178" s="84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283</v>
      </c>
      <c r="C179" s="46">
        <f>+ยกมา!H179</f>
        <v>183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6"/>
        <v>183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120</v>
      </c>
      <c r="H179" s="43">
        <f t="shared" si="14"/>
        <v>63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83"/>
      <c r="N179" s="84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284</v>
      </c>
      <c r="C180" s="46">
        <f>+ยกมา!H180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6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4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10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83"/>
      <c r="N180" s="84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390</v>
      </c>
      <c r="C181" s="46">
        <f>+ยกมา!H181</f>
        <v>20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10</v>
      </c>
      <c r="E181" s="43">
        <f t="shared" si="16"/>
        <v>30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3</v>
      </c>
      <c r="H181" s="43">
        <f t="shared" si="14"/>
        <v>9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18</v>
      </c>
      <c r="J181" s="20">
        <v>20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360</v>
      </c>
      <c r="L181" s="19"/>
      <c r="M181" s="83"/>
      <c r="N181" s="84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322</v>
      </c>
      <c r="C182" s="46">
        <f>+ยกมา!H182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6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4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800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83"/>
      <c r="N182" s="84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323</v>
      </c>
      <c r="C183" s="46">
        <f>+ยกมา!H183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6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4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150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83"/>
      <c r="N183" s="84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286</v>
      </c>
      <c r="C184" s="46">
        <f>+ยกมา!H184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6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4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200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83"/>
      <c r="N184" s="84">
        <f t="shared" si="15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324</v>
      </c>
      <c r="C185" s="46">
        <f>+ยกมา!H185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6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4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250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83"/>
      <c r="N185" s="84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287</v>
      </c>
      <c r="C186" s="46">
        <f>+ยกมา!H186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6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4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83"/>
      <c r="N186" s="84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285</v>
      </c>
      <c r="C187" s="46">
        <f>+ยกมา!H187</f>
        <v>312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6"/>
        <v>312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120</v>
      </c>
      <c r="H187" s="43">
        <f t="shared" si="14"/>
        <v>192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83"/>
      <c r="N187" s="84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306</v>
      </c>
      <c r="C188" s="46">
        <f>+ยกมา!H188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6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4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45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83"/>
      <c r="N188" s="84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307</v>
      </c>
      <c r="C189" s="46">
        <f>+ยกมา!H189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20</v>
      </c>
      <c r="E189" s="43">
        <f t="shared" si="16"/>
        <v>20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4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20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700</v>
      </c>
      <c r="L189" s="19"/>
      <c r="M189" s="83"/>
      <c r="N189" s="84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308</v>
      </c>
      <c r="C190" s="46">
        <f>+ยกมา!H190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6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4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25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83"/>
      <c r="N190" s="84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288</v>
      </c>
      <c r="C191" s="46">
        <f>+ยกมา!H191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6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4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83"/>
      <c r="N191" s="84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289</v>
      </c>
      <c r="C192" s="46">
        <f>+ยกมา!H192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6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4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250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83"/>
      <c r="N192" s="84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290</v>
      </c>
      <c r="C193" s="46">
        <f>+ยกมา!H193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6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4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100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83"/>
      <c r="N193" s="84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291</v>
      </c>
      <c r="C194" s="46">
        <f>+ยกมา!H194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6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4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350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83"/>
      <c r="N194" s="84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292</v>
      </c>
      <c r="C195" s="46">
        <f>+ยกมา!H195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6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4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60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83"/>
      <c r="N195" s="84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293</v>
      </c>
      <c r="C196" s="46">
        <f>+ยกมา!H196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6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4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83"/>
      <c r="N196" s="84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294</v>
      </c>
      <c r="C197" s="46">
        <f>+ยกมา!H197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6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4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100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83"/>
      <c r="N197" s="84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295</v>
      </c>
      <c r="C198" s="46">
        <f>+ยกมา!H198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6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22" si="17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83"/>
      <c r="N198" s="84">
        <f t="shared" si="15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296</v>
      </c>
      <c r="C199" s="46">
        <f>+ยกมา!H199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6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7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60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83"/>
      <c r="N199" s="84">
        <f t="shared" si="15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297</v>
      </c>
      <c r="C200" s="46">
        <f>+ยกมา!H200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6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7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150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83"/>
      <c r="N200" s="84">
        <f t="shared" si="15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298</v>
      </c>
      <c r="C201" s="46">
        <f>+ยกมา!H201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6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7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150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83"/>
      <c r="N201" s="84">
        <f t="shared" si="15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299</v>
      </c>
      <c r="C202" s="46">
        <f>+ยกมา!H202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6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7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200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83"/>
      <c r="N202" s="84">
        <f t="shared" si="15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300</v>
      </c>
      <c r="C203" s="46">
        <f>+ยกมา!H203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6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7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/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83"/>
      <c r="N203" s="84">
        <f t="shared" si="15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413</v>
      </c>
      <c r="C204" s="46">
        <f>+ยกมา!H204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25</v>
      </c>
      <c r="E204" s="43">
        <f t="shared" si="16"/>
        <v>25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15</v>
      </c>
      <c r="H204" s="43">
        <f t="shared" si="17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10</v>
      </c>
      <c r="J204" s="20">
        <v>45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450</v>
      </c>
      <c r="L204" s="19"/>
      <c r="M204" s="83"/>
      <c r="N204" s="84">
        <f t="shared" si="15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414</v>
      </c>
      <c r="C205" s="46">
        <f>+ยกมา!H205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3</v>
      </c>
      <c r="E205" s="43">
        <f t="shared" si="16"/>
        <v>3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7"/>
        <v>2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1</v>
      </c>
      <c r="J205" s="20">
        <v>65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65</v>
      </c>
      <c r="L205" s="19"/>
      <c r="M205" s="83"/>
      <c r="N205" s="84">
        <f t="shared" si="15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 t="s">
        <v>415</v>
      </c>
      <c r="C206" s="46">
        <f>+ยกมา!H206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5</v>
      </c>
      <c r="E206" s="43">
        <f t="shared" si="16"/>
        <v>5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7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5</v>
      </c>
      <c r="J206" s="20">
        <v>50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250</v>
      </c>
      <c r="L206" s="19"/>
      <c r="M206" s="83"/>
      <c r="N206" s="84">
        <f t="shared" si="15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 t="s">
        <v>416</v>
      </c>
      <c r="C207" s="46">
        <f>+ยกมา!H207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5</v>
      </c>
      <c r="E207" s="43">
        <f t="shared" si="16"/>
        <v>5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7"/>
        <v>1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4</v>
      </c>
      <c r="J207" s="20">
        <v>50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200</v>
      </c>
      <c r="L207" s="19"/>
      <c r="M207" s="83"/>
      <c r="N207" s="84">
        <f t="shared" si="15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 t="s">
        <v>417</v>
      </c>
      <c r="C208" s="46">
        <f>+ยกมา!H208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12</v>
      </c>
      <c r="E208" s="43">
        <f t="shared" si="16"/>
        <v>12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7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12</v>
      </c>
      <c r="J208" s="20">
        <v>50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600</v>
      </c>
      <c r="L208" s="19"/>
      <c r="M208" s="83"/>
      <c r="N208" s="84">
        <f t="shared" si="15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/>
      <c r="C209" s="46">
        <f>+ยกมา!H209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6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7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/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83"/>
      <c r="N209" s="84">
        <f t="shared" si="15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/>
      <c r="C210" s="46">
        <f>+ยกมา!H210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6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7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/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83"/>
      <c r="N210" s="84">
        <f t="shared" ref="N210:N224" si="18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/>
      <c r="C211" s="46">
        <f>+ยกมา!H211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6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7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/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83"/>
      <c r="N211" s="84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/>
      <c r="C212" s="46">
        <f>+ยกมา!H212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6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7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/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83"/>
      <c r="N212" s="84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/>
      <c r="C213" s="46">
        <f>+ยกมา!H213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6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7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/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83"/>
      <c r="N213" s="84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/>
      <c r="C214" s="46">
        <f>+ยกมา!H214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6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7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/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83"/>
      <c r="N214" s="84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/>
      <c r="C215" s="46">
        <f>+ยกมา!H215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6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7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/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83"/>
      <c r="N215" s="84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/>
      <c r="C216" s="46">
        <f>+ยกมา!H216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6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7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/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83"/>
      <c r="N216" s="84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/>
      <c r="C217" s="46">
        <f>+ยกมา!H217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22" si="19">+C217+D217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7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/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83"/>
      <c r="N217" s="84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/>
      <c r="C218" s="46">
        <f>+ยกมา!H218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9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7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/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83"/>
      <c r="N218" s="84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/>
      <c r="C219" s="46">
        <f>+ยกมา!H219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9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7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/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83"/>
      <c r="N219" s="84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/>
      <c r="C220" s="46">
        <f>+ยกมา!H220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19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7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/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83"/>
      <c r="N220" s="84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/>
      <c r="C221" s="46">
        <f>+ยกมา!H221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19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7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/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83"/>
      <c r="N221" s="84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/>
      <c r="C222" s="46">
        <f>+ยกมา!H222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19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7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/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83"/>
      <c r="N222" s="84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/>
      <c r="C223" s="46">
        <f>+ยกมา!H223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ref="E223:E224" si="20">+C223+D223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ref="H223:H224" si="21">C223+D223-F223-I223-G223</f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/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83"/>
      <c r="N223" s="84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/>
      <c r="C224" s="46">
        <f>+ยกมา!H224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/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83"/>
      <c r="N224" s="84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6" s="49" customFormat="1" ht="27.75" customHeight="1" thickBot="1" x14ac:dyDescent="0.8">
      <c r="A225" s="137" t="s">
        <v>223</v>
      </c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9"/>
      <c r="M225" s="87" t="s">
        <v>325</v>
      </c>
      <c r="N225" s="88">
        <f>SUM(N5:N224)</f>
        <v>0</v>
      </c>
      <c r="O225" s="51"/>
      <c r="P225" s="63"/>
      <c r="Q225" s="5"/>
      <c r="R225" s="5"/>
      <c r="S225" s="5"/>
      <c r="T225" s="5"/>
      <c r="U225" s="5"/>
      <c r="V225" s="5"/>
      <c r="W225" s="5"/>
      <c r="X225" s="51"/>
      <c r="Y225" s="51"/>
      <c r="Z225" s="103"/>
    </row>
    <row r="226" spans="1:26" s="50" customFormat="1" ht="25.5" customHeight="1" thickTop="1" x14ac:dyDescent="0.7">
      <c r="A226" s="140" t="s">
        <v>224</v>
      </c>
      <c r="B226" s="141"/>
      <c r="C226" s="142" t="s">
        <v>240</v>
      </c>
      <c r="D226" s="143"/>
      <c r="E226" s="144" t="s">
        <v>225</v>
      </c>
      <c r="F226" s="145"/>
      <c r="G226" s="75"/>
      <c r="H226" s="146" t="s">
        <v>226</v>
      </c>
      <c r="I226" s="146"/>
      <c r="J226" s="146"/>
      <c r="K226" s="52">
        <f>SUM(K5:K224)</f>
        <v>102763</v>
      </c>
      <c r="L226" s="53" t="s">
        <v>219</v>
      </c>
      <c r="M226" s="2"/>
      <c r="N226" s="2"/>
      <c r="O226" s="51"/>
      <c r="P226" s="63"/>
      <c r="Q226" s="5"/>
      <c r="R226" s="5"/>
      <c r="S226" s="5"/>
      <c r="T226" s="5"/>
      <c r="U226" s="5"/>
      <c r="V226" s="5"/>
      <c r="W226" s="5"/>
      <c r="X226" s="2"/>
      <c r="Y226" s="51"/>
      <c r="Z226" s="104"/>
    </row>
    <row r="227" spans="1:26" s="51" customFormat="1" ht="24.75" customHeight="1" x14ac:dyDescent="0.65">
      <c r="A227" s="54" t="s">
        <v>227</v>
      </c>
      <c r="B227" s="55">
        <f>+K229</f>
        <v>102763</v>
      </c>
      <c r="C227" s="56" t="s">
        <v>228</v>
      </c>
      <c r="D227" s="57">
        <f>+K226</f>
        <v>102763</v>
      </c>
      <c r="E227" s="58" t="s">
        <v>217</v>
      </c>
      <c r="F227" s="59">
        <f>SUM(S36)</f>
        <v>0</v>
      </c>
      <c r="G227" s="59"/>
      <c r="H227" s="127"/>
      <c r="I227" s="127"/>
      <c r="J227" s="127"/>
      <c r="K227" s="61"/>
      <c r="L227" s="61">
        <f>+U36</f>
        <v>45213</v>
      </c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2"/>
      <c r="Z227" s="102"/>
    </row>
    <row r="228" spans="1:26" s="51" customFormat="1" ht="24.75" customHeight="1" x14ac:dyDescent="0.65">
      <c r="A228" s="54"/>
      <c r="B228" s="55"/>
      <c r="C228" s="56" t="s">
        <v>229</v>
      </c>
      <c r="D228" s="57">
        <f>L229</f>
        <v>19770</v>
      </c>
      <c r="E228" s="58"/>
      <c r="F228" s="62">
        <v>0</v>
      </c>
      <c r="G228" s="62"/>
      <c r="H228" s="127" t="s">
        <v>230</v>
      </c>
      <c r="I228" s="127"/>
      <c r="J228" s="127"/>
      <c r="K228" s="61">
        <f>-R36</f>
        <v>0</v>
      </c>
      <c r="L228" s="61" t="s">
        <v>229</v>
      </c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2"/>
      <c r="Z228" s="102"/>
    </row>
    <row r="229" spans="1:26" s="51" customFormat="1" ht="24.75" customHeight="1" x14ac:dyDescent="0.65">
      <c r="A229" s="64" t="s">
        <v>10</v>
      </c>
      <c r="B229" s="55">
        <f>+D228</f>
        <v>19770</v>
      </c>
      <c r="C229" s="56"/>
      <c r="D229" s="57"/>
      <c r="E229" s="58" t="s">
        <v>231</v>
      </c>
      <c r="F229" s="62">
        <f>+T36</f>
        <v>150</v>
      </c>
      <c r="G229" s="77"/>
      <c r="H229" s="128" t="s">
        <v>232</v>
      </c>
      <c r="I229" s="129"/>
      <c r="J229" s="130"/>
      <c r="K229" s="61">
        <f>+K226-K227</f>
        <v>102763</v>
      </c>
      <c r="L229" s="65">
        <f>+Q36</f>
        <v>19770</v>
      </c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2"/>
      <c r="Z229" s="102"/>
    </row>
    <row r="230" spans="1:26" s="51" customFormat="1" ht="24.75" customHeight="1" thickBot="1" x14ac:dyDescent="0.7">
      <c r="A230" s="66" t="s">
        <v>233</v>
      </c>
      <c r="B230" s="55">
        <f>B227-B229</f>
        <v>82993</v>
      </c>
      <c r="C230" s="56" t="s">
        <v>233</v>
      </c>
      <c r="D230" s="57">
        <f>+D227-D228</f>
        <v>82993</v>
      </c>
      <c r="E230" s="58" t="s">
        <v>234</v>
      </c>
      <c r="F230" s="62">
        <f>SUM(F227:F229)</f>
        <v>150</v>
      </c>
      <c r="G230" s="62"/>
      <c r="H230" s="127" t="s">
        <v>206</v>
      </c>
      <c r="I230" s="127"/>
      <c r="J230" s="127"/>
      <c r="K230" s="61">
        <f>F230</f>
        <v>150</v>
      </c>
      <c r="L230" s="60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2"/>
      <c r="Z230" s="102"/>
    </row>
    <row r="231" spans="1:26" s="51" customFormat="1" ht="24.75" customHeight="1" thickTop="1" x14ac:dyDescent="0.65">
      <c r="A231" s="67"/>
      <c r="B231" s="67"/>
      <c r="C231" s="56" t="s">
        <v>235</v>
      </c>
      <c r="D231" s="57">
        <v>100000</v>
      </c>
      <c r="H231" s="131" t="s">
        <v>208</v>
      </c>
      <c r="I231" s="132"/>
      <c r="J231" s="133"/>
      <c r="K231" s="61">
        <f>K229-K230-L227-L229</f>
        <v>37630</v>
      </c>
      <c r="L231" s="60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2"/>
      <c r="Z231" s="102"/>
    </row>
    <row r="232" spans="1:26" s="51" customFormat="1" ht="24.75" customHeight="1" x14ac:dyDescent="0.65">
      <c r="A232" s="67"/>
      <c r="B232" s="67"/>
      <c r="C232" s="56" t="s">
        <v>236</v>
      </c>
      <c r="D232" s="57">
        <f>D230-D231</f>
        <v>-17007</v>
      </c>
      <c r="H232" s="131" t="s">
        <v>209</v>
      </c>
      <c r="I232" s="132"/>
      <c r="J232" s="133"/>
      <c r="K232" s="61">
        <f>+W36</f>
        <v>37710</v>
      </c>
      <c r="L232" s="60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2"/>
      <c r="Y232" s="2"/>
      <c r="Z232" s="102"/>
    </row>
    <row r="233" spans="1:26" s="51" customFormat="1" ht="24.75" customHeight="1" x14ac:dyDescent="0.65">
      <c r="A233" s="67"/>
      <c r="B233" s="67"/>
      <c r="C233" s="56" t="s">
        <v>237</v>
      </c>
      <c r="D233" s="57">
        <v>0</v>
      </c>
      <c r="H233" s="131" t="s">
        <v>210</v>
      </c>
      <c r="I233" s="132"/>
      <c r="J233" s="133"/>
      <c r="K233" s="61">
        <v>0</v>
      </c>
      <c r="L233" s="60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2"/>
      <c r="Y233" s="2"/>
      <c r="Z233" s="102"/>
    </row>
    <row r="234" spans="1:26" ht="24.75" customHeight="1" thickBot="1" x14ac:dyDescent="0.7">
      <c r="A234" s="67"/>
      <c r="B234" s="67"/>
      <c r="H234" s="136" t="s">
        <v>211</v>
      </c>
      <c r="I234" s="136"/>
      <c r="J234" s="136"/>
      <c r="K234" s="68">
        <f>+K232-K231</f>
        <v>80</v>
      </c>
      <c r="L234" s="73"/>
    </row>
    <row r="235" spans="1:26" ht="24.75" customHeight="1" thickBot="1" x14ac:dyDescent="0.7">
      <c r="F235" s="124" t="s">
        <v>238</v>
      </c>
      <c r="G235" s="125"/>
      <c r="H235" s="125"/>
      <c r="I235" s="125"/>
      <c r="J235" s="125"/>
      <c r="K235" s="125"/>
      <c r="L235" s="126"/>
    </row>
    <row r="236" spans="1:26" x14ac:dyDescent="0.65">
      <c r="D236" s="23"/>
    </row>
  </sheetData>
  <autoFilter ref="A4:Y235" xr:uid="{C258BCB2-AD6B-4EC8-A3B2-59814A6857B7}"/>
  <mergeCells count="38">
    <mergeCell ref="Z3:Z4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U3:U4"/>
    <mergeCell ref="H3:H4"/>
    <mergeCell ref="I3:K3"/>
    <mergeCell ref="H233:J233"/>
    <mergeCell ref="H234:J234"/>
    <mergeCell ref="A225:L225"/>
    <mergeCell ref="A226:B226"/>
    <mergeCell ref="C226:D226"/>
    <mergeCell ref="E226:F226"/>
    <mergeCell ref="H226:J226"/>
    <mergeCell ref="P3:P4"/>
    <mergeCell ref="Q3:Q4"/>
    <mergeCell ref="R3:R4"/>
    <mergeCell ref="S3:S4"/>
    <mergeCell ref="T3:T4"/>
    <mergeCell ref="F235:L235"/>
    <mergeCell ref="H227:J227"/>
    <mergeCell ref="H228:J228"/>
    <mergeCell ref="H229:J229"/>
    <mergeCell ref="H230:J230"/>
    <mergeCell ref="H231:J231"/>
    <mergeCell ref="H232:J232"/>
  </mergeCells>
  <pageMargins left="0" right="0" top="0" bottom="0" header="0.31496062992125984" footer="0.31496062992125984"/>
  <pageSetup paperSize="9" scale="2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11"/>
  <sheetViews>
    <sheetView zoomScale="80" zoomScaleNormal="80" workbookViewId="0">
      <pane xSplit="8" ySplit="4" topLeftCell="I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7" t="s">
        <v>391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56" t="s">
        <v>1</v>
      </c>
      <c r="B3" s="161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56"/>
      <c r="B4" s="161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v>31</v>
      </c>
      <c r="D5" s="80">
        <v>0</v>
      </c>
      <c r="E5" s="46">
        <f t="shared" ref="E5:E73" si="0">C5+D5</f>
        <v>31</v>
      </c>
      <c r="F5" s="91">
        <v>0</v>
      </c>
      <c r="G5" s="89">
        <v>0</v>
      </c>
      <c r="H5" s="46">
        <f t="shared" ref="H5:H73" si="1">+E5-F5-I5</f>
        <v>31</v>
      </c>
      <c r="I5" s="81"/>
      <c r="J5" s="22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29" si="2">T5+U5</f>
        <v>0</v>
      </c>
      <c r="W5" s="80">
        <v>0</v>
      </c>
      <c r="X5" s="46">
        <f t="shared" ref="X5:X29" si="3">V5-W5-Y5</f>
        <v>0</v>
      </c>
      <c r="Y5" s="81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v>86</v>
      </c>
      <c r="D6" s="80">
        <v>0</v>
      </c>
      <c r="E6" s="46">
        <f t="shared" si="0"/>
        <v>86</v>
      </c>
      <c r="F6" s="91">
        <v>0</v>
      </c>
      <c r="G6" s="89">
        <v>0</v>
      </c>
      <c r="H6" s="46">
        <f t="shared" si="1"/>
        <v>86</v>
      </c>
      <c r="I6" s="81"/>
      <c r="J6" s="22">
        <v>100</v>
      </c>
      <c r="K6" s="72">
        <f t="shared" ref="K6:K74" si="5">+J6*I6</f>
        <v>0</v>
      </c>
      <c r="L6" s="17" t="s">
        <v>16</v>
      </c>
      <c r="M6" s="18"/>
      <c r="N6" s="23">
        <f t="shared" ref="N6:N74" si="6">SUM(K6-M6)</f>
        <v>0</v>
      </c>
      <c r="O6" s="83"/>
      <c r="P6" s="43">
        <f t="shared" ref="P6:P74" si="7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/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22">
        <v>50</v>
      </c>
      <c r="K7" s="72">
        <f t="shared" si="5"/>
        <v>0</v>
      </c>
      <c r="L7" s="17" t="s">
        <v>16</v>
      </c>
      <c r="M7" s="18"/>
      <c r="N7" s="23">
        <f t="shared" si="6"/>
        <v>0</v>
      </c>
      <c r="O7" s="83"/>
      <c r="P7" s="43">
        <f t="shared" si="7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/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22">
        <v>100</v>
      </c>
      <c r="K8" s="72">
        <f t="shared" si="5"/>
        <v>0</v>
      </c>
      <c r="L8" s="17" t="s">
        <v>16</v>
      </c>
      <c r="M8" s="18"/>
      <c r="N8" s="23">
        <f t="shared" si="6"/>
        <v>0</v>
      </c>
      <c r="O8" s="83"/>
      <c r="P8" s="43">
        <f t="shared" si="7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22">
        <v>10</v>
      </c>
      <c r="K9" s="72">
        <f t="shared" si="5"/>
        <v>0</v>
      </c>
      <c r="L9" s="17" t="s">
        <v>16</v>
      </c>
      <c r="M9" s="18"/>
      <c r="N9" s="23">
        <f t="shared" si="6"/>
        <v>0</v>
      </c>
      <c r="O9" s="83"/>
      <c r="P9" s="43">
        <f t="shared" si="7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22">
        <v>15</v>
      </c>
      <c r="K10" s="72">
        <f t="shared" si="5"/>
        <v>0</v>
      </c>
      <c r="L10" s="17" t="s">
        <v>16</v>
      </c>
      <c r="M10" s="18"/>
      <c r="N10" s="23">
        <f t="shared" si="6"/>
        <v>0</v>
      </c>
      <c r="O10" s="83"/>
      <c r="P10" s="43">
        <f t="shared" si="7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v>38</v>
      </c>
      <c r="D11" s="80">
        <v>0</v>
      </c>
      <c r="E11" s="46">
        <f t="shared" si="0"/>
        <v>38</v>
      </c>
      <c r="F11" s="91">
        <v>0</v>
      </c>
      <c r="G11" s="89">
        <v>0</v>
      </c>
      <c r="H11" s="46">
        <f t="shared" si="1"/>
        <v>38</v>
      </c>
      <c r="I11" s="81"/>
      <c r="J11" s="22">
        <v>50</v>
      </c>
      <c r="K11" s="72">
        <f t="shared" si="5"/>
        <v>0</v>
      </c>
      <c r="L11" s="17" t="s">
        <v>16</v>
      </c>
      <c r="M11" s="18"/>
      <c r="N11" s="23">
        <f t="shared" si="6"/>
        <v>0</v>
      </c>
      <c r="O11" s="83"/>
      <c r="P11" s="43">
        <f t="shared" si="7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/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22">
        <v>50</v>
      </c>
      <c r="K12" s="72">
        <f t="shared" si="5"/>
        <v>0</v>
      </c>
      <c r="L12" s="17" t="s">
        <v>16</v>
      </c>
      <c r="M12" s="18"/>
      <c r="N12" s="23">
        <f t="shared" si="6"/>
        <v>0</v>
      </c>
      <c r="O12" s="83"/>
      <c r="P12" s="43">
        <f t="shared" si="7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/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22">
        <v>50</v>
      </c>
      <c r="K13" s="72">
        <f t="shared" si="5"/>
        <v>0</v>
      </c>
      <c r="L13" s="17" t="s">
        <v>16</v>
      </c>
      <c r="M13" s="18"/>
      <c r="N13" s="23">
        <f t="shared" si="6"/>
        <v>0</v>
      </c>
      <c r="O13" s="83"/>
      <c r="P13" s="43">
        <f t="shared" si="7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/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22">
        <v>50</v>
      </c>
      <c r="K14" s="72">
        <f t="shared" si="5"/>
        <v>0</v>
      </c>
      <c r="L14" s="17" t="s">
        <v>16</v>
      </c>
      <c r="M14" s="18"/>
      <c r="N14" s="23">
        <f t="shared" si="6"/>
        <v>0</v>
      </c>
      <c r="O14" s="83"/>
      <c r="P14" s="43">
        <f t="shared" si="7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/>
      <c r="D15" s="80">
        <v>0</v>
      </c>
      <c r="E15" s="46">
        <f t="shared" si="0"/>
        <v>0</v>
      </c>
      <c r="F15" s="91">
        <v>0</v>
      </c>
      <c r="G15" s="89">
        <v>0</v>
      </c>
      <c r="H15" s="46">
        <f t="shared" si="1"/>
        <v>0</v>
      </c>
      <c r="I15" s="81"/>
      <c r="J15" s="22">
        <v>50</v>
      </c>
      <c r="K15" s="72">
        <f t="shared" si="5"/>
        <v>0</v>
      </c>
      <c r="L15" s="17" t="s">
        <v>16</v>
      </c>
      <c r="M15" s="18"/>
      <c r="N15" s="23">
        <f t="shared" si="6"/>
        <v>0</v>
      </c>
      <c r="O15" s="83"/>
      <c r="P15" s="43">
        <f t="shared" si="7"/>
        <v>0</v>
      </c>
      <c r="R15" s="10">
        <v>11</v>
      </c>
      <c r="S15" s="19"/>
      <c r="T15" s="46">
        <v>0</v>
      </c>
      <c r="U15" s="80">
        <v>0</v>
      </c>
      <c r="V15" s="46">
        <f t="shared" si="2"/>
        <v>0</v>
      </c>
      <c r="W15" s="80">
        <v>0</v>
      </c>
      <c r="X15" s="46">
        <f t="shared" si="3"/>
        <v>0</v>
      </c>
      <c r="Y15" s="81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/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22">
        <v>50</v>
      </c>
      <c r="K16" s="72">
        <f t="shared" si="5"/>
        <v>0</v>
      </c>
      <c r="L16" s="17" t="s">
        <v>16</v>
      </c>
      <c r="M16" s="18"/>
      <c r="N16" s="23">
        <f t="shared" si="6"/>
        <v>0</v>
      </c>
      <c r="O16" s="83"/>
      <c r="P16" s="43">
        <f t="shared" si="7"/>
        <v>0</v>
      </c>
      <c r="R16" s="10">
        <v>12</v>
      </c>
      <c r="S16" s="19"/>
      <c r="T16" s="46">
        <v>0</v>
      </c>
      <c r="U16" s="80">
        <v>0</v>
      </c>
      <c r="V16" s="46">
        <f t="shared" si="2"/>
        <v>0</v>
      </c>
      <c r="W16" s="80">
        <v>0</v>
      </c>
      <c r="X16" s="46">
        <f t="shared" si="3"/>
        <v>0</v>
      </c>
      <c r="Y16" s="81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/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22">
        <v>50</v>
      </c>
      <c r="K17" s="72">
        <f t="shared" si="5"/>
        <v>0</v>
      </c>
      <c r="L17" s="17" t="s">
        <v>16</v>
      </c>
      <c r="M17" s="18"/>
      <c r="N17" s="23">
        <f t="shared" si="6"/>
        <v>0</v>
      </c>
      <c r="O17" s="83"/>
      <c r="P17" s="43">
        <f t="shared" si="7"/>
        <v>0</v>
      </c>
      <c r="R17" s="10">
        <v>13</v>
      </c>
      <c r="S17" s="19"/>
      <c r="T17" s="46">
        <v>0</v>
      </c>
      <c r="U17" s="80">
        <v>0</v>
      </c>
      <c r="V17" s="46">
        <f t="shared" si="2"/>
        <v>0</v>
      </c>
      <c r="W17" s="80">
        <v>0</v>
      </c>
      <c r="X17" s="46">
        <f t="shared" si="3"/>
        <v>0</v>
      </c>
      <c r="Y17" s="81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v>6</v>
      </c>
      <c r="D18" s="80">
        <v>0</v>
      </c>
      <c r="E18" s="46">
        <f t="shared" si="0"/>
        <v>6</v>
      </c>
      <c r="F18" s="91">
        <v>0</v>
      </c>
      <c r="G18" s="89">
        <v>0</v>
      </c>
      <c r="H18" s="46">
        <f t="shared" si="1"/>
        <v>6</v>
      </c>
      <c r="I18" s="81"/>
      <c r="J18" s="22">
        <v>50</v>
      </c>
      <c r="K18" s="72">
        <f t="shared" si="5"/>
        <v>0</v>
      </c>
      <c r="L18" s="17" t="s">
        <v>16</v>
      </c>
      <c r="M18" s="18"/>
      <c r="N18" s="23">
        <f t="shared" si="6"/>
        <v>0</v>
      </c>
      <c r="O18" s="83"/>
      <c r="P18" s="43">
        <f t="shared" si="7"/>
        <v>0</v>
      </c>
      <c r="R18" s="10">
        <v>14</v>
      </c>
      <c r="S18" s="19"/>
      <c r="T18" s="46">
        <v>0</v>
      </c>
      <c r="U18" s="80">
        <v>0</v>
      </c>
      <c r="V18" s="46">
        <f t="shared" si="2"/>
        <v>0</v>
      </c>
      <c r="W18" s="80">
        <v>0</v>
      </c>
      <c r="X18" s="46">
        <f t="shared" si="3"/>
        <v>0</v>
      </c>
      <c r="Y18" s="81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/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22">
        <v>50</v>
      </c>
      <c r="K19" s="72">
        <f t="shared" si="5"/>
        <v>0</v>
      </c>
      <c r="L19" s="17" t="s">
        <v>16</v>
      </c>
      <c r="M19" s="18"/>
      <c r="N19" s="23">
        <f t="shared" si="6"/>
        <v>0</v>
      </c>
      <c r="O19" s="83"/>
      <c r="P19" s="43">
        <f t="shared" si="7"/>
        <v>0</v>
      </c>
      <c r="R19" s="10">
        <v>15</v>
      </c>
      <c r="S19" s="19"/>
      <c r="T19" s="46">
        <v>0</v>
      </c>
      <c r="U19" s="80">
        <v>0</v>
      </c>
      <c r="V19" s="46">
        <f t="shared" si="2"/>
        <v>0</v>
      </c>
      <c r="W19" s="80">
        <v>0</v>
      </c>
      <c r="X19" s="46">
        <f t="shared" si="3"/>
        <v>0</v>
      </c>
      <c r="Y19" s="81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v>4</v>
      </c>
      <c r="D20" s="80">
        <v>0</v>
      </c>
      <c r="E20" s="46">
        <f t="shared" si="0"/>
        <v>4</v>
      </c>
      <c r="F20" s="91">
        <v>0</v>
      </c>
      <c r="G20" s="89">
        <v>0</v>
      </c>
      <c r="H20" s="46">
        <f t="shared" si="1"/>
        <v>4</v>
      </c>
      <c r="I20" s="81"/>
      <c r="J20" s="22">
        <v>65</v>
      </c>
      <c r="K20" s="72">
        <f t="shared" si="5"/>
        <v>0</v>
      </c>
      <c r="L20" s="17" t="s">
        <v>16</v>
      </c>
      <c r="M20" s="18"/>
      <c r="N20" s="23">
        <f t="shared" si="6"/>
        <v>0</v>
      </c>
      <c r="O20" s="83"/>
      <c r="P20" s="43">
        <f t="shared" si="7"/>
        <v>0</v>
      </c>
      <c r="R20" s="10">
        <v>16</v>
      </c>
      <c r="S20" s="19"/>
      <c r="T20" s="46">
        <v>0</v>
      </c>
      <c r="U20" s="80">
        <v>0</v>
      </c>
      <c r="V20" s="46">
        <f t="shared" si="2"/>
        <v>0</v>
      </c>
      <c r="W20" s="80">
        <v>0</v>
      </c>
      <c r="X20" s="46">
        <f t="shared" si="3"/>
        <v>0</v>
      </c>
      <c r="Y20" s="81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v>5</v>
      </c>
      <c r="D21" s="80">
        <v>0</v>
      </c>
      <c r="E21" s="46">
        <f t="shared" si="0"/>
        <v>5</v>
      </c>
      <c r="F21" s="91">
        <v>0</v>
      </c>
      <c r="G21" s="89">
        <v>0</v>
      </c>
      <c r="H21" s="46">
        <f t="shared" si="1"/>
        <v>5</v>
      </c>
      <c r="I21" s="81"/>
      <c r="J21" s="22">
        <v>85</v>
      </c>
      <c r="K21" s="72">
        <f t="shared" si="5"/>
        <v>0</v>
      </c>
      <c r="L21" s="17" t="s">
        <v>16</v>
      </c>
      <c r="M21" s="18"/>
      <c r="N21" s="23">
        <f t="shared" si="6"/>
        <v>0</v>
      </c>
      <c r="O21" s="83"/>
      <c r="P21" s="43">
        <f t="shared" si="7"/>
        <v>0</v>
      </c>
      <c r="R21" s="10">
        <v>17</v>
      </c>
      <c r="S21" s="19"/>
      <c r="T21" s="46">
        <v>0</v>
      </c>
      <c r="U21" s="80">
        <v>0</v>
      </c>
      <c r="V21" s="46">
        <f t="shared" si="2"/>
        <v>0</v>
      </c>
      <c r="W21" s="80">
        <v>0</v>
      </c>
      <c r="X21" s="46">
        <f t="shared" si="3"/>
        <v>0</v>
      </c>
      <c r="Y21" s="81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v>10</v>
      </c>
      <c r="D22" s="80">
        <v>0</v>
      </c>
      <c r="E22" s="46">
        <f t="shared" si="0"/>
        <v>10</v>
      </c>
      <c r="F22" s="91">
        <v>0</v>
      </c>
      <c r="G22" s="89">
        <v>0</v>
      </c>
      <c r="H22" s="46">
        <f t="shared" si="1"/>
        <v>10</v>
      </c>
      <c r="I22" s="81"/>
      <c r="J22" s="20">
        <v>100</v>
      </c>
      <c r="K22" s="72">
        <f t="shared" si="5"/>
        <v>0</v>
      </c>
      <c r="L22" s="17" t="s">
        <v>16</v>
      </c>
      <c r="M22" s="18"/>
      <c r="N22" s="23">
        <f t="shared" si="6"/>
        <v>0</v>
      </c>
      <c r="O22" s="83"/>
      <c r="P22" s="43">
        <f t="shared" si="7"/>
        <v>0</v>
      </c>
      <c r="R22" s="10">
        <v>18</v>
      </c>
      <c r="S22" s="19"/>
      <c r="T22" s="46">
        <v>0</v>
      </c>
      <c r="U22" s="80">
        <v>0</v>
      </c>
      <c r="V22" s="46">
        <f t="shared" si="2"/>
        <v>0</v>
      </c>
      <c r="W22" s="80">
        <v>0</v>
      </c>
      <c r="X22" s="46">
        <f t="shared" si="3"/>
        <v>0</v>
      </c>
      <c r="Y22" s="81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/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20">
        <v>100</v>
      </c>
      <c r="K23" s="72">
        <f t="shared" si="5"/>
        <v>0</v>
      </c>
      <c r="L23" s="17" t="s">
        <v>16</v>
      </c>
      <c r="M23" s="18"/>
      <c r="N23" s="23">
        <f t="shared" si="6"/>
        <v>0</v>
      </c>
      <c r="O23" s="83"/>
      <c r="P23" s="43">
        <f t="shared" si="7"/>
        <v>0</v>
      </c>
      <c r="R23" s="10">
        <v>19</v>
      </c>
      <c r="S23" s="19"/>
      <c r="T23" s="46">
        <v>0</v>
      </c>
      <c r="U23" s="80">
        <v>0</v>
      </c>
      <c r="V23" s="46">
        <f t="shared" si="2"/>
        <v>0</v>
      </c>
      <c r="W23" s="80">
        <v>0</v>
      </c>
      <c r="X23" s="46">
        <f t="shared" si="3"/>
        <v>0</v>
      </c>
      <c r="Y23" s="81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v>1</v>
      </c>
      <c r="D24" s="80">
        <v>0</v>
      </c>
      <c r="E24" s="46">
        <f t="shared" si="0"/>
        <v>1</v>
      </c>
      <c r="F24" s="91">
        <v>0</v>
      </c>
      <c r="G24" s="89">
        <v>0</v>
      </c>
      <c r="H24" s="46">
        <f t="shared" si="1"/>
        <v>1</v>
      </c>
      <c r="I24" s="81"/>
      <c r="J24" s="20">
        <v>100</v>
      </c>
      <c r="K24" s="72">
        <f t="shared" si="5"/>
        <v>0</v>
      </c>
      <c r="L24" s="17" t="s">
        <v>16</v>
      </c>
      <c r="M24" s="18"/>
      <c r="N24" s="23">
        <f t="shared" si="6"/>
        <v>0</v>
      </c>
      <c r="O24" s="83"/>
      <c r="P24" s="43">
        <f t="shared" si="7"/>
        <v>0</v>
      </c>
      <c r="R24" s="10">
        <v>20</v>
      </c>
      <c r="S24" s="19"/>
      <c r="T24" s="46">
        <v>0</v>
      </c>
      <c r="U24" s="80">
        <v>0</v>
      </c>
      <c r="V24" s="46">
        <f t="shared" si="2"/>
        <v>0</v>
      </c>
      <c r="W24" s="80">
        <v>0</v>
      </c>
      <c r="X24" s="46">
        <f t="shared" si="3"/>
        <v>0</v>
      </c>
      <c r="Y24" s="81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v>4</v>
      </c>
      <c r="D25" s="80">
        <v>0</v>
      </c>
      <c r="E25" s="46">
        <f t="shared" si="0"/>
        <v>4</v>
      </c>
      <c r="F25" s="91">
        <v>0</v>
      </c>
      <c r="G25" s="89">
        <v>0</v>
      </c>
      <c r="H25" s="46">
        <f t="shared" si="1"/>
        <v>4</v>
      </c>
      <c r="I25" s="81"/>
      <c r="J25" s="20">
        <v>100</v>
      </c>
      <c r="K25" s="72">
        <f t="shared" si="5"/>
        <v>0</v>
      </c>
      <c r="L25" s="17" t="s">
        <v>16</v>
      </c>
      <c r="M25" s="18"/>
      <c r="N25" s="23">
        <f t="shared" si="6"/>
        <v>0</v>
      </c>
      <c r="O25" s="83"/>
      <c r="P25" s="43">
        <f t="shared" si="7"/>
        <v>0</v>
      </c>
      <c r="R25" s="10">
        <v>21</v>
      </c>
      <c r="S25" s="19"/>
      <c r="T25" s="46">
        <v>0</v>
      </c>
      <c r="U25" s="80">
        <v>0</v>
      </c>
      <c r="V25" s="46">
        <f t="shared" si="2"/>
        <v>0</v>
      </c>
      <c r="W25" s="80">
        <v>0</v>
      </c>
      <c r="X25" s="46">
        <f t="shared" si="3"/>
        <v>0</v>
      </c>
      <c r="Y25" s="81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v>2</v>
      </c>
      <c r="D26" s="80">
        <v>0</v>
      </c>
      <c r="E26" s="46">
        <f t="shared" si="0"/>
        <v>2</v>
      </c>
      <c r="F26" s="91">
        <v>0</v>
      </c>
      <c r="G26" s="89">
        <v>0</v>
      </c>
      <c r="H26" s="46">
        <f t="shared" si="1"/>
        <v>2</v>
      </c>
      <c r="I26" s="81"/>
      <c r="J26" s="20">
        <v>100</v>
      </c>
      <c r="K26" s="72">
        <f t="shared" si="5"/>
        <v>0</v>
      </c>
      <c r="L26" s="17" t="s">
        <v>16</v>
      </c>
      <c r="M26" s="18"/>
      <c r="N26" s="23">
        <f t="shared" si="6"/>
        <v>0</v>
      </c>
      <c r="O26" s="83"/>
      <c r="P26" s="43">
        <f t="shared" si="7"/>
        <v>0</v>
      </c>
      <c r="R26" s="10">
        <v>22</v>
      </c>
      <c r="S26" s="19"/>
      <c r="T26" s="46">
        <v>0</v>
      </c>
      <c r="U26" s="80">
        <v>0</v>
      </c>
      <c r="V26" s="46">
        <f t="shared" si="2"/>
        <v>0</v>
      </c>
      <c r="W26" s="80">
        <v>0</v>
      </c>
      <c r="X26" s="46">
        <f t="shared" si="3"/>
        <v>0</v>
      </c>
      <c r="Y26" s="81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/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20">
        <v>100</v>
      </c>
      <c r="K27" s="72">
        <f t="shared" si="5"/>
        <v>0</v>
      </c>
      <c r="L27" s="17" t="s">
        <v>16</v>
      </c>
      <c r="M27" s="18"/>
      <c r="N27" s="23">
        <f t="shared" si="6"/>
        <v>0</v>
      </c>
      <c r="O27" s="83"/>
      <c r="P27" s="43">
        <f t="shared" si="7"/>
        <v>0</v>
      </c>
      <c r="R27" s="10">
        <v>23</v>
      </c>
      <c r="S27" s="19"/>
      <c r="T27" s="46">
        <v>0</v>
      </c>
      <c r="U27" s="80">
        <v>0</v>
      </c>
      <c r="V27" s="46">
        <f t="shared" si="2"/>
        <v>0</v>
      </c>
      <c r="W27" s="80">
        <v>0</v>
      </c>
      <c r="X27" s="46">
        <f t="shared" si="3"/>
        <v>0</v>
      </c>
      <c r="Y27" s="81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v>4</v>
      </c>
      <c r="D28" s="80">
        <v>0</v>
      </c>
      <c r="E28" s="46">
        <f t="shared" si="0"/>
        <v>4</v>
      </c>
      <c r="F28" s="91">
        <v>0</v>
      </c>
      <c r="G28" s="89">
        <v>0</v>
      </c>
      <c r="H28" s="46">
        <f t="shared" si="1"/>
        <v>4</v>
      </c>
      <c r="I28" s="81"/>
      <c r="J28" s="20">
        <v>100</v>
      </c>
      <c r="K28" s="72">
        <f t="shared" si="5"/>
        <v>0</v>
      </c>
      <c r="L28" s="17" t="s">
        <v>16</v>
      </c>
      <c r="M28" s="18"/>
      <c r="N28" s="23">
        <f t="shared" si="6"/>
        <v>0</v>
      </c>
      <c r="O28" s="83"/>
      <c r="P28" s="43">
        <f t="shared" si="7"/>
        <v>0</v>
      </c>
      <c r="R28" s="10">
        <v>24</v>
      </c>
      <c r="S28" s="19"/>
      <c r="T28" s="46">
        <v>0</v>
      </c>
      <c r="U28" s="80">
        <v>0</v>
      </c>
      <c r="V28" s="46">
        <f t="shared" si="2"/>
        <v>0</v>
      </c>
      <c r="W28" s="80">
        <v>0</v>
      </c>
      <c r="X28" s="46">
        <f t="shared" si="3"/>
        <v>0</v>
      </c>
      <c r="Y28" s="81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/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20">
        <v>100</v>
      </c>
      <c r="K29" s="72">
        <f t="shared" si="5"/>
        <v>0</v>
      </c>
      <c r="L29" s="17" t="s">
        <v>16</v>
      </c>
      <c r="M29" s="18"/>
      <c r="N29" s="23">
        <f t="shared" si="6"/>
        <v>0</v>
      </c>
      <c r="O29" s="83"/>
      <c r="P29" s="43">
        <f t="shared" si="7"/>
        <v>0</v>
      </c>
      <c r="R29" s="10">
        <v>25</v>
      </c>
      <c r="S29" s="19"/>
      <c r="T29" s="46">
        <v>0</v>
      </c>
      <c r="U29" s="80">
        <v>0</v>
      </c>
      <c r="V29" s="46">
        <f t="shared" si="2"/>
        <v>0</v>
      </c>
      <c r="W29" s="80">
        <v>0</v>
      </c>
      <c r="X29" s="46">
        <f t="shared" si="3"/>
        <v>0</v>
      </c>
      <c r="Y29" s="81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/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20">
        <v>100</v>
      </c>
      <c r="K30" s="72">
        <f t="shared" si="5"/>
        <v>0</v>
      </c>
      <c r="L30" s="17" t="s">
        <v>16</v>
      </c>
      <c r="M30" s="18"/>
      <c r="N30" s="23">
        <f t="shared" si="6"/>
        <v>0</v>
      </c>
      <c r="O30" s="83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/>
      <c r="D31" s="80">
        <v>0</v>
      </c>
      <c r="E31" s="46">
        <f t="shared" si="0"/>
        <v>0</v>
      </c>
      <c r="F31" s="91">
        <v>0</v>
      </c>
      <c r="G31" s="89">
        <v>0</v>
      </c>
      <c r="H31" s="46">
        <f t="shared" si="1"/>
        <v>0</v>
      </c>
      <c r="I31" s="81"/>
      <c r="J31" s="20">
        <v>100</v>
      </c>
      <c r="K31" s="72">
        <f t="shared" si="5"/>
        <v>0</v>
      </c>
      <c r="L31" s="17" t="s">
        <v>16</v>
      </c>
      <c r="M31" s="18"/>
      <c r="N31" s="23">
        <f t="shared" si="6"/>
        <v>0</v>
      </c>
      <c r="O31" s="83"/>
      <c r="P31" s="43">
        <f t="shared" si="7"/>
        <v>0</v>
      </c>
    </row>
    <row r="32" spans="1:29" ht="24.6" x14ac:dyDescent="0.65">
      <c r="A32" s="10">
        <v>28</v>
      </c>
      <c r="B32" s="19" t="s">
        <v>338</v>
      </c>
      <c r="C32" s="71">
        <v>4</v>
      </c>
      <c r="D32" s="80">
        <v>0</v>
      </c>
      <c r="E32" s="46">
        <f t="shared" si="0"/>
        <v>4</v>
      </c>
      <c r="F32" s="91">
        <v>0</v>
      </c>
      <c r="G32" s="89">
        <v>0</v>
      </c>
      <c r="H32" s="46">
        <f t="shared" si="1"/>
        <v>4</v>
      </c>
      <c r="I32" s="81"/>
      <c r="J32" s="20">
        <v>130</v>
      </c>
      <c r="K32" s="72">
        <f t="shared" si="5"/>
        <v>0</v>
      </c>
      <c r="L32" s="17" t="s">
        <v>16</v>
      </c>
      <c r="M32" s="18"/>
      <c r="N32" s="23">
        <f t="shared" si="6"/>
        <v>0</v>
      </c>
      <c r="O32" s="83"/>
      <c r="P32" s="43">
        <f t="shared" si="7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v>4</v>
      </c>
      <c r="D33" s="80">
        <v>0</v>
      </c>
      <c r="E33" s="46">
        <f t="shared" si="0"/>
        <v>4</v>
      </c>
      <c r="F33" s="91">
        <v>0</v>
      </c>
      <c r="G33" s="89">
        <v>0</v>
      </c>
      <c r="H33" s="46">
        <f t="shared" si="1"/>
        <v>4</v>
      </c>
      <c r="I33" s="81"/>
      <c r="J33" s="20">
        <v>130</v>
      </c>
      <c r="K33" s="72">
        <f t="shared" si="5"/>
        <v>0</v>
      </c>
      <c r="L33" s="17" t="s">
        <v>16</v>
      </c>
      <c r="M33" s="18"/>
      <c r="N33" s="23">
        <f t="shared" si="6"/>
        <v>0</v>
      </c>
      <c r="O33" s="83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/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20">
        <v>130</v>
      </c>
      <c r="K34" s="72">
        <f t="shared" si="5"/>
        <v>0</v>
      </c>
      <c r="L34" s="17" t="s">
        <v>16</v>
      </c>
      <c r="M34" s="18"/>
      <c r="N34" s="23">
        <f t="shared" si="6"/>
        <v>0</v>
      </c>
      <c r="O34" s="83"/>
      <c r="P34" s="43">
        <f t="shared" si="7"/>
        <v>0</v>
      </c>
    </row>
    <row r="35" spans="1:26" ht="24.6" x14ac:dyDescent="0.65">
      <c r="A35" s="10">
        <v>31</v>
      </c>
      <c r="B35" s="19" t="s">
        <v>302</v>
      </c>
      <c r="C35" s="71"/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20">
        <v>35</v>
      </c>
      <c r="K35" s="72">
        <f t="shared" si="5"/>
        <v>0</v>
      </c>
      <c r="L35" s="17" t="s">
        <v>16</v>
      </c>
      <c r="M35" s="18"/>
      <c r="N35" s="23">
        <f t="shared" si="6"/>
        <v>0</v>
      </c>
      <c r="O35" s="83"/>
      <c r="P35" s="43">
        <f t="shared" si="7"/>
        <v>0</v>
      </c>
    </row>
    <row r="36" spans="1:26" ht="24.6" x14ac:dyDescent="0.65">
      <c r="A36" s="10">
        <v>32</v>
      </c>
      <c r="B36" s="19" t="s">
        <v>348</v>
      </c>
      <c r="C36" s="71"/>
      <c r="D36" s="80">
        <v>0</v>
      </c>
      <c r="E36" s="46">
        <f t="shared" si="0"/>
        <v>0</v>
      </c>
      <c r="F36" s="91">
        <v>0</v>
      </c>
      <c r="G36" s="89">
        <v>0</v>
      </c>
      <c r="H36" s="46">
        <f t="shared" si="1"/>
        <v>0</v>
      </c>
      <c r="I36" s="81"/>
      <c r="J36" s="20">
        <v>35</v>
      </c>
      <c r="K36" s="72">
        <f t="shared" si="5"/>
        <v>0</v>
      </c>
      <c r="L36" s="17" t="s">
        <v>16</v>
      </c>
      <c r="M36" s="18"/>
      <c r="N36" s="23">
        <f t="shared" si="6"/>
        <v>0</v>
      </c>
      <c r="O36" s="83"/>
      <c r="P36" s="43">
        <f t="shared" si="7"/>
        <v>0</v>
      </c>
    </row>
    <row r="37" spans="1:26" ht="24.6" x14ac:dyDescent="0.65">
      <c r="A37" s="10">
        <v>33</v>
      </c>
      <c r="B37" s="19" t="s">
        <v>49</v>
      </c>
      <c r="C37" s="71">
        <v>1</v>
      </c>
      <c r="D37" s="80">
        <v>0</v>
      </c>
      <c r="E37" s="46">
        <f t="shared" si="0"/>
        <v>1</v>
      </c>
      <c r="F37" s="91">
        <v>0</v>
      </c>
      <c r="G37" s="89">
        <v>0</v>
      </c>
      <c r="H37" s="46">
        <f t="shared" si="1"/>
        <v>1</v>
      </c>
      <c r="I37" s="81"/>
      <c r="J37" s="20">
        <v>50</v>
      </c>
      <c r="K37" s="72">
        <f t="shared" si="5"/>
        <v>0</v>
      </c>
      <c r="L37" s="17" t="s">
        <v>16</v>
      </c>
      <c r="M37" s="18"/>
      <c r="N37" s="23">
        <f t="shared" si="6"/>
        <v>0</v>
      </c>
      <c r="O37" s="83"/>
      <c r="P37" s="43">
        <f t="shared" si="7"/>
        <v>0</v>
      </c>
    </row>
    <row r="38" spans="1:26" ht="24.6" x14ac:dyDescent="0.65">
      <c r="A38" s="10">
        <v>34</v>
      </c>
      <c r="B38" s="19" t="s">
        <v>50</v>
      </c>
      <c r="C38" s="71">
        <v>3</v>
      </c>
      <c r="D38" s="80">
        <v>0</v>
      </c>
      <c r="E38" s="46">
        <f t="shared" si="0"/>
        <v>3</v>
      </c>
      <c r="F38" s="91">
        <v>0</v>
      </c>
      <c r="G38" s="89">
        <v>0</v>
      </c>
      <c r="H38" s="46">
        <f t="shared" si="1"/>
        <v>3</v>
      </c>
      <c r="I38" s="81"/>
      <c r="J38" s="20">
        <v>50</v>
      </c>
      <c r="K38" s="72">
        <f t="shared" si="5"/>
        <v>0</v>
      </c>
      <c r="L38" s="17" t="s">
        <v>16</v>
      </c>
      <c r="M38" s="18"/>
      <c r="N38" s="23">
        <f t="shared" si="6"/>
        <v>0</v>
      </c>
      <c r="O38" s="83"/>
      <c r="P38" s="43">
        <f t="shared" si="7"/>
        <v>0</v>
      </c>
    </row>
    <row r="39" spans="1:26" ht="24.6" x14ac:dyDescent="0.65">
      <c r="A39" s="10">
        <v>35</v>
      </c>
      <c r="B39" s="19" t="s">
        <v>51</v>
      </c>
      <c r="C39" s="71">
        <v>2</v>
      </c>
      <c r="D39" s="80">
        <v>0</v>
      </c>
      <c r="E39" s="46">
        <f t="shared" si="0"/>
        <v>2</v>
      </c>
      <c r="F39" s="91">
        <v>0</v>
      </c>
      <c r="G39" s="89">
        <v>0</v>
      </c>
      <c r="H39" s="46">
        <f t="shared" si="1"/>
        <v>2</v>
      </c>
      <c r="I39" s="81"/>
      <c r="J39" s="20">
        <v>50</v>
      </c>
      <c r="K39" s="72">
        <f t="shared" si="5"/>
        <v>0</v>
      </c>
      <c r="L39" s="17" t="s">
        <v>16</v>
      </c>
      <c r="M39" s="18"/>
      <c r="N39" s="23">
        <f t="shared" si="6"/>
        <v>0</v>
      </c>
      <c r="O39" s="83"/>
      <c r="P39" s="43">
        <f t="shared" si="7"/>
        <v>0</v>
      </c>
    </row>
    <row r="40" spans="1:26" ht="24.6" x14ac:dyDescent="0.65">
      <c r="A40" s="10">
        <v>36</v>
      </c>
      <c r="B40" s="19" t="s">
        <v>349</v>
      </c>
      <c r="C40" s="71"/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20">
        <v>25</v>
      </c>
      <c r="K40" s="72">
        <f t="shared" si="5"/>
        <v>0</v>
      </c>
      <c r="L40" s="17" t="s">
        <v>16</v>
      </c>
      <c r="M40" s="18"/>
      <c r="N40" s="23">
        <f t="shared" si="6"/>
        <v>0</v>
      </c>
      <c r="O40" s="83"/>
      <c r="P40" s="43">
        <f t="shared" si="7"/>
        <v>0</v>
      </c>
    </row>
    <row r="41" spans="1:26" ht="24.6" x14ac:dyDescent="0.65">
      <c r="A41" s="10">
        <v>37</v>
      </c>
      <c r="B41" s="19" t="s">
        <v>350</v>
      </c>
      <c r="C41" s="71"/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</f>
        <v>0</v>
      </c>
      <c r="I41" s="81"/>
      <c r="J41" s="20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/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20">
        <v>25</v>
      </c>
      <c r="K42" s="72">
        <f t="shared" si="5"/>
        <v>0</v>
      </c>
      <c r="L42" s="17" t="s">
        <v>16</v>
      </c>
      <c r="M42" s="18"/>
      <c r="N42" s="23">
        <f t="shared" si="6"/>
        <v>0</v>
      </c>
      <c r="O42" s="83"/>
      <c r="P42" s="43">
        <f t="shared" si="7"/>
        <v>0</v>
      </c>
    </row>
    <row r="43" spans="1:26" ht="24.6" x14ac:dyDescent="0.65">
      <c r="A43" s="10">
        <v>39</v>
      </c>
      <c r="B43" s="19" t="s">
        <v>366</v>
      </c>
      <c r="C43" s="71">
        <v>5</v>
      </c>
      <c r="D43" s="80">
        <v>0</v>
      </c>
      <c r="E43" s="46">
        <f t="shared" si="0"/>
        <v>5</v>
      </c>
      <c r="F43" s="91">
        <v>0</v>
      </c>
      <c r="G43" s="89">
        <v>0</v>
      </c>
      <c r="H43" s="46">
        <f t="shared" si="1"/>
        <v>5</v>
      </c>
      <c r="I43" s="81"/>
      <c r="J43" s="20">
        <v>50</v>
      </c>
      <c r="K43" s="72">
        <f t="shared" si="5"/>
        <v>0</v>
      </c>
      <c r="L43" s="17" t="s">
        <v>16</v>
      </c>
      <c r="M43" s="18"/>
      <c r="N43" s="23">
        <f t="shared" si="6"/>
        <v>0</v>
      </c>
      <c r="O43" s="83"/>
      <c r="P43" s="43">
        <f t="shared" si="7"/>
        <v>0</v>
      </c>
    </row>
    <row r="44" spans="1:26" ht="24.6" x14ac:dyDescent="0.65">
      <c r="A44" s="10">
        <v>40</v>
      </c>
      <c r="B44" s="19" t="s">
        <v>367</v>
      </c>
      <c r="C44" s="71">
        <v>2</v>
      </c>
      <c r="D44" s="80">
        <v>0</v>
      </c>
      <c r="E44" s="46">
        <f t="shared" si="0"/>
        <v>2</v>
      </c>
      <c r="F44" s="91">
        <v>0</v>
      </c>
      <c r="G44" s="89">
        <v>0</v>
      </c>
      <c r="H44" s="46">
        <f t="shared" si="1"/>
        <v>2</v>
      </c>
      <c r="I44" s="81"/>
      <c r="J44" s="20">
        <v>50</v>
      </c>
      <c r="K44" s="72">
        <f t="shared" si="5"/>
        <v>0</v>
      </c>
      <c r="L44" s="17" t="s">
        <v>16</v>
      </c>
      <c r="M44" s="18"/>
      <c r="N44" s="23">
        <f t="shared" si="6"/>
        <v>0</v>
      </c>
      <c r="O44" s="83"/>
      <c r="P44" s="43">
        <f t="shared" si="7"/>
        <v>0</v>
      </c>
    </row>
    <row r="45" spans="1:26" ht="24" customHeight="1" x14ac:dyDescent="0.65">
      <c r="A45" s="10">
        <v>41</v>
      </c>
      <c r="B45" s="19" t="s">
        <v>368</v>
      </c>
      <c r="C45" s="46"/>
      <c r="D45" s="80">
        <v>0</v>
      </c>
      <c r="E45" s="46">
        <f>C45+D45</f>
        <v>0</v>
      </c>
      <c r="F45" s="91">
        <v>0</v>
      </c>
      <c r="G45" s="89">
        <v>0</v>
      </c>
      <c r="H45" s="46">
        <f>+E45-F45-I45</f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v>7</v>
      </c>
      <c r="D46" s="80">
        <v>0</v>
      </c>
      <c r="E46" s="46">
        <f t="shared" si="0"/>
        <v>7</v>
      </c>
      <c r="F46" s="91">
        <v>0</v>
      </c>
      <c r="G46" s="89">
        <v>0</v>
      </c>
      <c r="H46" s="46">
        <f t="shared" si="1"/>
        <v>7</v>
      </c>
      <c r="I46" s="81"/>
      <c r="J46" s="20">
        <v>50</v>
      </c>
      <c r="K46" s="72">
        <f t="shared" si="5"/>
        <v>0</v>
      </c>
      <c r="L46" s="17" t="s">
        <v>16</v>
      </c>
      <c r="M46" s="18"/>
      <c r="N46" s="23">
        <f t="shared" si="6"/>
        <v>0</v>
      </c>
      <c r="O46" s="83"/>
      <c r="P46" s="43">
        <f t="shared" si="7"/>
        <v>0</v>
      </c>
    </row>
    <row r="47" spans="1:26" ht="24.6" x14ac:dyDescent="0.65">
      <c r="A47" s="10">
        <v>43</v>
      </c>
      <c r="B47" s="19" t="s">
        <v>370</v>
      </c>
      <c r="C47" s="71"/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</f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v>4</v>
      </c>
      <c r="D48" s="80">
        <v>0</v>
      </c>
      <c r="E48" s="46">
        <f>C48+D48</f>
        <v>4</v>
      </c>
      <c r="F48" s="91">
        <v>0</v>
      </c>
      <c r="G48" s="89">
        <v>0</v>
      </c>
      <c r="H48" s="46">
        <f>+E48-F48-I48</f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v>5</v>
      </c>
      <c r="D49" s="80">
        <v>0</v>
      </c>
      <c r="E49" s="46">
        <f>C49+D49</f>
        <v>5</v>
      </c>
      <c r="F49" s="91">
        <v>0</v>
      </c>
      <c r="G49" s="89">
        <v>0</v>
      </c>
      <c r="H49" s="46">
        <f>+E49-F49-I49</f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v>3</v>
      </c>
      <c r="D50" s="80">
        <v>0</v>
      </c>
      <c r="E50" s="46">
        <f t="shared" si="0"/>
        <v>3</v>
      </c>
      <c r="F50" s="91">
        <v>0</v>
      </c>
      <c r="G50" s="89">
        <v>0</v>
      </c>
      <c r="H50" s="46">
        <f t="shared" si="1"/>
        <v>3</v>
      </c>
      <c r="I50" s="81"/>
      <c r="J50" s="20">
        <v>50</v>
      </c>
      <c r="K50" s="72">
        <f t="shared" si="5"/>
        <v>0</v>
      </c>
      <c r="L50" s="17" t="s">
        <v>16</v>
      </c>
      <c r="M50" s="18"/>
      <c r="N50" s="23">
        <f t="shared" si="6"/>
        <v>0</v>
      </c>
      <c r="O50" s="83"/>
      <c r="P50" s="43">
        <f t="shared" si="7"/>
        <v>0</v>
      </c>
    </row>
    <row r="51" spans="1:16" ht="24.6" x14ac:dyDescent="0.65">
      <c r="A51" s="10">
        <v>47</v>
      </c>
      <c r="B51" s="19" t="s">
        <v>374</v>
      </c>
      <c r="C51" s="71">
        <v>11</v>
      </c>
      <c r="D51" s="80">
        <v>0</v>
      </c>
      <c r="E51" s="46">
        <f t="shared" si="0"/>
        <v>11</v>
      </c>
      <c r="F51" s="91">
        <v>0</v>
      </c>
      <c r="G51" s="89">
        <v>0</v>
      </c>
      <c r="H51" s="46">
        <f t="shared" si="1"/>
        <v>11</v>
      </c>
      <c r="I51" s="81"/>
      <c r="J51" s="20">
        <v>50</v>
      </c>
      <c r="K51" s="72">
        <f t="shared" si="5"/>
        <v>0</v>
      </c>
      <c r="L51" s="17" t="s">
        <v>16</v>
      </c>
      <c r="M51" s="18"/>
      <c r="N51" s="23">
        <f t="shared" si="6"/>
        <v>0</v>
      </c>
      <c r="O51" s="83"/>
      <c r="P51" s="43">
        <f t="shared" si="7"/>
        <v>0</v>
      </c>
    </row>
    <row r="52" spans="1:16" ht="24.6" x14ac:dyDescent="0.65">
      <c r="A52" s="10">
        <v>48</v>
      </c>
      <c r="B52" s="19" t="s">
        <v>375</v>
      </c>
      <c r="C52" s="71">
        <v>6</v>
      </c>
      <c r="D52" s="80">
        <v>0</v>
      </c>
      <c r="E52" s="46">
        <f t="shared" si="0"/>
        <v>6</v>
      </c>
      <c r="F52" s="91">
        <v>0</v>
      </c>
      <c r="G52" s="89">
        <v>0</v>
      </c>
      <c r="H52" s="46">
        <f t="shared" si="1"/>
        <v>6</v>
      </c>
      <c r="I52" s="81"/>
      <c r="J52" s="20">
        <v>120</v>
      </c>
      <c r="K52" s="72">
        <f t="shared" si="5"/>
        <v>0</v>
      </c>
      <c r="L52" s="17" t="s">
        <v>16</v>
      </c>
      <c r="M52" s="18"/>
      <c r="N52" s="23">
        <f t="shared" si="6"/>
        <v>0</v>
      </c>
      <c r="O52" s="83"/>
      <c r="P52" s="43">
        <f t="shared" si="7"/>
        <v>0</v>
      </c>
    </row>
    <row r="53" spans="1:16" ht="24.6" x14ac:dyDescent="0.65">
      <c r="A53" s="10">
        <v>49</v>
      </c>
      <c r="B53" s="19" t="s">
        <v>376</v>
      </c>
      <c r="C53" s="71">
        <v>2</v>
      </c>
      <c r="D53" s="80">
        <v>0</v>
      </c>
      <c r="E53" s="46">
        <f t="shared" si="0"/>
        <v>2</v>
      </c>
      <c r="F53" s="91">
        <v>0</v>
      </c>
      <c r="G53" s="89">
        <v>0</v>
      </c>
      <c r="H53" s="46">
        <f t="shared" si="1"/>
        <v>2</v>
      </c>
      <c r="I53" s="81"/>
      <c r="J53" s="20">
        <v>120</v>
      </c>
      <c r="K53" s="72">
        <f t="shared" si="5"/>
        <v>0</v>
      </c>
      <c r="L53" s="17" t="s">
        <v>16</v>
      </c>
      <c r="M53" s="18"/>
      <c r="N53" s="23">
        <f t="shared" si="6"/>
        <v>0</v>
      </c>
      <c r="O53" s="83"/>
      <c r="P53" s="43">
        <f t="shared" si="7"/>
        <v>0</v>
      </c>
    </row>
    <row r="54" spans="1:16" ht="24.6" x14ac:dyDescent="0.65">
      <c r="A54" s="10">
        <v>50</v>
      </c>
      <c r="B54" s="19" t="s">
        <v>377</v>
      </c>
      <c r="C54" s="71"/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20">
        <v>120</v>
      </c>
      <c r="K54" s="72">
        <f t="shared" si="5"/>
        <v>0</v>
      </c>
      <c r="L54" s="17" t="s">
        <v>16</v>
      </c>
      <c r="M54" s="18"/>
      <c r="N54" s="23">
        <f t="shared" si="6"/>
        <v>0</v>
      </c>
      <c r="O54" s="83"/>
      <c r="P54" s="43">
        <f t="shared" si="7"/>
        <v>0</v>
      </c>
    </row>
    <row r="55" spans="1:16" ht="24.6" x14ac:dyDescent="0.65">
      <c r="A55" s="10">
        <v>51</v>
      </c>
      <c r="B55" s="19" t="s">
        <v>378</v>
      </c>
      <c r="C55" s="71"/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20">
        <v>120</v>
      </c>
      <c r="K55" s="72">
        <f t="shared" si="5"/>
        <v>0</v>
      </c>
      <c r="L55" s="17" t="s">
        <v>16</v>
      </c>
      <c r="M55" s="18"/>
      <c r="N55" s="23">
        <f t="shared" si="6"/>
        <v>0</v>
      </c>
      <c r="O55" s="83"/>
      <c r="P55" s="43">
        <f t="shared" si="7"/>
        <v>0</v>
      </c>
    </row>
    <row r="56" spans="1:16" ht="24.6" x14ac:dyDescent="0.65">
      <c r="A56" s="10">
        <v>52</v>
      </c>
      <c r="B56" s="19" t="s">
        <v>65</v>
      </c>
      <c r="C56" s="71">
        <v>4</v>
      </c>
      <c r="D56" s="80">
        <v>0</v>
      </c>
      <c r="E56" s="46">
        <f t="shared" si="0"/>
        <v>4</v>
      </c>
      <c r="F56" s="91">
        <v>0</v>
      </c>
      <c r="G56" s="89">
        <v>0</v>
      </c>
      <c r="H56" s="46">
        <f t="shared" si="1"/>
        <v>4</v>
      </c>
      <c r="I56" s="81"/>
      <c r="J56" s="20">
        <v>120</v>
      </c>
      <c r="K56" s="72">
        <f t="shared" si="5"/>
        <v>0</v>
      </c>
      <c r="L56" s="17" t="s">
        <v>16</v>
      </c>
      <c r="M56" s="18"/>
      <c r="N56" s="23">
        <f t="shared" si="6"/>
        <v>0</v>
      </c>
      <c r="O56" s="83"/>
      <c r="P56" s="43">
        <f t="shared" si="7"/>
        <v>0</v>
      </c>
    </row>
    <row r="57" spans="1:16" ht="24.6" x14ac:dyDescent="0.65">
      <c r="A57" s="10">
        <v>53</v>
      </c>
      <c r="B57" s="19" t="s">
        <v>66</v>
      </c>
      <c r="C57" s="71">
        <v>4</v>
      </c>
      <c r="D57" s="80">
        <v>0</v>
      </c>
      <c r="E57" s="46">
        <f t="shared" si="0"/>
        <v>4</v>
      </c>
      <c r="F57" s="91">
        <v>0</v>
      </c>
      <c r="G57" s="89">
        <v>0</v>
      </c>
      <c r="H57" s="46">
        <f t="shared" si="1"/>
        <v>4</v>
      </c>
      <c r="I57" s="81"/>
      <c r="J57" s="20">
        <v>120</v>
      </c>
      <c r="K57" s="72">
        <f t="shared" si="5"/>
        <v>0</v>
      </c>
      <c r="L57" s="17" t="s">
        <v>16</v>
      </c>
      <c r="M57" s="18"/>
      <c r="N57" s="23">
        <f t="shared" si="6"/>
        <v>0</v>
      </c>
      <c r="O57" s="83"/>
      <c r="P57" s="43">
        <f t="shared" si="7"/>
        <v>0</v>
      </c>
    </row>
    <row r="58" spans="1:16" ht="24.6" x14ac:dyDescent="0.65">
      <c r="A58" s="10">
        <v>54</v>
      </c>
      <c r="B58" s="19" t="s">
        <v>254</v>
      </c>
      <c r="C58" s="71"/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20">
        <v>120</v>
      </c>
      <c r="K58" s="72">
        <f t="shared" si="5"/>
        <v>0</v>
      </c>
      <c r="L58" s="17" t="s">
        <v>16</v>
      </c>
      <c r="M58" s="18"/>
      <c r="N58" s="23">
        <f t="shared" si="6"/>
        <v>0</v>
      </c>
      <c r="O58" s="83"/>
      <c r="P58" s="43">
        <f t="shared" si="7"/>
        <v>0</v>
      </c>
    </row>
    <row r="59" spans="1:16" ht="24.6" x14ac:dyDescent="0.65">
      <c r="A59" s="10">
        <v>55</v>
      </c>
      <c r="B59" s="19" t="s">
        <v>72</v>
      </c>
      <c r="C59" s="71">
        <v>3</v>
      </c>
      <c r="D59" s="80">
        <v>0</v>
      </c>
      <c r="E59" s="46">
        <f t="shared" si="0"/>
        <v>3</v>
      </c>
      <c r="F59" s="91">
        <v>0</v>
      </c>
      <c r="G59" s="89">
        <v>0</v>
      </c>
      <c r="H59" s="46">
        <f t="shared" si="1"/>
        <v>3</v>
      </c>
      <c r="I59" s="81"/>
      <c r="J59" s="20">
        <v>50</v>
      </c>
      <c r="K59" s="72">
        <f t="shared" si="5"/>
        <v>0</v>
      </c>
      <c r="L59" s="17" t="s">
        <v>16</v>
      </c>
      <c r="M59" s="18"/>
      <c r="N59" s="23">
        <f t="shared" si="6"/>
        <v>0</v>
      </c>
      <c r="O59" s="83"/>
      <c r="P59" s="43">
        <f t="shared" si="7"/>
        <v>0</v>
      </c>
    </row>
    <row r="60" spans="1:16" ht="24.6" x14ac:dyDescent="0.65">
      <c r="A60" s="10">
        <v>56</v>
      </c>
      <c r="B60" s="19" t="s">
        <v>73</v>
      </c>
      <c r="C60" s="71">
        <v>1</v>
      </c>
      <c r="D60" s="80">
        <v>0</v>
      </c>
      <c r="E60" s="46">
        <f t="shared" si="0"/>
        <v>1</v>
      </c>
      <c r="F60" s="91">
        <v>0</v>
      </c>
      <c r="G60" s="89">
        <v>0</v>
      </c>
      <c r="H60" s="46">
        <f t="shared" si="1"/>
        <v>1</v>
      </c>
      <c r="I60" s="81"/>
      <c r="J60" s="20">
        <v>50</v>
      </c>
      <c r="K60" s="72">
        <f t="shared" si="5"/>
        <v>0</v>
      </c>
      <c r="L60" s="17" t="s">
        <v>16</v>
      </c>
      <c r="M60" s="18"/>
      <c r="N60" s="23">
        <f t="shared" si="6"/>
        <v>0</v>
      </c>
      <c r="O60" s="83"/>
      <c r="P60" s="43">
        <f t="shared" si="7"/>
        <v>0</v>
      </c>
    </row>
    <row r="61" spans="1:16" ht="24.6" x14ac:dyDescent="0.65">
      <c r="A61" s="10">
        <v>57</v>
      </c>
      <c r="B61" s="19" t="s">
        <v>74</v>
      </c>
      <c r="C61" s="71">
        <v>1</v>
      </c>
      <c r="D61" s="80">
        <v>0</v>
      </c>
      <c r="E61" s="46">
        <f t="shared" si="0"/>
        <v>1</v>
      </c>
      <c r="F61" s="91">
        <v>0</v>
      </c>
      <c r="G61" s="89">
        <v>0</v>
      </c>
      <c r="H61" s="46">
        <f t="shared" si="1"/>
        <v>1</v>
      </c>
      <c r="I61" s="81"/>
      <c r="J61" s="20">
        <v>50</v>
      </c>
      <c r="K61" s="72">
        <f t="shared" si="5"/>
        <v>0</v>
      </c>
      <c r="L61" s="17" t="s">
        <v>16</v>
      </c>
      <c r="M61" s="18"/>
      <c r="N61" s="23">
        <f t="shared" si="6"/>
        <v>0</v>
      </c>
      <c r="O61" s="83"/>
      <c r="P61" s="43">
        <f t="shared" si="7"/>
        <v>0</v>
      </c>
    </row>
    <row r="62" spans="1:16" ht="24.6" x14ac:dyDescent="0.65">
      <c r="A62" s="10">
        <v>58</v>
      </c>
      <c r="B62" s="19" t="s">
        <v>70</v>
      </c>
      <c r="C62" s="71"/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20">
        <v>70</v>
      </c>
      <c r="K62" s="72">
        <f t="shared" si="5"/>
        <v>0</v>
      </c>
      <c r="L62" s="17" t="s">
        <v>16</v>
      </c>
      <c r="M62" s="18"/>
      <c r="N62" s="23">
        <f t="shared" si="6"/>
        <v>0</v>
      </c>
      <c r="O62" s="83"/>
      <c r="P62" s="43">
        <f t="shared" si="7"/>
        <v>0</v>
      </c>
    </row>
    <row r="63" spans="1:16" ht="24.6" x14ac:dyDescent="0.65">
      <c r="A63" s="10">
        <v>59</v>
      </c>
      <c r="B63" s="19" t="s">
        <v>71</v>
      </c>
      <c r="C63" s="71"/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20">
        <v>80</v>
      </c>
      <c r="K63" s="72">
        <f t="shared" si="5"/>
        <v>0</v>
      </c>
      <c r="L63" s="17" t="s">
        <v>16</v>
      </c>
      <c r="M63" s="18"/>
      <c r="N63" s="23">
        <f t="shared" si="6"/>
        <v>0</v>
      </c>
      <c r="O63" s="83"/>
      <c r="P63" s="43">
        <f t="shared" si="7"/>
        <v>0</v>
      </c>
    </row>
    <row r="64" spans="1:16" ht="24.6" x14ac:dyDescent="0.65">
      <c r="A64" s="10">
        <v>60</v>
      </c>
      <c r="B64" s="19" t="s">
        <v>199</v>
      </c>
      <c r="C64" s="71"/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20">
        <v>150</v>
      </c>
      <c r="K64" s="72">
        <f t="shared" si="5"/>
        <v>0</v>
      </c>
      <c r="L64" s="17" t="s">
        <v>16</v>
      </c>
      <c r="M64" s="18"/>
      <c r="N64" s="23">
        <f t="shared" si="6"/>
        <v>0</v>
      </c>
      <c r="O64" s="83"/>
      <c r="P64" s="43">
        <f t="shared" si="7"/>
        <v>0</v>
      </c>
    </row>
    <row r="65" spans="1:16" ht="24.6" x14ac:dyDescent="0.65">
      <c r="A65" s="10">
        <v>61</v>
      </c>
      <c r="B65" s="19" t="s">
        <v>200</v>
      </c>
      <c r="C65" s="71"/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20">
        <v>150</v>
      </c>
      <c r="K65" s="72">
        <f t="shared" si="5"/>
        <v>0</v>
      </c>
      <c r="L65" s="17" t="s">
        <v>16</v>
      </c>
      <c r="M65" s="18"/>
      <c r="N65" s="23">
        <f t="shared" si="6"/>
        <v>0</v>
      </c>
      <c r="O65" s="83"/>
      <c r="P65" s="43">
        <f t="shared" si="7"/>
        <v>0</v>
      </c>
    </row>
    <row r="66" spans="1:16" ht="24.6" x14ac:dyDescent="0.65">
      <c r="A66" s="10">
        <v>62</v>
      </c>
      <c r="B66" s="19" t="s">
        <v>201</v>
      </c>
      <c r="C66" s="71"/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20">
        <v>150</v>
      </c>
      <c r="K66" s="72">
        <f t="shared" si="5"/>
        <v>0</v>
      </c>
      <c r="L66" s="17" t="s">
        <v>16</v>
      </c>
      <c r="M66" s="18"/>
      <c r="N66" s="23">
        <f t="shared" si="6"/>
        <v>0</v>
      </c>
      <c r="O66" s="83"/>
      <c r="P66" s="43">
        <f t="shared" si="7"/>
        <v>0</v>
      </c>
    </row>
    <row r="67" spans="1:16" ht="24.6" x14ac:dyDescent="0.65">
      <c r="A67" s="10">
        <v>63</v>
      </c>
      <c r="B67" s="19" t="s">
        <v>77</v>
      </c>
      <c r="C67" s="71">
        <v>24</v>
      </c>
      <c r="D67" s="80">
        <v>0</v>
      </c>
      <c r="E67" s="46">
        <f t="shared" si="0"/>
        <v>24</v>
      </c>
      <c r="F67" s="91">
        <v>0</v>
      </c>
      <c r="G67" s="89">
        <v>0</v>
      </c>
      <c r="H67" s="46">
        <f t="shared" si="1"/>
        <v>24</v>
      </c>
      <c r="I67" s="81"/>
      <c r="J67" s="20">
        <v>50</v>
      </c>
      <c r="K67" s="72">
        <f t="shared" si="5"/>
        <v>0</v>
      </c>
      <c r="L67" s="17" t="s">
        <v>16</v>
      </c>
      <c r="M67" s="18"/>
      <c r="N67" s="23">
        <f t="shared" si="6"/>
        <v>0</v>
      </c>
      <c r="O67" s="83"/>
      <c r="P67" s="43">
        <f t="shared" si="7"/>
        <v>0</v>
      </c>
    </row>
    <row r="68" spans="1:16" ht="24.6" x14ac:dyDescent="0.65">
      <c r="A68" s="10">
        <v>64</v>
      </c>
      <c r="B68" s="19" t="s">
        <v>88</v>
      </c>
      <c r="C68" s="71"/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0">
        <v>50</v>
      </c>
      <c r="K68" s="72">
        <f t="shared" si="5"/>
        <v>0</v>
      </c>
      <c r="L68" s="17" t="s">
        <v>16</v>
      </c>
      <c r="M68" s="18"/>
      <c r="N68" s="23">
        <f t="shared" si="6"/>
        <v>0</v>
      </c>
      <c r="O68" s="83"/>
      <c r="P68" s="43">
        <f t="shared" si="7"/>
        <v>0</v>
      </c>
    </row>
    <row r="69" spans="1:16" ht="24.6" x14ac:dyDescent="0.65">
      <c r="A69" s="10">
        <v>65</v>
      </c>
      <c r="B69" s="19" t="s">
        <v>89</v>
      </c>
      <c r="C69" s="71"/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0">
        <v>120</v>
      </c>
      <c r="K69" s="72">
        <f t="shared" si="5"/>
        <v>0</v>
      </c>
      <c r="L69" s="17" t="s">
        <v>16</v>
      </c>
      <c r="M69" s="18"/>
      <c r="N69" s="23">
        <f t="shared" si="6"/>
        <v>0</v>
      </c>
      <c r="O69" s="83"/>
      <c r="P69" s="43">
        <f t="shared" si="7"/>
        <v>0</v>
      </c>
    </row>
    <row r="70" spans="1:16" ht="24.6" x14ac:dyDescent="0.65">
      <c r="A70" s="10">
        <v>66</v>
      </c>
      <c r="B70" s="19" t="s">
        <v>379</v>
      </c>
      <c r="C70" s="71">
        <v>2</v>
      </c>
      <c r="D70" s="80">
        <v>0</v>
      </c>
      <c r="E70" s="46">
        <f t="shared" si="0"/>
        <v>2</v>
      </c>
      <c r="F70" s="91">
        <v>0</v>
      </c>
      <c r="G70" s="89">
        <v>0</v>
      </c>
      <c r="H70" s="46">
        <f t="shared" si="1"/>
        <v>2</v>
      </c>
      <c r="I70" s="81"/>
      <c r="J70" s="20">
        <v>50</v>
      </c>
      <c r="K70" s="72">
        <f t="shared" si="5"/>
        <v>0</v>
      </c>
      <c r="L70" s="17" t="s">
        <v>16</v>
      </c>
      <c r="M70" s="18"/>
      <c r="N70" s="23">
        <f t="shared" si="6"/>
        <v>0</v>
      </c>
      <c r="O70" s="83"/>
      <c r="P70" s="43">
        <f t="shared" si="7"/>
        <v>0</v>
      </c>
    </row>
    <row r="71" spans="1:16" ht="24.6" x14ac:dyDescent="0.65">
      <c r="A71" s="10">
        <v>67</v>
      </c>
      <c r="B71" s="19" t="s">
        <v>312</v>
      </c>
      <c r="C71" s="71">
        <v>3</v>
      </c>
      <c r="D71" s="80">
        <v>0</v>
      </c>
      <c r="E71" s="46">
        <f t="shared" si="0"/>
        <v>3</v>
      </c>
      <c r="F71" s="91">
        <v>0</v>
      </c>
      <c r="G71" s="89">
        <v>0</v>
      </c>
      <c r="H71" s="46">
        <f t="shared" si="1"/>
        <v>3</v>
      </c>
      <c r="I71" s="81"/>
      <c r="J71" s="20">
        <v>50</v>
      </c>
      <c r="K71" s="72">
        <f t="shared" si="5"/>
        <v>0</v>
      </c>
      <c r="L71" s="17" t="s">
        <v>16</v>
      </c>
      <c r="M71" s="18"/>
      <c r="N71" s="23">
        <f t="shared" si="6"/>
        <v>0</v>
      </c>
      <c r="O71" s="83"/>
      <c r="P71" s="43">
        <f t="shared" si="7"/>
        <v>0</v>
      </c>
    </row>
    <row r="72" spans="1:16" ht="24.6" x14ac:dyDescent="0.65">
      <c r="A72" s="10">
        <v>68</v>
      </c>
      <c r="B72" s="19" t="s">
        <v>380</v>
      </c>
      <c r="C72" s="71"/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20">
        <v>45</v>
      </c>
      <c r="K72" s="72">
        <f t="shared" si="5"/>
        <v>0</v>
      </c>
      <c r="L72" s="17" t="s">
        <v>16</v>
      </c>
      <c r="M72" s="18"/>
      <c r="N72" s="23">
        <f t="shared" si="6"/>
        <v>0</v>
      </c>
      <c r="O72" s="83"/>
      <c r="P72" s="43">
        <f t="shared" si="7"/>
        <v>0</v>
      </c>
    </row>
    <row r="73" spans="1:16" ht="24.6" x14ac:dyDescent="0.65">
      <c r="A73" s="10">
        <v>69</v>
      </c>
      <c r="B73" s="19" t="s">
        <v>360</v>
      </c>
      <c r="C73" s="71"/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0">
        <v>35</v>
      </c>
      <c r="K73" s="72">
        <f t="shared" si="5"/>
        <v>0</v>
      </c>
      <c r="L73" s="17" t="s">
        <v>16</v>
      </c>
      <c r="M73" s="18"/>
      <c r="N73" s="23">
        <f t="shared" si="6"/>
        <v>0</v>
      </c>
      <c r="O73" s="83"/>
      <c r="P73" s="43">
        <f t="shared" si="7"/>
        <v>0</v>
      </c>
    </row>
    <row r="74" spans="1:16" ht="24.6" x14ac:dyDescent="0.65">
      <c r="A74" s="10">
        <v>70</v>
      </c>
      <c r="B74" s="19" t="s">
        <v>356</v>
      </c>
      <c r="C74" s="71">
        <v>6</v>
      </c>
      <c r="D74" s="80">
        <v>0</v>
      </c>
      <c r="E74" s="46">
        <f t="shared" ref="E74:E143" si="8">C74+D74</f>
        <v>6</v>
      </c>
      <c r="F74" s="91">
        <v>0</v>
      </c>
      <c r="G74" s="89">
        <v>0</v>
      </c>
      <c r="H74" s="46">
        <f t="shared" ref="H74:H143" si="9">+E74-F74-I74</f>
        <v>6</v>
      </c>
      <c r="I74" s="81"/>
      <c r="J74" s="20">
        <v>55</v>
      </c>
      <c r="K74" s="72">
        <f t="shared" si="5"/>
        <v>0</v>
      </c>
      <c r="L74" s="17" t="s">
        <v>16</v>
      </c>
      <c r="M74" s="18"/>
      <c r="N74" s="23">
        <f t="shared" si="6"/>
        <v>0</v>
      </c>
      <c r="O74" s="83"/>
      <c r="P74" s="43">
        <f t="shared" si="7"/>
        <v>0</v>
      </c>
    </row>
    <row r="75" spans="1:16" ht="24.6" x14ac:dyDescent="0.65">
      <c r="A75" s="10">
        <v>71</v>
      </c>
      <c r="B75" s="19" t="s">
        <v>357</v>
      </c>
      <c r="C75" s="71">
        <v>7</v>
      </c>
      <c r="D75" s="80">
        <v>0</v>
      </c>
      <c r="E75" s="46">
        <f t="shared" si="8"/>
        <v>7</v>
      </c>
      <c r="F75" s="91">
        <v>0</v>
      </c>
      <c r="G75" s="89">
        <v>0</v>
      </c>
      <c r="H75" s="46">
        <f t="shared" si="9"/>
        <v>7</v>
      </c>
      <c r="I75" s="81"/>
      <c r="J75" s="20">
        <v>55</v>
      </c>
      <c r="K75" s="72">
        <f t="shared" ref="K75:K144" si="10">+J75*I75</f>
        <v>0</v>
      </c>
      <c r="L75" s="17" t="s">
        <v>16</v>
      </c>
      <c r="M75" s="18"/>
      <c r="N75" s="23">
        <f t="shared" ref="N75:N144" si="11">SUM(K75-M75)</f>
        <v>0</v>
      </c>
      <c r="O75" s="83"/>
      <c r="P75" s="43">
        <f t="shared" ref="P75:P144" si="12">+I75*O75</f>
        <v>0</v>
      </c>
    </row>
    <row r="76" spans="1:16" ht="24.6" x14ac:dyDescent="0.65">
      <c r="A76" s="10">
        <v>72</v>
      </c>
      <c r="B76" s="19" t="s">
        <v>352</v>
      </c>
      <c r="C76" s="71">
        <v>5</v>
      </c>
      <c r="D76" s="80">
        <v>0</v>
      </c>
      <c r="E76" s="46">
        <f t="shared" si="8"/>
        <v>5</v>
      </c>
      <c r="F76" s="91">
        <v>0</v>
      </c>
      <c r="G76" s="89">
        <v>0</v>
      </c>
      <c r="H76" s="46">
        <f t="shared" si="9"/>
        <v>5</v>
      </c>
      <c r="I76" s="81"/>
      <c r="J76" s="20">
        <v>45</v>
      </c>
      <c r="K76" s="72">
        <f t="shared" si="10"/>
        <v>0</v>
      </c>
      <c r="L76" s="17" t="s">
        <v>16</v>
      </c>
      <c r="M76" s="18"/>
      <c r="N76" s="23">
        <f t="shared" si="11"/>
        <v>0</v>
      </c>
      <c r="O76" s="83"/>
      <c r="P76" s="43">
        <f t="shared" si="12"/>
        <v>0</v>
      </c>
    </row>
    <row r="77" spans="1:16" ht="24.6" x14ac:dyDescent="0.65">
      <c r="A77" s="10">
        <v>73</v>
      </c>
      <c r="B77" s="19" t="s">
        <v>244</v>
      </c>
      <c r="C77" s="71">
        <v>16</v>
      </c>
      <c r="D77" s="80">
        <v>0</v>
      </c>
      <c r="E77" s="46">
        <f t="shared" si="8"/>
        <v>16</v>
      </c>
      <c r="F77" s="91">
        <v>0</v>
      </c>
      <c r="G77" s="89">
        <v>0</v>
      </c>
      <c r="H77" s="46">
        <f t="shared" si="9"/>
        <v>16</v>
      </c>
      <c r="I77" s="81"/>
      <c r="J77" s="20">
        <v>35</v>
      </c>
      <c r="K77" s="72">
        <f t="shared" si="10"/>
        <v>0</v>
      </c>
      <c r="L77" s="17" t="s">
        <v>16</v>
      </c>
      <c r="M77" s="18"/>
      <c r="N77" s="23">
        <f t="shared" si="11"/>
        <v>0</v>
      </c>
      <c r="O77" s="83"/>
      <c r="P77" s="43">
        <f t="shared" si="12"/>
        <v>0</v>
      </c>
    </row>
    <row r="78" spans="1:16" ht="24.6" x14ac:dyDescent="0.65">
      <c r="A78" s="10">
        <v>74</v>
      </c>
      <c r="B78" s="19" t="s">
        <v>255</v>
      </c>
      <c r="C78" s="71"/>
      <c r="D78" s="80">
        <v>0</v>
      </c>
      <c r="E78" s="46">
        <f t="shared" si="8"/>
        <v>0</v>
      </c>
      <c r="F78" s="91">
        <v>0</v>
      </c>
      <c r="G78" s="89">
        <v>0</v>
      </c>
      <c r="H78" s="46">
        <f t="shared" si="9"/>
        <v>0</v>
      </c>
      <c r="I78" s="81"/>
      <c r="J78" s="20">
        <v>120</v>
      </c>
      <c r="K78" s="72">
        <f t="shared" si="10"/>
        <v>0</v>
      </c>
      <c r="L78" s="17" t="s">
        <v>16</v>
      </c>
      <c r="M78" s="18"/>
      <c r="N78" s="23">
        <f t="shared" si="11"/>
        <v>0</v>
      </c>
      <c r="O78" s="83"/>
      <c r="P78" s="43">
        <f t="shared" si="12"/>
        <v>0</v>
      </c>
    </row>
    <row r="79" spans="1:16" ht="24.6" x14ac:dyDescent="0.65">
      <c r="A79" s="10">
        <v>75</v>
      </c>
      <c r="B79" s="19" t="s">
        <v>256</v>
      </c>
      <c r="C79" s="71"/>
      <c r="D79" s="80">
        <v>0</v>
      </c>
      <c r="E79" s="46">
        <f t="shared" si="8"/>
        <v>0</v>
      </c>
      <c r="F79" s="91">
        <v>0</v>
      </c>
      <c r="G79" s="89">
        <v>0</v>
      </c>
      <c r="H79" s="46">
        <f t="shared" si="9"/>
        <v>0</v>
      </c>
      <c r="I79" s="81"/>
      <c r="J79" s="20">
        <v>45</v>
      </c>
      <c r="K79" s="72">
        <f t="shared" si="10"/>
        <v>0</v>
      </c>
      <c r="L79" s="17" t="s">
        <v>16</v>
      </c>
      <c r="M79" s="18"/>
      <c r="N79" s="23">
        <f t="shared" si="11"/>
        <v>0</v>
      </c>
      <c r="O79" s="83"/>
      <c r="P79" s="43">
        <f t="shared" si="12"/>
        <v>0</v>
      </c>
    </row>
    <row r="80" spans="1:16" ht="24.6" x14ac:dyDescent="0.65">
      <c r="A80" s="10">
        <v>76</v>
      </c>
      <c r="B80" s="19" t="s">
        <v>355</v>
      </c>
      <c r="C80" s="71">
        <v>5</v>
      </c>
      <c r="D80" s="80">
        <v>0</v>
      </c>
      <c r="E80" s="46">
        <f t="shared" si="8"/>
        <v>5</v>
      </c>
      <c r="F80" s="91">
        <v>0</v>
      </c>
      <c r="G80" s="89">
        <v>0</v>
      </c>
      <c r="H80" s="46">
        <f t="shared" si="9"/>
        <v>5</v>
      </c>
      <c r="I80" s="81"/>
      <c r="J80" s="20">
        <v>35</v>
      </c>
      <c r="K80" s="72">
        <f t="shared" si="10"/>
        <v>0</v>
      </c>
      <c r="L80" s="17" t="s">
        <v>16</v>
      </c>
      <c r="M80" s="18"/>
      <c r="N80" s="23">
        <f t="shared" si="11"/>
        <v>0</v>
      </c>
      <c r="O80" s="83"/>
      <c r="P80" s="43">
        <f t="shared" si="12"/>
        <v>0</v>
      </c>
    </row>
    <row r="81" spans="1:16" ht="24.6" x14ac:dyDescent="0.65">
      <c r="A81" s="10">
        <v>77</v>
      </c>
      <c r="B81" s="19" t="s">
        <v>381</v>
      </c>
      <c r="C81" s="71"/>
      <c r="D81" s="80">
        <v>0</v>
      </c>
      <c r="E81" s="46">
        <f t="shared" si="8"/>
        <v>0</v>
      </c>
      <c r="F81" s="91">
        <v>0</v>
      </c>
      <c r="G81" s="89">
        <v>0</v>
      </c>
      <c r="H81" s="46">
        <f t="shared" si="9"/>
        <v>0</v>
      </c>
      <c r="I81" s="81"/>
      <c r="J81" s="20">
        <v>35</v>
      </c>
      <c r="K81" s="72">
        <f t="shared" si="10"/>
        <v>0</v>
      </c>
      <c r="L81" s="17" t="s">
        <v>16</v>
      </c>
      <c r="M81" s="18"/>
      <c r="N81" s="23">
        <f t="shared" si="11"/>
        <v>0</v>
      </c>
      <c r="O81" s="83"/>
      <c r="P81" s="43">
        <f t="shared" si="12"/>
        <v>0</v>
      </c>
    </row>
    <row r="82" spans="1:16" ht="24.6" x14ac:dyDescent="0.65">
      <c r="A82" s="10">
        <v>78</v>
      </c>
      <c r="B82" s="19" t="s">
        <v>313</v>
      </c>
      <c r="C82" s="71"/>
      <c r="D82" s="80">
        <v>0</v>
      </c>
      <c r="E82" s="46">
        <f t="shared" si="8"/>
        <v>0</v>
      </c>
      <c r="F82" s="91">
        <v>0</v>
      </c>
      <c r="G82" s="89">
        <v>0</v>
      </c>
      <c r="H82" s="46">
        <f t="shared" si="9"/>
        <v>0</v>
      </c>
      <c r="I82" s="81"/>
      <c r="J82" s="20">
        <v>35</v>
      </c>
      <c r="K82" s="72">
        <f t="shared" si="10"/>
        <v>0</v>
      </c>
      <c r="L82" s="17" t="s">
        <v>16</v>
      </c>
      <c r="M82" s="18"/>
      <c r="N82" s="23">
        <f t="shared" si="11"/>
        <v>0</v>
      </c>
      <c r="O82" s="83"/>
      <c r="P82" s="43">
        <f t="shared" si="12"/>
        <v>0</v>
      </c>
    </row>
    <row r="83" spans="1:16" ht="24.6" x14ac:dyDescent="0.65">
      <c r="A83" s="10">
        <v>79</v>
      </c>
      <c r="B83" s="19" t="s">
        <v>257</v>
      </c>
      <c r="C83" s="71"/>
      <c r="D83" s="80">
        <v>0</v>
      </c>
      <c r="E83" s="46">
        <f t="shared" si="8"/>
        <v>0</v>
      </c>
      <c r="F83" s="91">
        <v>0</v>
      </c>
      <c r="G83" s="89">
        <v>0</v>
      </c>
      <c r="H83" s="46">
        <f t="shared" si="9"/>
        <v>0</v>
      </c>
      <c r="I83" s="81"/>
      <c r="J83" s="20">
        <v>35</v>
      </c>
      <c r="K83" s="72">
        <f t="shared" si="10"/>
        <v>0</v>
      </c>
      <c r="L83" s="17" t="s">
        <v>16</v>
      </c>
      <c r="M83" s="18"/>
      <c r="N83" s="23">
        <f t="shared" si="11"/>
        <v>0</v>
      </c>
      <c r="O83" s="83"/>
      <c r="P83" s="43">
        <f t="shared" si="12"/>
        <v>0</v>
      </c>
    </row>
    <row r="84" spans="1:16" ht="24.6" x14ac:dyDescent="0.65">
      <c r="A84" s="10">
        <v>80</v>
      </c>
      <c r="B84" s="19" t="s">
        <v>382</v>
      </c>
      <c r="C84" s="71"/>
      <c r="D84" s="80">
        <v>0</v>
      </c>
      <c r="E84" s="46">
        <f t="shared" si="8"/>
        <v>0</v>
      </c>
      <c r="F84" s="91">
        <v>0</v>
      </c>
      <c r="G84" s="89">
        <v>0</v>
      </c>
      <c r="H84" s="46">
        <f t="shared" si="9"/>
        <v>0</v>
      </c>
      <c r="I84" s="81"/>
      <c r="J84" s="20"/>
      <c r="K84" s="72">
        <f t="shared" si="10"/>
        <v>0</v>
      </c>
      <c r="L84" s="17" t="s">
        <v>16</v>
      </c>
      <c r="M84" s="18"/>
      <c r="N84" s="23">
        <f t="shared" si="11"/>
        <v>0</v>
      </c>
      <c r="O84" s="83"/>
      <c r="P84" s="43">
        <f t="shared" si="12"/>
        <v>0</v>
      </c>
    </row>
    <row r="85" spans="1:16" ht="24.6" x14ac:dyDescent="0.65">
      <c r="A85" s="10">
        <v>81</v>
      </c>
      <c r="B85" s="19" t="s">
        <v>258</v>
      </c>
      <c r="C85" s="71">
        <v>6</v>
      </c>
      <c r="D85" s="80">
        <v>0</v>
      </c>
      <c r="E85" s="46">
        <f t="shared" si="8"/>
        <v>6</v>
      </c>
      <c r="F85" s="91">
        <v>0</v>
      </c>
      <c r="G85" s="89">
        <v>0</v>
      </c>
      <c r="H85" s="46">
        <f t="shared" si="9"/>
        <v>6</v>
      </c>
      <c r="I85" s="81"/>
      <c r="J85" s="20">
        <v>120</v>
      </c>
      <c r="K85" s="72">
        <f t="shared" si="10"/>
        <v>0</v>
      </c>
      <c r="L85" s="17" t="s">
        <v>16</v>
      </c>
      <c r="M85" s="18"/>
      <c r="N85" s="23">
        <f t="shared" si="11"/>
        <v>0</v>
      </c>
      <c r="O85" s="83"/>
      <c r="P85" s="43">
        <f t="shared" si="12"/>
        <v>0</v>
      </c>
    </row>
    <row r="86" spans="1:16" ht="24.6" x14ac:dyDescent="0.65">
      <c r="A86" s="10">
        <v>82</v>
      </c>
      <c r="B86" s="19" t="s">
        <v>259</v>
      </c>
      <c r="C86" s="71">
        <v>5</v>
      </c>
      <c r="D86" s="80">
        <v>0</v>
      </c>
      <c r="E86" s="46">
        <f t="shared" si="8"/>
        <v>5</v>
      </c>
      <c r="F86" s="91">
        <v>0</v>
      </c>
      <c r="G86" s="89">
        <v>0</v>
      </c>
      <c r="H86" s="46">
        <f t="shared" si="9"/>
        <v>5</v>
      </c>
      <c r="I86" s="81"/>
      <c r="J86" s="20">
        <v>250</v>
      </c>
      <c r="K86" s="72">
        <f t="shared" si="10"/>
        <v>0</v>
      </c>
      <c r="L86" s="17" t="s">
        <v>16</v>
      </c>
      <c r="M86" s="18"/>
      <c r="N86" s="23">
        <f t="shared" si="11"/>
        <v>0</v>
      </c>
      <c r="O86" s="83"/>
      <c r="P86" s="43">
        <f t="shared" si="12"/>
        <v>0</v>
      </c>
    </row>
    <row r="87" spans="1:16" ht="24.6" x14ac:dyDescent="0.65">
      <c r="A87" s="10">
        <v>83</v>
      </c>
      <c r="B87" s="19" t="s">
        <v>260</v>
      </c>
      <c r="C87" s="46">
        <v>15</v>
      </c>
      <c r="D87" s="80">
        <v>0</v>
      </c>
      <c r="E87" s="46">
        <f>C87+D87</f>
        <v>15</v>
      </c>
      <c r="F87" s="91">
        <v>0</v>
      </c>
      <c r="G87" s="89">
        <v>0</v>
      </c>
      <c r="H87" s="46">
        <f>+E87-F87-I87</f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v>7</v>
      </c>
      <c r="D88" s="80">
        <v>0</v>
      </c>
      <c r="E88" s="46">
        <f t="shared" si="8"/>
        <v>7</v>
      </c>
      <c r="F88" s="91">
        <v>0</v>
      </c>
      <c r="G88" s="89">
        <v>0</v>
      </c>
      <c r="H88" s="46">
        <f t="shared" si="9"/>
        <v>7</v>
      </c>
      <c r="I88" s="81"/>
      <c r="J88" s="20">
        <v>55</v>
      </c>
      <c r="K88" s="72">
        <f t="shared" si="10"/>
        <v>0</v>
      </c>
      <c r="L88" s="17" t="s">
        <v>16</v>
      </c>
      <c r="M88" s="18"/>
      <c r="N88" s="23">
        <f t="shared" si="11"/>
        <v>0</v>
      </c>
      <c r="O88" s="83"/>
      <c r="P88" s="43">
        <f t="shared" si="12"/>
        <v>0</v>
      </c>
    </row>
    <row r="89" spans="1:16" ht="24.6" x14ac:dyDescent="0.65">
      <c r="A89" s="10">
        <v>85</v>
      </c>
      <c r="B89" s="19" t="s">
        <v>262</v>
      </c>
      <c r="C89" s="71">
        <v>1</v>
      </c>
      <c r="D89" s="80">
        <v>0</v>
      </c>
      <c r="E89" s="46">
        <f t="shared" si="8"/>
        <v>1</v>
      </c>
      <c r="F89" s="91">
        <v>0</v>
      </c>
      <c r="G89" s="89">
        <v>0</v>
      </c>
      <c r="H89" s="46">
        <f t="shared" si="9"/>
        <v>1</v>
      </c>
      <c r="I89" s="81"/>
      <c r="J89" s="20">
        <v>60</v>
      </c>
      <c r="K89" s="72">
        <f t="shared" si="10"/>
        <v>0</v>
      </c>
      <c r="L89" s="17" t="s">
        <v>16</v>
      </c>
      <c r="M89" s="18"/>
      <c r="N89" s="23">
        <f t="shared" si="11"/>
        <v>0</v>
      </c>
      <c r="O89" s="83"/>
      <c r="P89" s="43">
        <f t="shared" si="12"/>
        <v>0</v>
      </c>
    </row>
    <row r="90" spans="1:16" ht="24.6" x14ac:dyDescent="0.65">
      <c r="A90" s="10">
        <v>86</v>
      </c>
      <c r="B90" s="19" t="s">
        <v>263</v>
      </c>
      <c r="C90" s="71">
        <v>10</v>
      </c>
      <c r="D90" s="80">
        <v>0</v>
      </c>
      <c r="E90" s="46">
        <f t="shared" si="8"/>
        <v>10</v>
      </c>
      <c r="F90" s="91">
        <v>0</v>
      </c>
      <c r="G90" s="89">
        <v>0</v>
      </c>
      <c r="H90" s="46">
        <f t="shared" si="9"/>
        <v>10</v>
      </c>
      <c r="I90" s="81"/>
      <c r="J90" s="20">
        <v>100</v>
      </c>
      <c r="K90" s="72">
        <f t="shared" si="10"/>
        <v>0</v>
      </c>
      <c r="L90" s="17" t="s">
        <v>16</v>
      </c>
      <c r="M90" s="18"/>
      <c r="N90" s="23">
        <f t="shared" si="11"/>
        <v>0</v>
      </c>
      <c r="O90" s="83"/>
      <c r="P90" s="43">
        <f t="shared" si="12"/>
        <v>0</v>
      </c>
    </row>
    <row r="91" spans="1:16" ht="24.6" x14ac:dyDescent="0.65">
      <c r="A91" s="10">
        <v>87</v>
      </c>
      <c r="B91" s="19" t="s">
        <v>100</v>
      </c>
      <c r="C91" s="71">
        <v>3</v>
      </c>
      <c r="D91" s="80">
        <v>0</v>
      </c>
      <c r="E91" s="46">
        <f t="shared" si="8"/>
        <v>3</v>
      </c>
      <c r="F91" s="91">
        <v>0</v>
      </c>
      <c r="G91" s="89">
        <v>0</v>
      </c>
      <c r="H91" s="46">
        <f t="shared" si="9"/>
        <v>3</v>
      </c>
      <c r="I91" s="81"/>
      <c r="J91" s="20">
        <v>55</v>
      </c>
      <c r="K91" s="72">
        <f t="shared" si="10"/>
        <v>0</v>
      </c>
      <c r="L91" s="17" t="s">
        <v>16</v>
      </c>
      <c r="M91" s="18"/>
      <c r="N91" s="23">
        <f t="shared" si="11"/>
        <v>0</v>
      </c>
      <c r="O91" s="83"/>
      <c r="P91" s="43">
        <f t="shared" si="12"/>
        <v>0</v>
      </c>
    </row>
    <row r="92" spans="1:16" ht="24.6" x14ac:dyDescent="0.65">
      <c r="A92" s="10">
        <v>88</v>
      </c>
      <c r="B92" s="19" t="s">
        <v>101</v>
      </c>
      <c r="C92" s="71"/>
      <c r="D92" s="80">
        <v>0</v>
      </c>
      <c r="E92" s="46">
        <f t="shared" si="8"/>
        <v>0</v>
      </c>
      <c r="F92" s="91">
        <v>0</v>
      </c>
      <c r="G92" s="89">
        <v>0</v>
      </c>
      <c r="H92" s="46">
        <f t="shared" si="9"/>
        <v>0</v>
      </c>
      <c r="I92" s="81"/>
      <c r="J92" s="20">
        <v>50</v>
      </c>
      <c r="K92" s="72">
        <f t="shared" si="10"/>
        <v>0</v>
      </c>
      <c r="L92" s="17" t="s">
        <v>16</v>
      </c>
      <c r="M92" s="18"/>
      <c r="N92" s="23">
        <f t="shared" si="11"/>
        <v>0</v>
      </c>
      <c r="O92" s="83"/>
      <c r="P92" s="43">
        <f t="shared" si="12"/>
        <v>0</v>
      </c>
    </row>
    <row r="93" spans="1:16" ht="24.6" x14ac:dyDescent="0.65">
      <c r="A93" s="10">
        <v>89</v>
      </c>
      <c r="B93" s="19" t="s">
        <v>102</v>
      </c>
      <c r="C93" s="71"/>
      <c r="D93" s="80">
        <v>0</v>
      </c>
      <c r="E93" s="46">
        <f t="shared" si="8"/>
        <v>0</v>
      </c>
      <c r="F93" s="91">
        <v>0</v>
      </c>
      <c r="G93" s="89">
        <v>0</v>
      </c>
      <c r="H93" s="46">
        <f t="shared" si="9"/>
        <v>0</v>
      </c>
      <c r="I93" s="81"/>
      <c r="J93" s="20">
        <v>50</v>
      </c>
      <c r="K93" s="72">
        <f t="shared" si="10"/>
        <v>0</v>
      </c>
      <c r="L93" s="17" t="s">
        <v>16</v>
      </c>
      <c r="M93" s="18"/>
      <c r="N93" s="23">
        <f t="shared" si="11"/>
        <v>0</v>
      </c>
      <c r="O93" s="83"/>
      <c r="P93" s="43">
        <f t="shared" si="12"/>
        <v>0</v>
      </c>
    </row>
    <row r="94" spans="1:16" ht="24.6" x14ac:dyDescent="0.65">
      <c r="A94" s="10">
        <v>90</v>
      </c>
      <c r="B94" s="19" t="s">
        <v>264</v>
      </c>
      <c r="C94" s="71"/>
      <c r="D94" s="80">
        <v>0</v>
      </c>
      <c r="E94" s="46">
        <f t="shared" si="8"/>
        <v>0</v>
      </c>
      <c r="F94" s="91">
        <v>0</v>
      </c>
      <c r="G94" s="89">
        <v>0</v>
      </c>
      <c r="H94" s="46">
        <f t="shared" si="9"/>
        <v>0</v>
      </c>
      <c r="I94" s="81"/>
      <c r="J94" s="20">
        <v>35</v>
      </c>
      <c r="K94" s="72">
        <f t="shared" si="10"/>
        <v>0</v>
      </c>
      <c r="L94" s="17" t="s">
        <v>16</v>
      </c>
      <c r="M94" s="18"/>
      <c r="N94" s="23">
        <f t="shared" si="11"/>
        <v>0</v>
      </c>
      <c r="O94" s="83"/>
      <c r="P94" s="43">
        <f t="shared" si="12"/>
        <v>0</v>
      </c>
    </row>
    <row r="95" spans="1:16" ht="24.6" x14ac:dyDescent="0.65">
      <c r="A95" s="10">
        <v>91</v>
      </c>
      <c r="B95" s="19" t="s">
        <v>353</v>
      </c>
      <c r="C95" s="71"/>
      <c r="D95" s="80">
        <v>0</v>
      </c>
      <c r="E95" s="46">
        <f t="shared" si="8"/>
        <v>0</v>
      </c>
      <c r="F95" s="91">
        <v>0</v>
      </c>
      <c r="G95" s="89">
        <v>0</v>
      </c>
      <c r="H95" s="46">
        <f t="shared" si="9"/>
        <v>0</v>
      </c>
      <c r="I95" s="81"/>
      <c r="J95" s="20">
        <v>45</v>
      </c>
      <c r="K95" s="72">
        <f t="shared" si="10"/>
        <v>0</v>
      </c>
      <c r="L95" s="17" t="s">
        <v>16</v>
      </c>
      <c r="M95" s="18"/>
      <c r="N95" s="23">
        <f t="shared" si="11"/>
        <v>0</v>
      </c>
      <c r="O95" s="83"/>
      <c r="P95" s="43">
        <f t="shared" si="12"/>
        <v>0</v>
      </c>
    </row>
    <row r="96" spans="1:16" ht="24.6" x14ac:dyDescent="0.65">
      <c r="A96" s="10">
        <v>92</v>
      </c>
      <c r="B96" s="19" t="s">
        <v>133</v>
      </c>
      <c r="C96" s="71"/>
      <c r="D96" s="80">
        <v>0</v>
      </c>
      <c r="E96" s="46">
        <f t="shared" si="8"/>
        <v>0</v>
      </c>
      <c r="F96" s="91">
        <v>0</v>
      </c>
      <c r="G96" s="89">
        <v>0</v>
      </c>
      <c r="H96" s="46">
        <f t="shared" si="9"/>
        <v>0</v>
      </c>
      <c r="I96" s="81"/>
      <c r="J96" s="20">
        <v>40</v>
      </c>
      <c r="K96" s="72">
        <f t="shared" si="10"/>
        <v>0</v>
      </c>
      <c r="L96" s="17" t="s">
        <v>16</v>
      </c>
      <c r="M96" s="18"/>
      <c r="N96" s="23">
        <f t="shared" si="11"/>
        <v>0</v>
      </c>
      <c r="O96" s="83"/>
      <c r="P96" s="43">
        <f t="shared" si="12"/>
        <v>0</v>
      </c>
    </row>
    <row r="97" spans="1:16" ht="24.6" x14ac:dyDescent="0.65">
      <c r="A97" s="10">
        <v>93</v>
      </c>
      <c r="B97" s="19" t="s">
        <v>265</v>
      </c>
      <c r="C97" s="71">
        <v>4</v>
      </c>
      <c r="D97" s="80">
        <v>0</v>
      </c>
      <c r="E97" s="46">
        <f t="shared" si="8"/>
        <v>4</v>
      </c>
      <c r="F97" s="91">
        <v>0</v>
      </c>
      <c r="G97" s="89">
        <v>0</v>
      </c>
      <c r="H97" s="46">
        <f t="shared" si="9"/>
        <v>4</v>
      </c>
      <c r="I97" s="81"/>
      <c r="J97" s="20">
        <v>40</v>
      </c>
      <c r="K97" s="72">
        <f t="shared" si="10"/>
        <v>0</v>
      </c>
      <c r="L97" s="17" t="s">
        <v>16</v>
      </c>
      <c r="M97" s="18"/>
      <c r="N97" s="23">
        <f t="shared" si="11"/>
        <v>0</v>
      </c>
      <c r="O97" s="83"/>
      <c r="P97" s="43">
        <f t="shared" si="12"/>
        <v>0</v>
      </c>
    </row>
    <row r="98" spans="1:16" ht="24.6" x14ac:dyDescent="0.65">
      <c r="A98" s="10">
        <v>94</v>
      </c>
      <c r="B98" s="19" t="s">
        <v>108</v>
      </c>
      <c r="C98" s="71">
        <v>5</v>
      </c>
      <c r="D98" s="80">
        <v>0</v>
      </c>
      <c r="E98" s="46">
        <f t="shared" si="8"/>
        <v>5</v>
      </c>
      <c r="F98" s="91">
        <v>0</v>
      </c>
      <c r="G98" s="89">
        <v>0</v>
      </c>
      <c r="H98" s="46">
        <f t="shared" si="9"/>
        <v>5</v>
      </c>
      <c r="I98" s="81"/>
      <c r="J98" s="20">
        <v>45</v>
      </c>
      <c r="K98" s="72">
        <f t="shared" si="10"/>
        <v>0</v>
      </c>
      <c r="L98" s="17" t="s">
        <v>16</v>
      </c>
      <c r="M98" s="18"/>
      <c r="N98" s="23">
        <f t="shared" si="11"/>
        <v>0</v>
      </c>
      <c r="O98" s="83"/>
      <c r="P98" s="43">
        <f t="shared" si="12"/>
        <v>0</v>
      </c>
    </row>
    <row r="99" spans="1:16" ht="24.6" x14ac:dyDescent="0.65">
      <c r="A99" s="10">
        <v>95</v>
      </c>
      <c r="B99" s="19" t="s">
        <v>245</v>
      </c>
      <c r="C99" s="71"/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</f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/>
      <c r="D100" s="80">
        <v>0</v>
      </c>
      <c r="E100" s="46">
        <f t="shared" si="8"/>
        <v>0</v>
      </c>
      <c r="F100" s="91">
        <v>0</v>
      </c>
      <c r="G100" s="89">
        <v>0</v>
      </c>
      <c r="H100" s="46">
        <f t="shared" si="9"/>
        <v>0</v>
      </c>
      <c r="I100" s="81"/>
      <c r="J100" s="20">
        <v>55</v>
      </c>
      <c r="K100" s="72">
        <f t="shared" si="10"/>
        <v>0</v>
      </c>
      <c r="L100" s="17" t="s">
        <v>16</v>
      </c>
      <c r="M100" s="18"/>
      <c r="N100" s="23">
        <f t="shared" si="11"/>
        <v>0</v>
      </c>
      <c r="O100" s="83"/>
      <c r="P100" s="43">
        <f t="shared" si="12"/>
        <v>0</v>
      </c>
    </row>
    <row r="101" spans="1:16" ht="24.6" x14ac:dyDescent="0.65">
      <c r="A101" s="10">
        <v>97</v>
      </c>
      <c r="B101" s="19" t="s">
        <v>121</v>
      </c>
      <c r="C101" s="71"/>
      <c r="D101" s="80">
        <v>0</v>
      </c>
      <c r="E101" s="46">
        <f t="shared" si="8"/>
        <v>0</v>
      </c>
      <c r="F101" s="91">
        <v>0</v>
      </c>
      <c r="G101" s="89">
        <v>0</v>
      </c>
      <c r="H101" s="46">
        <f t="shared" si="9"/>
        <v>0</v>
      </c>
      <c r="I101" s="81"/>
      <c r="J101" s="20">
        <v>60</v>
      </c>
      <c r="K101" s="72">
        <f t="shared" si="10"/>
        <v>0</v>
      </c>
      <c r="L101" s="17" t="s">
        <v>16</v>
      </c>
      <c r="M101" s="18"/>
      <c r="N101" s="23">
        <f t="shared" si="11"/>
        <v>0</v>
      </c>
      <c r="O101" s="83"/>
      <c r="P101" s="43">
        <f t="shared" si="12"/>
        <v>0</v>
      </c>
    </row>
    <row r="102" spans="1:16" ht="24.6" x14ac:dyDescent="0.65">
      <c r="A102" s="10">
        <v>98</v>
      </c>
      <c r="B102" s="19" t="s">
        <v>113</v>
      </c>
      <c r="C102" s="71"/>
      <c r="D102" s="80">
        <v>0</v>
      </c>
      <c r="E102" s="46">
        <f t="shared" si="8"/>
        <v>0</v>
      </c>
      <c r="F102" s="91">
        <v>0</v>
      </c>
      <c r="G102" s="89">
        <v>0</v>
      </c>
      <c r="H102" s="46">
        <f t="shared" si="9"/>
        <v>0</v>
      </c>
      <c r="I102" s="81"/>
      <c r="J102" s="20">
        <v>50</v>
      </c>
      <c r="K102" s="72">
        <f t="shared" si="10"/>
        <v>0</v>
      </c>
      <c r="L102" s="17" t="s">
        <v>16</v>
      </c>
      <c r="M102" s="18"/>
      <c r="N102" s="23">
        <f t="shared" si="11"/>
        <v>0</v>
      </c>
      <c r="O102" s="83"/>
      <c r="P102" s="43">
        <f t="shared" si="12"/>
        <v>0</v>
      </c>
    </row>
    <row r="103" spans="1:16" ht="24.6" x14ac:dyDescent="0.65">
      <c r="A103" s="10">
        <v>99</v>
      </c>
      <c r="B103" s="19" t="s">
        <v>114</v>
      </c>
      <c r="C103" s="71"/>
      <c r="D103" s="80">
        <v>0</v>
      </c>
      <c r="E103" s="46">
        <f t="shared" si="8"/>
        <v>0</v>
      </c>
      <c r="F103" s="91">
        <v>0</v>
      </c>
      <c r="G103" s="89">
        <v>0</v>
      </c>
      <c r="H103" s="46">
        <f t="shared" si="9"/>
        <v>0</v>
      </c>
      <c r="I103" s="81"/>
      <c r="J103" s="20">
        <v>100</v>
      </c>
      <c r="K103" s="72">
        <f t="shared" si="10"/>
        <v>0</v>
      </c>
      <c r="L103" s="17" t="s">
        <v>16</v>
      </c>
      <c r="M103" s="18"/>
      <c r="N103" s="23">
        <f t="shared" si="11"/>
        <v>0</v>
      </c>
      <c r="O103" s="83"/>
      <c r="P103" s="43">
        <f t="shared" si="12"/>
        <v>0</v>
      </c>
    </row>
    <row r="104" spans="1:16" ht="24.6" x14ac:dyDescent="0.65">
      <c r="A104" s="10">
        <v>100</v>
      </c>
      <c r="B104" s="19" t="s">
        <v>359</v>
      </c>
      <c r="C104" s="71">
        <v>4</v>
      </c>
      <c r="D104" s="80">
        <v>0</v>
      </c>
      <c r="E104" s="46">
        <f t="shared" si="8"/>
        <v>4</v>
      </c>
      <c r="F104" s="91">
        <v>0</v>
      </c>
      <c r="G104" s="89">
        <v>0</v>
      </c>
      <c r="H104" s="46">
        <f t="shared" si="9"/>
        <v>4</v>
      </c>
      <c r="I104" s="81"/>
      <c r="J104" s="20">
        <v>39</v>
      </c>
      <c r="K104" s="72">
        <f t="shared" si="10"/>
        <v>0</v>
      </c>
      <c r="L104" s="17" t="s">
        <v>16</v>
      </c>
      <c r="M104" s="18"/>
      <c r="N104" s="23">
        <f t="shared" si="11"/>
        <v>0</v>
      </c>
      <c r="O104" s="83"/>
      <c r="P104" s="43">
        <f t="shared" si="12"/>
        <v>0</v>
      </c>
    </row>
    <row r="105" spans="1:16" ht="24.6" x14ac:dyDescent="0.65">
      <c r="A105" s="10">
        <v>101</v>
      </c>
      <c r="B105" s="19" t="s">
        <v>358</v>
      </c>
      <c r="C105" s="71"/>
      <c r="D105" s="80">
        <v>0</v>
      </c>
      <c r="E105" s="46">
        <f t="shared" si="8"/>
        <v>0</v>
      </c>
      <c r="F105" s="91">
        <v>0</v>
      </c>
      <c r="G105" s="89">
        <v>0</v>
      </c>
      <c r="H105" s="46">
        <f t="shared" si="9"/>
        <v>0</v>
      </c>
      <c r="I105" s="81"/>
      <c r="J105" s="20">
        <v>39</v>
      </c>
      <c r="K105" s="72">
        <f t="shared" si="10"/>
        <v>0</v>
      </c>
      <c r="L105" s="17" t="s">
        <v>16</v>
      </c>
      <c r="M105" s="18"/>
      <c r="N105" s="23">
        <f t="shared" si="11"/>
        <v>0</v>
      </c>
      <c r="O105" s="83"/>
      <c r="P105" s="43">
        <f t="shared" si="12"/>
        <v>0</v>
      </c>
    </row>
    <row r="106" spans="1:16" ht="24.6" x14ac:dyDescent="0.65">
      <c r="A106" s="10">
        <v>102</v>
      </c>
      <c r="B106" s="19" t="s">
        <v>267</v>
      </c>
      <c r="C106" s="71"/>
      <c r="D106" s="80">
        <v>0</v>
      </c>
      <c r="E106" s="46">
        <f t="shared" si="8"/>
        <v>0</v>
      </c>
      <c r="F106" s="91">
        <v>0</v>
      </c>
      <c r="G106" s="89">
        <v>0</v>
      </c>
      <c r="H106" s="46">
        <f t="shared" si="9"/>
        <v>0</v>
      </c>
      <c r="I106" s="81"/>
      <c r="J106" s="20">
        <v>40</v>
      </c>
      <c r="K106" s="72">
        <f t="shared" si="10"/>
        <v>0</v>
      </c>
      <c r="L106" s="17" t="s">
        <v>16</v>
      </c>
      <c r="M106" s="18"/>
      <c r="N106" s="23">
        <f t="shared" si="11"/>
        <v>0</v>
      </c>
      <c r="O106" s="83"/>
      <c r="P106" s="43">
        <f t="shared" si="12"/>
        <v>0</v>
      </c>
    </row>
    <row r="107" spans="1:16" ht="24.6" x14ac:dyDescent="0.65">
      <c r="A107" s="10">
        <v>103</v>
      </c>
      <c r="B107" s="19" t="s">
        <v>383</v>
      </c>
      <c r="C107" s="71"/>
      <c r="D107" s="80">
        <v>0</v>
      </c>
      <c r="E107" s="46">
        <f t="shared" si="8"/>
        <v>0</v>
      </c>
      <c r="F107" s="91">
        <v>0</v>
      </c>
      <c r="G107" s="89">
        <v>0</v>
      </c>
      <c r="H107" s="46">
        <f t="shared" si="9"/>
        <v>0</v>
      </c>
      <c r="I107" s="81"/>
      <c r="J107" s="20">
        <v>50</v>
      </c>
      <c r="K107" s="72">
        <f t="shared" si="10"/>
        <v>0</v>
      </c>
      <c r="L107" s="17" t="s">
        <v>16</v>
      </c>
      <c r="M107" s="18"/>
      <c r="N107" s="23">
        <f t="shared" si="11"/>
        <v>0</v>
      </c>
      <c r="O107" s="83"/>
      <c r="P107" s="43">
        <f t="shared" si="12"/>
        <v>0</v>
      </c>
    </row>
    <row r="108" spans="1:16" ht="24.6" x14ac:dyDescent="0.65">
      <c r="A108" s="10">
        <v>104</v>
      </c>
      <c r="B108" s="19" t="s">
        <v>269</v>
      </c>
      <c r="C108" s="71"/>
      <c r="D108" s="80">
        <v>0</v>
      </c>
      <c r="E108" s="46">
        <f t="shared" si="8"/>
        <v>0</v>
      </c>
      <c r="F108" s="91">
        <v>0</v>
      </c>
      <c r="G108" s="89">
        <v>0</v>
      </c>
      <c r="H108" s="46">
        <f t="shared" si="9"/>
        <v>0</v>
      </c>
      <c r="I108" s="81"/>
      <c r="J108" s="20">
        <v>60</v>
      </c>
      <c r="K108" s="72">
        <f t="shared" si="10"/>
        <v>0</v>
      </c>
      <c r="L108" s="17" t="s">
        <v>16</v>
      </c>
      <c r="M108" s="18"/>
      <c r="N108" s="23">
        <f t="shared" si="11"/>
        <v>0</v>
      </c>
      <c r="O108" s="83"/>
      <c r="P108" s="43">
        <f t="shared" si="12"/>
        <v>0</v>
      </c>
    </row>
    <row r="109" spans="1:16" ht="24.6" x14ac:dyDescent="0.65">
      <c r="A109" s="10">
        <v>105</v>
      </c>
      <c r="B109" s="19" t="s">
        <v>268</v>
      </c>
      <c r="C109" s="71">
        <v>1</v>
      </c>
      <c r="D109" s="80">
        <v>0</v>
      </c>
      <c r="E109" s="46">
        <f t="shared" si="8"/>
        <v>1</v>
      </c>
      <c r="F109" s="91">
        <v>0</v>
      </c>
      <c r="G109" s="89">
        <v>0</v>
      </c>
      <c r="H109" s="46">
        <f t="shared" si="9"/>
        <v>1</v>
      </c>
      <c r="I109" s="81"/>
      <c r="J109" s="20">
        <v>50</v>
      </c>
      <c r="K109" s="72">
        <f t="shared" si="10"/>
        <v>0</v>
      </c>
      <c r="L109" s="17" t="s">
        <v>16</v>
      </c>
      <c r="M109" s="18"/>
      <c r="N109" s="23">
        <f t="shared" si="11"/>
        <v>0</v>
      </c>
      <c r="O109" s="83"/>
      <c r="P109" s="43">
        <f t="shared" si="12"/>
        <v>0</v>
      </c>
    </row>
    <row r="110" spans="1:16" ht="24.6" x14ac:dyDescent="0.65">
      <c r="A110" s="10">
        <v>106</v>
      </c>
      <c r="B110" s="19" t="s">
        <v>309</v>
      </c>
      <c r="C110" s="71"/>
      <c r="D110" s="80">
        <v>0</v>
      </c>
      <c r="E110" s="46">
        <f t="shared" si="8"/>
        <v>0</v>
      </c>
      <c r="F110" s="91">
        <v>0</v>
      </c>
      <c r="G110" s="89">
        <v>0</v>
      </c>
      <c r="H110" s="46">
        <f t="shared" si="9"/>
        <v>0</v>
      </c>
      <c r="I110" s="81"/>
      <c r="J110" s="20">
        <v>50</v>
      </c>
      <c r="K110" s="72">
        <f t="shared" si="10"/>
        <v>0</v>
      </c>
      <c r="L110" s="17" t="s">
        <v>16</v>
      </c>
      <c r="M110" s="18"/>
      <c r="N110" s="23">
        <f t="shared" si="11"/>
        <v>0</v>
      </c>
      <c r="O110" s="83"/>
      <c r="P110" s="43">
        <f t="shared" si="12"/>
        <v>0</v>
      </c>
    </row>
    <row r="111" spans="1:16" ht="24.6" x14ac:dyDescent="0.65">
      <c r="A111" s="10">
        <v>107</v>
      </c>
      <c r="B111" s="19" t="s">
        <v>134</v>
      </c>
      <c r="C111" s="71"/>
      <c r="D111" s="80">
        <v>0</v>
      </c>
      <c r="E111" s="46">
        <f t="shared" si="8"/>
        <v>0</v>
      </c>
      <c r="F111" s="91">
        <v>0</v>
      </c>
      <c r="G111" s="89">
        <v>0</v>
      </c>
      <c r="H111" s="46">
        <f t="shared" si="9"/>
        <v>0</v>
      </c>
      <c r="I111" s="81"/>
      <c r="J111" s="20">
        <v>35</v>
      </c>
      <c r="K111" s="72">
        <f t="shared" si="10"/>
        <v>0</v>
      </c>
      <c r="L111" s="17" t="s">
        <v>16</v>
      </c>
      <c r="M111" s="18"/>
      <c r="N111" s="23">
        <f t="shared" si="11"/>
        <v>0</v>
      </c>
      <c r="O111" s="83"/>
      <c r="P111" s="43">
        <f t="shared" si="12"/>
        <v>0</v>
      </c>
    </row>
    <row r="112" spans="1:16" ht="24.6" x14ac:dyDescent="0.65">
      <c r="A112" s="10">
        <v>108</v>
      </c>
      <c r="B112" s="19" t="s">
        <v>314</v>
      </c>
      <c r="C112" s="71"/>
      <c r="D112" s="80">
        <v>0</v>
      </c>
      <c r="E112" s="46">
        <f t="shared" si="8"/>
        <v>0</v>
      </c>
      <c r="F112" s="91">
        <v>0</v>
      </c>
      <c r="G112" s="89">
        <v>0</v>
      </c>
      <c r="H112" s="46">
        <f t="shared" si="9"/>
        <v>0</v>
      </c>
      <c r="I112" s="81"/>
      <c r="J112" s="20">
        <v>10</v>
      </c>
      <c r="K112" s="72">
        <f t="shared" si="10"/>
        <v>0</v>
      </c>
      <c r="L112" s="17" t="s">
        <v>16</v>
      </c>
      <c r="M112" s="18"/>
      <c r="N112" s="23">
        <f t="shared" si="11"/>
        <v>0</v>
      </c>
      <c r="O112" s="83"/>
      <c r="P112" s="43">
        <f t="shared" si="12"/>
        <v>0</v>
      </c>
    </row>
    <row r="113" spans="1:16" ht="24.6" x14ac:dyDescent="0.65">
      <c r="A113" s="10">
        <v>109</v>
      </c>
      <c r="B113" s="19" t="s">
        <v>384</v>
      </c>
      <c r="C113" s="71"/>
      <c r="D113" s="80">
        <v>0</v>
      </c>
      <c r="E113" s="46">
        <f t="shared" si="8"/>
        <v>0</v>
      </c>
      <c r="F113" s="91">
        <v>0</v>
      </c>
      <c r="G113" s="89">
        <v>0</v>
      </c>
      <c r="H113" s="46">
        <f t="shared" si="9"/>
        <v>0</v>
      </c>
      <c r="I113" s="81"/>
      <c r="J113" s="20">
        <v>10</v>
      </c>
      <c r="K113" s="72">
        <f t="shared" si="10"/>
        <v>0</v>
      </c>
      <c r="L113" s="17" t="s">
        <v>16</v>
      </c>
      <c r="M113" s="18"/>
      <c r="N113" s="23">
        <f t="shared" si="11"/>
        <v>0</v>
      </c>
      <c r="O113" s="83"/>
      <c r="P113" s="43">
        <f t="shared" si="12"/>
        <v>0</v>
      </c>
    </row>
    <row r="114" spans="1:16" ht="24.6" x14ac:dyDescent="0.65">
      <c r="A114" s="10">
        <v>110</v>
      </c>
      <c r="B114" s="19" t="s">
        <v>193</v>
      </c>
      <c r="C114" s="71"/>
      <c r="D114" s="80">
        <v>0</v>
      </c>
      <c r="E114" s="46">
        <f t="shared" si="8"/>
        <v>0</v>
      </c>
      <c r="F114" s="91">
        <v>0</v>
      </c>
      <c r="G114" s="89">
        <v>0</v>
      </c>
      <c r="H114" s="46">
        <f t="shared" si="9"/>
        <v>0</v>
      </c>
      <c r="I114" s="81"/>
      <c r="J114" s="20">
        <v>10</v>
      </c>
      <c r="K114" s="72">
        <f t="shared" si="10"/>
        <v>0</v>
      </c>
      <c r="L114" s="17" t="s">
        <v>16</v>
      </c>
      <c r="M114" s="18"/>
      <c r="N114" s="23">
        <f t="shared" si="11"/>
        <v>0</v>
      </c>
      <c r="O114" s="83"/>
      <c r="P114" s="43">
        <f t="shared" si="12"/>
        <v>0</v>
      </c>
    </row>
    <row r="115" spans="1:16" ht="24.6" x14ac:dyDescent="0.65">
      <c r="A115" s="10">
        <v>111</v>
      </c>
      <c r="B115" s="19" t="s">
        <v>196</v>
      </c>
      <c r="C115" s="71"/>
      <c r="D115" s="80">
        <v>0</v>
      </c>
      <c r="E115" s="46">
        <f t="shared" si="8"/>
        <v>0</v>
      </c>
      <c r="F115" s="91">
        <v>0</v>
      </c>
      <c r="G115" s="89">
        <v>0</v>
      </c>
      <c r="H115" s="46">
        <f t="shared" si="9"/>
        <v>0</v>
      </c>
      <c r="I115" s="81"/>
      <c r="J115" s="20">
        <v>10</v>
      </c>
      <c r="K115" s="72">
        <f t="shared" si="10"/>
        <v>0</v>
      </c>
      <c r="L115" s="17" t="s">
        <v>16</v>
      </c>
      <c r="M115" s="18"/>
      <c r="N115" s="23">
        <f t="shared" si="11"/>
        <v>0</v>
      </c>
      <c r="O115" s="83"/>
      <c r="P115" s="43">
        <f t="shared" si="12"/>
        <v>0</v>
      </c>
    </row>
    <row r="116" spans="1:16" ht="24.6" x14ac:dyDescent="0.65">
      <c r="A116" s="10">
        <v>112</v>
      </c>
      <c r="B116" s="19" t="s">
        <v>195</v>
      </c>
      <c r="C116" s="71"/>
      <c r="D116" s="80">
        <v>0</v>
      </c>
      <c r="E116" s="46">
        <f t="shared" si="8"/>
        <v>0</v>
      </c>
      <c r="F116" s="91">
        <v>0</v>
      </c>
      <c r="G116" s="89">
        <v>0</v>
      </c>
      <c r="H116" s="46">
        <f t="shared" si="9"/>
        <v>0</v>
      </c>
      <c r="I116" s="81"/>
      <c r="J116" s="20">
        <v>10</v>
      </c>
      <c r="K116" s="72">
        <f t="shared" si="10"/>
        <v>0</v>
      </c>
      <c r="L116" s="17" t="s">
        <v>16</v>
      </c>
      <c r="M116" s="18"/>
      <c r="N116" s="23">
        <f t="shared" si="11"/>
        <v>0</v>
      </c>
      <c r="O116" s="83"/>
      <c r="P116" s="43">
        <f t="shared" si="12"/>
        <v>0</v>
      </c>
    </row>
    <row r="117" spans="1:16" ht="24.6" x14ac:dyDescent="0.65">
      <c r="A117" s="10">
        <v>113</v>
      </c>
      <c r="B117" s="19" t="s">
        <v>197</v>
      </c>
      <c r="C117" s="71"/>
      <c r="D117" s="80">
        <v>0</v>
      </c>
      <c r="E117" s="46">
        <f t="shared" si="8"/>
        <v>0</v>
      </c>
      <c r="F117" s="91">
        <v>0</v>
      </c>
      <c r="G117" s="89">
        <v>0</v>
      </c>
      <c r="H117" s="46">
        <f t="shared" si="9"/>
        <v>0</v>
      </c>
      <c r="I117" s="81"/>
      <c r="J117" s="20">
        <v>10</v>
      </c>
      <c r="K117" s="72">
        <f t="shared" si="10"/>
        <v>0</v>
      </c>
      <c r="L117" s="17" t="s">
        <v>16</v>
      </c>
      <c r="M117" s="18"/>
      <c r="N117" s="23">
        <f t="shared" si="11"/>
        <v>0</v>
      </c>
      <c r="O117" s="83"/>
      <c r="P117" s="43">
        <f t="shared" si="12"/>
        <v>0</v>
      </c>
    </row>
    <row r="118" spans="1:16" ht="24.6" x14ac:dyDescent="0.65">
      <c r="A118" s="10">
        <v>114</v>
      </c>
      <c r="B118" s="19" t="s">
        <v>194</v>
      </c>
      <c r="C118" s="71"/>
      <c r="D118" s="80">
        <v>0</v>
      </c>
      <c r="E118" s="46">
        <f t="shared" si="8"/>
        <v>0</v>
      </c>
      <c r="F118" s="91">
        <v>0</v>
      </c>
      <c r="G118" s="89">
        <v>0</v>
      </c>
      <c r="H118" s="46">
        <f t="shared" si="9"/>
        <v>0</v>
      </c>
      <c r="I118" s="81"/>
      <c r="J118" s="20">
        <v>10</v>
      </c>
      <c r="K118" s="72">
        <f t="shared" si="10"/>
        <v>0</v>
      </c>
      <c r="L118" s="17" t="s">
        <v>16</v>
      </c>
      <c r="M118" s="18"/>
      <c r="N118" s="23">
        <f t="shared" si="11"/>
        <v>0</v>
      </c>
      <c r="O118" s="83"/>
      <c r="P118" s="43">
        <f t="shared" si="12"/>
        <v>0</v>
      </c>
    </row>
    <row r="119" spans="1:16" ht="24.6" x14ac:dyDescent="0.65">
      <c r="A119" s="10">
        <v>115</v>
      </c>
      <c r="B119" s="19" t="s">
        <v>270</v>
      </c>
      <c r="C119" s="71"/>
      <c r="D119" s="80">
        <v>0</v>
      </c>
      <c r="E119" s="46">
        <f t="shared" si="8"/>
        <v>0</v>
      </c>
      <c r="F119" s="91">
        <v>0</v>
      </c>
      <c r="G119" s="89">
        <v>0</v>
      </c>
      <c r="H119" s="46">
        <f t="shared" si="9"/>
        <v>0</v>
      </c>
      <c r="I119" s="81"/>
      <c r="J119" s="20">
        <v>10</v>
      </c>
      <c r="K119" s="72">
        <f t="shared" si="10"/>
        <v>0</v>
      </c>
      <c r="L119" s="17" t="s">
        <v>16</v>
      </c>
      <c r="M119" s="18"/>
      <c r="N119" s="23">
        <f t="shared" si="11"/>
        <v>0</v>
      </c>
      <c r="O119" s="83"/>
      <c r="P119" s="43">
        <f t="shared" si="12"/>
        <v>0</v>
      </c>
    </row>
    <row r="120" spans="1:16" ht="24.6" x14ac:dyDescent="0.65">
      <c r="A120" s="10">
        <v>116</v>
      </c>
      <c r="B120" s="19" t="s">
        <v>141</v>
      </c>
      <c r="C120" s="71"/>
      <c r="D120" s="80">
        <v>0</v>
      </c>
      <c r="E120" s="46">
        <f t="shared" si="8"/>
        <v>0</v>
      </c>
      <c r="F120" s="91">
        <v>0</v>
      </c>
      <c r="G120" s="89">
        <v>0</v>
      </c>
      <c r="H120" s="46">
        <f t="shared" si="9"/>
        <v>0</v>
      </c>
      <c r="I120" s="81"/>
      <c r="J120" s="20">
        <v>40</v>
      </c>
      <c r="K120" s="72">
        <f t="shared" si="10"/>
        <v>0</v>
      </c>
      <c r="L120" s="17" t="s">
        <v>16</v>
      </c>
      <c r="M120" s="18"/>
      <c r="N120" s="23">
        <f t="shared" si="11"/>
        <v>0</v>
      </c>
      <c r="O120" s="83"/>
      <c r="P120" s="43">
        <f t="shared" si="12"/>
        <v>0</v>
      </c>
    </row>
    <row r="121" spans="1:16" ht="24.6" x14ac:dyDescent="0.65">
      <c r="A121" s="10">
        <v>117</v>
      </c>
      <c r="B121" s="19" t="s">
        <v>142</v>
      </c>
      <c r="C121" s="71"/>
      <c r="D121" s="80">
        <v>0</v>
      </c>
      <c r="E121" s="46">
        <f t="shared" si="8"/>
        <v>0</v>
      </c>
      <c r="F121" s="91">
        <v>0</v>
      </c>
      <c r="G121" s="89">
        <v>0</v>
      </c>
      <c r="H121" s="46">
        <f t="shared" si="9"/>
        <v>0</v>
      </c>
      <c r="I121" s="81"/>
      <c r="J121" s="20">
        <v>50</v>
      </c>
      <c r="K121" s="72">
        <f t="shared" si="10"/>
        <v>0</v>
      </c>
      <c r="L121" s="17" t="s">
        <v>16</v>
      </c>
      <c r="M121" s="18"/>
      <c r="N121" s="23">
        <f t="shared" si="11"/>
        <v>0</v>
      </c>
      <c r="O121" s="83"/>
      <c r="P121" s="43">
        <f t="shared" si="12"/>
        <v>0</v>
      </c>
    </row>
    <row r="122" spans="1:16" ht="24.6" x14ac:dyDescent="0.65">
      <c r="A122" s="10">
        <v>118</v>
      </c>
      <c r="B122" s="19" t="s">
        <v>135</v>
      </c>
      <c r="C122" s="71"/>
      <c r="D122" s="80">
        <v>0</v>
      </c>
      <c r="E122" s="46">
        <f t="shared" si="8"/>
        <v>0</v>
      </c>
      <c r="F122" s="91">
        <v>0</v>
      </c>
      <c r="G122" s="89">
        <v>0</v>
      </c>
      <c r="H122" s="46">
        <f t="shared" si="9"/>
        <v>0</v>
      </c>
      <c r="I122" s="81"/>
      <c r="J122" s="20">
        <v>55</v>
      </c>
      <c r="K122" s="72">
        <f t="shared" si="10"/>
        <v>0</v>
      </c>
      <c r="L122" s="17" t="s">
        <v>16</v>
      </c>
      <c r="M122" s="18"/>
      <c r="N122" s="23">
        <f t="shared" si="11"/>
        <v>0</v>
      </c>
      <c r="O122" s="83"/>
      <c r="P122" s="43">
        <f t="shared" si="12"/>
        <v>0</v>
      </c>
    </row>
    <row r="123" spans="1:16" ht="24.6" x14ac:dyDescent="0.65">
      <c r="A123" s="10">
        <v>119</v>
      </c>
      <c r="B123" s="19" t="s">
        <v>144</v>
      </c>
      <c r="C123" s="71"/>
      <c r="D123" s="80">
        <v>0</v>
      </c>
      <c r="E123" s="46">
        <f t="shared" si="8"/>
        <v>0</v>
      </c>
      <c r="F123" s="91">
        <v>0</v>
      </c>
      <c r="G123" s="89">
        <v>0</v>
      </c>
      <c r="H123" s="46">
        <f t="shared" si="9"/>
        <v>0</v>
      </c>
      <c r="I123" s="81"/>
      <c r="J123" s="20">
        <v>55</v>
      </c>
      <c r="K123" s="72">
        <f t="shared" si="10"/>
        <v>0</v>
      </c>
      <c r="L123" s="17" t="s">
        <v>16</v>
      </c>
      <c r="M123" s="18"/>
      <c r="N123" s="23">
        <f t="shared" si="11"/>
        <v>0</v>
      </c>
      <c r="O123" s="83"/>
      <c r="P123" s="43">
        <f t="shared" si="12"/>
        <v>0</v>
      </c>
    </row>
    <row r="124" spans="1:16" ht="24.6" x14ac:dyDescent="0.65">
      <c r="A124" s="10">
        <v>120</v>
      </c>
      <c r="B124" s="19" t="s">
        <v>143</v>
      </c>
      <c r="C124" s="71"/>
      <c r="D124" s="80">
        <v>0</v>
      </c>
      <c r="E124" s="46">
        <f t="shared" si="8"/>
        <v>0</v>
      </c>
      <c r="F124" s="91">
        <v>0</v>
      </c>
      <c r="G124" s="89">
        <v>0</v>
      </c>
      <c r="H124" s="46">
        <f t="shared" si="9"/>
        <v>0</v>
      </c>
      <c r="I124" s="81"/>
      <c r="J124" s="20">
        <v>55</v>
      </c>
      <c r="K124" s="72">
        <f t="shared" si="10"/>
        <v>0</v>
      </c>
      <c r="L124" s="17" t="s">
        <v>16</v>
      </c>
      <c r="M124" s="18"/>
      <c r="N124" s="23">
        <f t="shared" si="11"/>
        <v>0</v>
      </c>
      <c r="O124" s="83"/>
      <c r="P124" s="43">
        <f t="shared" si="12"/>
        <v>0</v>
      </c>
    </row>
    <row r="125" spans="1:16" ht="24.6" x14ac:dyDescent="0.65">
      <c r="A125" s="10">
        <v>121</v>
      </c>
      <c r="B125" s="19" t="s">
        <v>137</v>
      </c>
      <c r="C125" s="71"/>
      <c r="D125" s="80">
        <v>0</v>
      </c>
      <c r="E125" s="46">
        <f t="shared" si="8"/>
        <v>0</v>
      </c>
      <c r="F125" s="91">
        <v>0</v>
      </c>
      <c r="G125" s="89">
        <v>0</v>
      </c>
      <c r="H125" s="46">
        <f t="shared" si="9"/>
        <v>0</v>
      </c>
      <c r="I125" s="81"/>
      <c r="J125" s="20">
        <v>30</v>
      </c>
      <c r="K125" s="72">
        <f t="shared" si="10"/>
        <v>0</v>
      </c>
      <c r="L125" s="17" t="s">
        <v>16</v>
      </c>
      <c r="M125" s="18"/>
      <c r="N125" s="23">
        <f t="shared" si="11"/>
        <v>0</v>
      </c>
      <c r="O125" s="83"/>
      <c r="P125" s="43">
        <f t="shared" si="12"/>
        <v>0</v>
      </c>
    </row>
    <row r="126" spans="1:16" ht="24.6" x14ac:dyDescent="0.65">
      <c r="A126" s="10">
        <v>122</v>
      </c>
      <c r="B126" s="19" t="s">
        <v>271</v>
      </c>
      <c r="C126" s="71"/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v>4</v>
      </c>
      <c r="D127" s="80">
        <v>0</v>
      </c>
      <c r="E127" s="46">
        <f t="shared" si="8"/>
        <v>4</v>
      </c>
      <c r="F127" s="91">
        <v>0</v>
      </c>
      <c r="G127" s="89">
        <v>0</v>
      </c>
      <c r="H127" s="46">
        <f t="shared" si="9"/>
        <v>4</v>
      </c>
      <c r="I127" s="81"/>
      <c r="J127" s="20">
        <v>25</v>
      </c>
      <c r="K127" s="72">
        <f t="shared" si="10"/>
        <v>0</v>
      </c>
      <c r="L127" s="17" t="s">
        <v>16</v>
      </c>
      <c r="M127" s="18"/>
      <c r="N127" s="23">
        <f t="shared" si="11"/>
        <v>0</v>
      </c>
      <c r="O127" s="83"/>
      <c r="P127" s="43">
        <f t="shared" si="12"/>
        <v>0</v>
      </c>
    </row>
    <row r="128" spans="1:16" ht="24.6" x14ac:dyDescent="0.65">
      <c r="A128" s="10">
        <v>124</v>
      </c>
      <c r="B128" s="19" t="s">
        <v>273</v>
      </c>
      <c r="C128" s="71"/>
      <c r="D128" s="80">
        <v>0</v>
      </c>
      <c r="E128" s="46">
        <f t="shared" si="8"/>
        <v>0</v>
      </c>
      <c r="F128" s="91">
        <v>0</v>
      </c>
      <c r="G128" s="89">
        <v>0</v>
      </c>
      <c r="H128" s="46">
        <f t="shared" si="9"/>
        <v>0</v>
      </c>
      <c r="I128" s="81"/>
      <c r="J128" s="20">
        <v>55</v>
      </c>
      <c r="K128" s="72">
        <f t="shared" si="10"/>
        <v>0</v>
      </c>
      <c r="L128" s="17" t="s">
        <v>16</v>
      </c>
      <c r="M128" s="18"/>
      <c r="N128" s="23">
        <f t="shared" si="11"/>
        <v>0</v>
      </c>
      <c r="O128" s="83"/>
      <c r="P128" s="43">
        <f t="shared" si="12"/>
        <v>0</v>
      </c>
    </row>
    <row r="129" spans="1:16" ht="24.6" x14ac:dyDescent="0.65">
      <c r="A129" s="10">
        <v>125</v>
      </c>
      <c r="B129" s="19" t="s">
        <v>274</v>
      </c>
      <c r="C129" s="71"/>
      <c r="D129" s="80">
        <v>0</v>
      </c>
      <c r="E129" s="46">
        <f t="shared" si="8"/>
        <v>0</v>
      </c>
      <c r="F129" s="91">
        <v>0</v>
      </c>
      <c r="G129" s="89">
        <v>0</v>
      </c>
      <c r="H129" s="46">
        <f t="shared" si="9"/>
        <v>0</v>
      </c>
      <c r="I129" s="81"/>
      <c r="J129" s="20">
        <v>50</v>
      </c>
      <c r="K129" s="72">
        <f t="shared" si="10"/>
        <v>0</v>
      </c>
      <c r="L129" s="17" t="s">
        <v>16</v>
      </c>
      <c r="M129" s="18"/>
      <c r="N129" s="23">
        <f t="shared" si="11"/>
        <v>0</v>
      </c>
      <c r="O129" s="83"/>
      <c r="P129" s="43">
        <f t="shared" si="12"/>
        <v>0</v>
      </c>
    </row>
    <row r="130" spans="1:16" ht="24.6" x14ac:dyDescent="0.65">
      <c r="A130" s="10">
        <v>126</v>
      </c>
      <c r="B130" s="19" t="s">
        <v>317</v>
      </c>
      <c r="C130" s="71"/>
      <c r="D130" s="80">
        <v>0</v>
      </c>
      <c r="E130" s="46">
        <f t="shared" si="8"/>
        <v>0</v>
      </c>
      <c r="F130" s="91">
        <v>0</v>
      </c>
      <c r="G130" s="89">
        <v>0</v>
      </c>
      <c r="H130" s="46">
        <f t="shared" si="9"/>
        <v>0</v>
      </c>
      <c r="I130" s="81"/>
      <c r="J130" s="20">
        <v>65</v>
      </c>
      <c r="K130" s="72">
        <f t="shared" si="10"/>
        <v>0</v>
      </c>
      <c r="L130" s="17" t="s">
        <v>16</v>
      </c>
      <c r="M130" s="18"/>
      <c r="N130" s="23">
        <f t="shared" si="11"/>
        <v>0</v>
      </c>
      <c r="O130" s="83"/>
      <c r="P130" s="43">
        <f t="shared" si="12"/>
        <v>0</v>
      </c>
    </row>
    <row r="131" spans="1:16" ht="24.6" x14ac:dyDescent="0.65">
      <c r="A131" s="10">
        <v>127</v>
      </c>
      <c r="B131" s="19" t="s">
        <v>318</v>
      </c>
      <c r="C131" s="71"/>
      <c r="D131" s="80">
        <v>0</v>
      </c>
      <c r="E131" s="46">
        <f t="shared" si="8"/>
        <v>0</v>
      </c>
      <c r="F131" s="91">
        <v>0</v>
      </c>
      <c r="G131" s="89">
        <v>0</v>
      </c>
      <c r="H131" s="46">
        <f t="shared" si="9"/>
        <v>0</v>
      </c>
      <c r="I131" s="81"/>
      <c r="J131" s="20">
        <v>50</v>
      </c>
      <c r="K131" s="72">
        <f t="shared" si="10"/>
        <v>0</v>
      </c>
      <c r="L131" s="17" t="s">
        <v>16</v>
      </c>
      <c r="M131" s="18"/>
      <c r="N131" s="23">
        <f t="shared" si="11"/>
        <v>0</v>
      </c>
      <c r="O131" s="83"/>
      <c r="P131" s="43">
        <f t="shared" si="12"/>
        <v>0</v>
      </c>
    </row>
    <row r="132" spans="1:16" ht="24.6" x14ac:dyDescent="0.65">
      <c r="A132" s="10">
        <v>128</v>
      </c>
      <c r="B132" s="19" t="s">
        <v>319</v>
      </c>
      <c r="C132" s="71"/>
      <c r="D132" s="80">
        <v>0</v>
      </c>
      <c r="E132" s="46">
        <f t="shared" si="8"/>
        <v>0</v>
      </c>
      <c r="F132" s="91">
        <v>0</v>
      </c>
      <c r="G132" s="89">
        <v>0</v>
      </c>
      <c r="H132" s="46">
        <f t="shared" si="9"/>
        <v>0</v>
      </c>
      <c r="I132" s="81"/>
      <c r="J132" s="20">
        <v>50</v>
      </c>
      <c r="K132" s="72">
        <f t="shared" si="10"/>
        <v>0</v>
      </c>
      <c r="L132" s="17" t="s">
        <v>16</v>
      </c>
      <c r="M132" s="18"/>
      <c r="N132" s="23">
        <f t="shared" si="11"/>
        <v>0</v>
      </c>
      <c r="O132" s="83"/>
      <c r="P132" s="43">
        <f t="shared" si="12"/>
        <v>0</v>
      </c>
    </row>
    <row r="133" spans="1:16" ht="24.6" x14ac:dyDescent="0.65">
      <c r="A133" s="10">
        <v>129</v>
      </c>
      <c r="B133" s="19" t="s">
        <v>320</v>
      </c>
      <c r="C133" s="71"/>
      <c r="D133" s="80">
        <v>0</v>
      </c>
      <c r="E133" s="46">
        <f t="shared" si="8"/>
        <v>0</v>
      </c>
      <c r="F133" s="91">
        <v>0</v>
      </c>
      <c r="G133" s="89">
        <v>0</v>
      </c>
      <c r="H133" s="46">
        <f t="shared" si="9"/>
        <v>0</v>
      </c>
      <c r="I133" s="81"/>
      <c r="J133" s="20">
        <v>60</v>
      </c>
      <c r="K133" s="72">
        <f t="shared" si="10"/>
        <v>0</v>
      </c>
      <c r="L133" s="17" t="s">
        <v>16</v>
      </c>
      <c r="M133" s="18"/>
      <c r="N133" s="23">
        <f t="shared" si="11"/>
        <v>0</v>
      </c>
      <c r="O133" s="83"/>
      <c r="P133" s="43">
        <f t="shared" si="12"/>
        <v>0</v>
      </c>
    </row>
    <row r="134" spans="1:16" ht="24.6" x14ac:dyDescent="0.65">
      <c r="A134" s="10">
        <v>130</v>
      </c>
      <c r="B134" s="19" t="s">
        <v>321</v>
      </c>
      <c r="C134" s="71"/>
      <c r="D134" s="80">
        <v>0</v>
      </c>
      <c r="E134" s="46">
        <f t="shared" si="8"/>
        <v>0</v>
      </c>
      <c r="F134" s="91">
        <v>0</v>
      </c>
      <c r="G134" s="89">
        <v>0</v>
      </c>
      <c r="H134" s="46">
        <f t="shared" si="9"/>
        <v>0</v>
      </c>
      <c r="I134" s="81"/>
      <c r="J134" s="20">
        <v>60</v>
      </c>
      <c r="K134" s="72">
        <f t="shared" si="10"/>
        <v>0</v>
      </c>
      <c r="L134" s="17" t="s">
        <v>16</v>
      </c>
      <c r="M134" s="18"/>
      <c r="N134" s="23">
        <f t="shared" si="11"/>
        <v>0</v>
      </c>
      <c r="O134" s="83"/>
      <c r="P134" s="43">
        <f t="shared" si="12"/>
        <v>0</v>
      </c>
    </row>
    <row r="135" spans="1:16" ht="24.6" x14ac:dyDescent="0.65">
      <c r="A135" s="10">
        <v>131</v>
      </c>
      <c r="B135" s="19" t="s">
        <v>385</v>
      </c>
      <c r="C135" s="71"/>
      <c r="D135" s="80">
        <v>0</v>
      </c>
      <c r="E135" s="46">
        <f t="shared" si="8"/>
        <v>0</v>
      </c>
      <c r="F135" s="91">
        <v>0</v>
      </c>
      <c r="G135" s="89">
        <v>0</v>
      </c>
      <c r="H135" s="46">
        <f t="shared" si="9"/>
        <v>0</v>
      </c>
      <c r="I135" s="81"/>
      <c r="J135" s="20">
        <v>40</v>
      </c>
      <c r="K135" s="72">
        <f t="shared" si="10"/>
        <v>0</v>
      </c>
      <c r="L135" s="17" t="s">
        <v>16</v>
      </c>
      <c r="M135" s="18"/>
      <c r="N135" s="23">
        <f t="shared" si="11"/>
        <v>0</v>
      </c>
      <c r="O135" s="83"/>
      <c r="P135" s="43">
        <f t="shared" si="12"/>
        <v>0</v>
      </c>
    </row>
    <row r="136" spans="1:16" ht="24.6" x14ac:dyDescent="0.65">
      <c r="A136" s="10">
        <v>132</v>
      </c>
      <c r="B136" s="19" t="s">
        <v>386</v>
      </c>
      <c r="C136" s="71"/>
      <c r="D136" s="80">
        <v>0</v>
      </c>
      <c r="E136" s="46">
        <f t="shared" si="8"/>
        <v>0</v>
      </c>
      <c r="F136" s="91">
        <v>0</v>
      </c>
      <c r="G136" s="89">
        <v>0</v>
      </c>
      <c r="H136" s="46">
        <f t="shared" si="9"/>
        <v>0</v>
      </c>
      <c r="I136" s="81"/>
      <c r="J136" s="20">
        <v>45</v>
      </c>
      <c r="K136" s="72">
        <f t="shared" si="10"/>
        <v>0</v>
      </c>
      <c r="L136" s="17" t="s">
        <v>16</v>
      </c>
      <c r="M136" s="18"/>
      <c r="N136" s="23">
        <f t="shared" si="11"/>
        <v>0</v>
      </c>
      <c r="O136" s="83"/>
      <c r="P136" s="43">
        <f t="shared" si="12"/>
        <v>0</v>
      </c>
    </row>
    <row r="137" spans="1:16" ht="24.6" x14ac:dyDescent="0.65">
      <c r="A137" s="10">
        <v>133</v>
      </c>
      <c r="B137" s="19" t="s">
        <v>387</v>
      </c>
      <c r="C137" s="71"/>
      <c r="D137" s="80">
        <v>0</v>
      </c>
      <c r="E137" s="46">
        <f t="shared" si="8"/>
        <v>0</v>
      </c>
      <c r="F137" s="91">
        <v>0</v>
      </c>
      <c r="G137" s="89">
        <v>0</v>
      </c>
      <c r="H137" s="46">
        <f t="shared" si="9"/>
        <v>0</v>
      </c>
      <c r="I137" s="81"/>
      <c r="J137" s="20">
        <v>45</v>
      </c>
      <c r="K137" s="72">
        <f t="shared" si="10"/>
        <v>0</v>
      </c>
      <c r="L137" s="17" t="s">
        <v>16</v>
      </c>
      <c r="M137" s="18"/>
      <c r="N137" s="23">
        <f t="shared" si="11"/>
        <v>0</v>
      </c>
      <c r="O137" s="83"/>
      <c r="P137" s="43">
        <f t="shared" si="12"/>
        <v>0</v>
      </c>
    </row>
    <row r="138" spans="1:16" ht="24.6" x14ac:dyDescent="0.65">
      <c r="A138" s="10">
        <v>134</v>
      </c>
      <c r="B138" s="19" t="s">
        <v>150</v>
      </c>
      <c r="C138" s="71"/>
      <c r="D138" s="80">
        <v>0</v>
      </c>
      <c r="E138" s="46">
        <f t="shared" si="8"/>
        <v>0</v>
      </c>
      <c r="F138" s="91">
        <v>0</v>
      </c>
      <c r="G138" s="89">
        <v>0</v>
      </c>
      <c r="H138" s="46">
        <f t="shared" si="9"/>
        <v>0</v>
      </c>
      <c r="I138" s="81"/>
      <c r="J138" s="20">
        <v>45</v>
      </c>
      <c r="K138" s="72">
        <f t="shared" si="10"/>
        <v>0</v>
      </c>
      <c r="L138" s="17" t="s">
        <v>16</v>
      </c>
      <c r="M138" s="18"/>
      <c r="N138" s="23">
        <f t="shared" si="11"/>
        <v>0</v>
      </c>
      <c r="O138" s="83"/>
      <c r="P138" s="43">
        <f t="shared" si="12"/>
        <v>0</v>
      </c>
    </row>
    <row r="139" spans="1:16" ht="24.6" x14ac:dyDescent="0.65">
      <c r="A139" s="10">
        <v>135</v>
      </c>
      <c r="B139" s="19" t="s">
        <v>151</v>
      </c>
      <c r="C139" s="71"/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46"/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/>
      <c r="D141" s="80">
        <v>0</v>
      </c>
      <c r="E141" s="46">
        <f t="shared" si="8"/>
        <v>0</v>
      </c>
      <c r="F141" s="91">
        <v>0</v>
      </c>
      <c r="G141" s="89">
        <v>0</v>
      </c>
      <c r="H141" s="46">
        <f t="shared" si="9"/>
        <v>0</v>
      </c>
      <c r="I141" s="81"/>
      <c r="J141" s="20">
        <v>45</v>
      </c>
      <c r="K141" s="72">
        <f t="shared" si="10"/>
        <v>0</v>
      </c>
      <c r="L141" s="17" t="s">
        <v>16</v>
      </c>
      <c r="M141" s="18"/>
      <c r="N141" s="23">
        <f t="shared" si="11"/>
        <v>0</v>
      </c>
      <c r="O141" s="83"/>
      <c r="P141" s="43">
        <f t="shared" si="12"/>
        <v>0</v>
      </c>
    </row>
    <row r="142" spans="1:16" ht="24.6" x14ac:dyDescent="0.65">
      <c r="A142" s="10">
        <v>138</v>
      </c>
      <c r="B142" s="19" t="s">
        <v>388</v>
      </c>
      <c r="C142" s="71"/>
      <c r="D142" s="80">
        <v>0</v>
      </c>
      <c r="E142" s="46">
        <f t="shared" si="8"/>
        <v>0</v>
      </c>
      <c r="F142" s="91">
        <v>0</v>
      </c>
      <c r="G142" s="89">
        <v>0</v>
      </c>
      <c r="H142" s="46">
        <f t="shared" si="9"/>
        <v>0</v>
      </c>
      <c r="I142" s="81"/>
      <c r="J142" s="20">
        <v>35</v>
      </c>
      <c r="K142" s="72">
        <f t="shared" si="10"/>
        <v>0</v>
      </c>
      <c r="L142" s="17" t="s">
        <v>16</v>
      </c>
      <c r="M142" s="18"/>
      <c r="N142" s="23">
        <f t="shared" si="11"/>
        <v>0</v>
      </c>
      <c r="O142" s="83"/>
      <c r="P142" s="43">
        <f t="shared" si="12"/>
        <v>0</v>
      </c>
    </row>
    <row r="143" spans="1:16" ht="24.6" x14ac:dyDescent="0.65">
      <c r="A143" s="10">
        <v>139</v>
      </c>
      <c r="B143" s="19" t="s">
        <v>354</v>
      </c>
      <c r="C143" s="71"/>
      <c r="D143" s="80">
        <v>0</v>
      </c>
      <c r="E143" s="46">
        <f t="shared" si="8"/>
        <v>0</v>
      </c>
      <c r="F143" s="91">
        <v>0</v>
      </c>
      <c r="G143" s="89">
        <v>0</v>
      </c>
      <c r="H143" s="46">
        <f t="shared" si="9"/>
        <v>0</v>
      </c>
      <c r="I143" s="81"/>
      <c r="J143" s="20">
        <v>25</v>
      </c>
      <c r="K143" s="72">
        <f t="shared" si="10"/>
        <v>0</v>
      </c>
      <c r="L143" s="17" t="s">
        <v>16</v>
      </c>
      <c r="M143" s="18"/>
      <c r="N143" s="23">
        <f t="shared" si="11"/>
        <v>0</v>
      </c>
      <c r="O143" s="83"/>
      <c r="P143" s="43">
        <f t="shared" si="12"/>
        <v>0</v>
      </c>
    </row>
    <row r="144" spans="1:16" ht="24.6" x14ac:dyDescent="0.65">
      <c r="A144" s="10">
        <v>140</v>
      </c>
      <c r="B144" s="19" t="s">
        <v>118</v>
      </c>
      <c r="C144" s="71"/>
      <c r="D144" s="80">
        <v>0</v>
      </c>
      <c r="E144" s="46">
        <f t="shared" ref="E144:E209" si="13">C144+D144</f>
        <v>0</v>
      </c>
      <c r="F144" s="91">
        <v>0</v>
      </c>
      <c r="G144" s="89">
        <v>0</v>
      </c>
      <c r="H144" s="46">
        <f t="shared" ref="H144:H209" si="14">+E144-F144-I144</f>
        <v>0</v>
      </c>
      <c r="I144" s="81"/>
      <c r="J144" s="20">
        <v>100</v>
      </c>
      <c r="K144" s="72">
        <f t="shared" si="10"/>
        <v>0</v>
      </c>
      <c r="L144" s="17" t="s">
        <v>16</v>
      </c>
      <c r="M144" s="18"/>
      <c r="N144" s="23">
        <f t="shared" si="11"/>
        <v>0</v>
      </c>
      <c r="O144" s="83"/>
      <c r="P144" s="43">
        <f t="shared" si="12"/>
        <v>0</v>
      </c>
    </row>
    <row r="145" spans="1:16" ht="24.6" x14ac:dyDescent="0.65">
      <c r="A145" s="10">
        <v>141</v>
      </c>
      <c r="B145" s="19" t="s">
        <v>112</v>
      </c>
      <c r="C145" s="71"/>
      <c r="D145" s="80">
        <v>0</v>
      </c>
      <c r="E145" s="46">
        <f t="shared" si="13"/>
        <v>0</v>
      </c>
      <c r="F145" s="91">
        <v>0</v>
      </c>
      <c r="G145" s="89">
        <v>0</v>
      </c>
      <c r="H145" s="46">
        <f t="shared" si="14"/>
        <v>0</v>
      </c>
      <c r="I145" s="81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23">
        <f t="shared" ref="N145:N210" si="16">SUM(K145-M145)</f>
        <v>0</v>
      </c>
      <c r="O145" s="83"/>
      <c r="P145" s="43">
        <f t="shared" ref="P145:P210" si="17">+I145*O145</f>
        <v>0</v>
      </c>
    </row>
    <row r="146" spans="1:16" ht="24.6" x14ac:dyDescent="0.65">
      <c r="A146" s="10">
        <v>142</v>
      </c>
      <c r="B146" s="19" t="s">
        <v>139</v>
      </c>
      <c r="C146" s="71"/>
      <c r="D146" s="80">
        <v>0</v>
      </c>
      <c r="E146" s="46">
        <f t="shared" si="13"/>
        <v>0</v>
      </c>
      <c r="F146" s="91">
        <v>0</v>
      </c>
      <c r="G146" s="89">
        <v>0</v>
      </c>
      <c r="H146" s="46">
        <f t="shared" si="14"/>
        <v>0</v>
      </c>
      <c r="I146" s="81"/>
      <c r="J146" s="20">
        <v>10</v>
      </c>
      <c r="K146" s="72">
        <f t="shared" si="15"/>
        <v>0</v>
      </c>
      <c r="L146" s="17" t="s">
        <v>16</v>
      </c>
      <c r="M146" s="18"/>
      <c r="N146" s="23">
        <f t="shared" si="16"/>
        <v>0</v>
      </c>
      <c r="O146" s="83"/>
      <c r="P146" s="43">
        <f t="shared" si="17"/>
        <v>0</v>
      </c>
    </row>
    <row r="147" spans="1:16" ht="24.6" x14ac:dyDescent="0.65">
      <c r="A147" s="10">
        <v>143</v>
      </c>
      <c r="B147" s="19" t="s">
        <v>251</v>
      </c>
      <c r="C147" s="71">
        <v>6</v>
      </c>
      <c r="D147" s="80">
        <v>0</v>
      </c>
      <c r="E147" s="46">
        <f t="shared" si="13"/>
        <v>6</v>
      </c>
      <c r="F147" s="91">
        <v>0</v>
      </c>
      <c r="G147" s="89">
        <v>0</v>
      </c>
      <c r="H147" s="46">
        <f t="shared" si="14"/>
        <v>6</v>
      </c>
      <c r="I147" s="81"/>
      <c r="J147" s="20">
        <v>35</v>
      </c>
      <c r="K147" s="72">
        <f t="shared" si="15"/>
        <v>0</v>
      </c>
      <c r="L147" s="17" t="s">
        <v>16</v>
      </c>
      <c r="M147" s="18"/>
      <c r="N147" s="23">
        <f t="shared" si="16"/>
        <v>0</v>
      </c>
      <c r="O147" s="83"/>
      <c r="P147" s="43">
        <f t="shared" si="17"/>
        <v>0</v>
      </c>
    </row>
    <row r="148" spans="1:16" ht="24.6" x14ac:dyDescent="0.65">
      <c r="A148" s="10">
        <v>144</v>
      </c>
      <c r="B148" s="19" t="s">
        <v>252</v>
      </c>
      <c r="C148" s="71"/>
      <c r="D148" s="80">
        <v>0</v>
      </c>
      <c r="E148" s="46">
        <f t="shared" si="13"/>
        <v>0</v>
      </c>
      <c r="F148" s="91">
        <v>0</v>
      </c>
      <c r="G148" s="89">
        <v>0</v>
      </c>
      <c r="H148" s="46">
        <f t="shared" si="14"/>
        <v>0</v>
      </c>
      <c r="I148" s="81"/>
      <c r="J148" s="20">
        <v>40</v>
      </c>
      <c r="K148" s="72">
        <f t="shared" si="15"/>
        <v>0</v>
      </c>
      <c r="L148" s="17" t="s">
        <v>16</v>
      </c>
      <c r="M148" s="18"/>
      <c r="N148" s="23">
        <f t="shared" si="16"/>
        <v>0</v>
      </c>
      <c r="O148" s="83"/>
      <c r="P148" s="43">
        <f t="shared" si="17"/>
        <v>0</v>
      </c>
    </row>
    <row r="149" spans="1:16" ht="24.6" x14ac:dyDescent="0.65">
      <c r="A149" s="10">
        <v>145</v>
      </c>
      <c r="B149" s="19" t="s">
        <v>176</v>
      </c>
      <c r="C149" s="71"/>
      <c r="D149" s="80">
        <v>0</v>
      </c>
      <c r="E149" s="46">
        <f t="shared" si="13"/>
        <v>0</v>
      </c>
      <c r="F149" s="91">
        <v>0</v>
      </c>
      <c r="G149" s="89">
        <v>0</v>
      </c>
      <c r="H149" s="46">
        <f t="shared" si="14"/>
        <v>0</v>
      </c>
      <c r="I149" s="81"/>
      <c r="J149" s="20">
        <v>50</v>
      </c>
      <c r="K149" s="72">
        <f t="shared" si="15"/>
        <v>0</v>
      </c>
      <c r="L149" s="17" t="s">
        <v>16</v>
      </c>
      <c r="M149" s="18"/>
      <c r="N149" s="23">
        <f t="shared" si="16"/>
        <v>0</v>
      </c>
      <c r="O149" s="83"/>
      <c r="P149" s="43">
        <f t="shared" si="17"/>
        <v>0</v>
      </c>
    </row>
    <row r="150" spans="1:16" ht="24.6" x14ac:dyDescent="0.65">
      <c r="A150" s="10">
        <v>146</v>
      </c>
      <c r="B150" s="19" t="s">
        <v>182</v>
      </c>
      <c r="C150" s="71">
        <v>2</v>
      </c>
      <c r="D150" s="80">
        <v>0</v>
      </c>
      <c r="E150" s="46">
        <f t="shared" si="13"/>
        <v>2</v>
      </c>
      <c r="F150" s="91">
        <v>0</v>
      </c>
      <c r="G150" s="89">
        <v>0</v>
      </c>
      <c r="H150" s="46">
        <f t="shared" si="14"/>
        <v>2</v>
      </c>
      <c r="I150" s="81"/>
      <c r="J150" s="20">
        <v>90</v>
      </c>
      <c r="K150" s="72">
        <f t="shared" si="15"/>
        <v>0</v>
      </c>
      <c r="L150" s="17" t="s">
        <v>16</v>
      </c>
      <c r="M150" s="18"/>
      <c r="N150" s="23">
        <f t="shared" si="16"/>
        <v>0</v>
      </c>
      <c r="O150" s="83"/>
      <c r="P150" s="43">
        <f t="shared" si="17"/>
        <v>0</v>
      </c>
    </row>
    <row r="151" spans="1:16" ht="24.6" x14ac:dyDescent="0.65">
      <c r="A151" s="10">
        <v>147</v>
      </c>
      <c r="B151" s="19" t="s">
        <v>315</v>
      </c>
      <c r="C151" s="71"/>
      <c r="D151" s="80">
        <v>0</v>
      </c>
      <c r="E151" s="46">
        <f t="shared" si="13"/>
        <v>0</v>
      </c>
      <c r="F151" s="91">
        <v>0</v>
      </c>
      <c r="G151" s="89">
        <v>0</v>
      </c>
      <c r="H151" s="46">
        <f t="shared" si="14"/>
        <v>0</v>
      </c>
      <c r="I151" s="81"/>
      <c r="J151" s="20">
        <v>35</v>
      </c>
      <c r="K151" s="72">
        <f t="shared" si="15"/>
        <v>0</v>
      </c>
      <c r="L151" s="17" t="s">
        <v>16</v>
      </c>
      <c r="M151" s="18"/>
      <c r="N151" s="23">
        <f t="shared" si="16"/>
        <v>0</v>
      </c>
      <c r="O151" s="83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275</v>
      </c>
      <c r="C152" s="71"/>
      <c r="D152" s="80">
        <v>0</v>
      </c>
      <c r="E152" s="46">
        <f t="shared" si="13"/>
        <v>0</v>
      </c>
      <c r="F152" s="91">
        <v>0</v>
      </c>
      <c r="G152" s="89">
        <v>0</v>
      </c>
      <c r="H152" s="46">
        <f t="shared" si="14"/>
        <v>0</v>
      </c>
      <c r="I152" s="81"/>
      <c r="J152" s="20">
        <v>35</v>
      </c>
      <c r="K152" s="72">
        <f t="shared" si="15"/>
        <v>0</v>
      </c>
      <c r="L152" s="17" t="s">
        <v>16</v>
      </c>
      <c r="M152" s="18"/>
      <c r="N152" s="23">
        <f t="shared" si="16"/>
        <v>0</v>
      </c>
      <c r="O152" s="83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276</v>
      </c>
      <c r="C153" s="71">
        <v>6</v>
      </c>
      <c r="D153" s="80">
        <v>0</v>
      </c>
      <c r="E153" s="46">
        <f t="shared" si="13"/>
        <v>6</v>
      </c>
      <c r="F153" s="91">
        <v>0</v>
      </c>
      <c r="G153" s="89">
        <v>0</v>
      </c>
      <c r="H153" s="46">
        <f t="shared" si="14"/>
        <v>6</v>
      </c>
      <c r="I153" s="81"/>
      <c r="J153" s="20">
        <v>60</v>
      </c>
      <c r="K153" s="72">
        <f t="shared" si="15"/>
        <v>0</v>
      </c>
      <c r="L153" s="17" t="s">
        <v>16</v>
      </c>
      <c r="M153" s="18"/>
      <c r="N153" s="23">
        <f t="shared" si="16"/>
        <v>0</v>
      </c>
      <c r="O153" s="83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277</v>
      </c>
      <c r="C154" s="71">
        <v>5</v>
      </c>
      <c r="D154" s="80">
        <v>0</v>
      </c>
      <c r="E154" s="46">
        <f t="shared" si="13"/>
        <v>5</v>
      </c>
      <c r="F154" s="91">
        <v>0</v>
      </c>
      <c r="G154" s="89">
        <v>0</v>
      </c>
      <c r="H154" s="46">
        <f t="shared" si="14"/>
        <v>5</v>
      </c>
      <c r="I154" s="81"/>
      <c r="J154" s="20">
        <v>120</v>
      </c>
      <c r="K154" s="72">
        <f t="shared" si="15"/>
        <v>0</v>
      </c>
      <c r="L154" s="17" t="s">
        <v>16</v>
      </c>
      <c r="M154" s="18"/>
      <c r="N154" s="23">
        <f t="shared" si="16"/>
        <v>0</v>
      </c>
      <c r="O154" s="83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310</v>
      </c>
      <c r="C155" s="71">
        <v>4</v>
      </c>
      <c r="D155" s="80">
        <v>0</v>
      </c>
      <c r="E155" s="46">
        <f t="shared" si="13"/>
        <v>4</v>
      </c>
      <c r="F155" s="91">
        <v>0</v>
      </c>
      <c r="G155" s="89">
        <v>0</v>
      </c>
      <c r="H155" s="46">
        <f t="shared" si="14"/>
        <v>4</v>
      </c>
      <c r="I155" s="81"/>
      <c r="J155" s="20">
        <v>60</v>
      </c>
      <c r="K155" s="72">
        <f t="shared" si="15"/>
        <v>0</v>
      </c>
      <c r="L155" s="17" t="s">
        <v>16</v>
      </c>
      <c r="M155" s="18"/>
      <c r="N155" s="23">
        <f t="shared" si="16"/>
        <v>0</v>
      </c>
      <c r="O155" s="83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311</v>
      </c>
      <c r="C156" s="71">
        <v>5</v>
      </c>
      <c r="D156" s="80">
        <v>0</v>
      </c>
      <c r="E156" s="46">
        <f t="shared" si="13"/>
        <v>5</v>
      </c>
      <c r="F156" s="91">
        <v>0</v>
      </c>
      <c r="G156" s="89">
        <v>0</v>
      </c>
      <c r="H156" s="46">
        <f t="shared" si="14"/>
        <v>5</v>
      </c>
      <c r="I156" s="81"/>
      <c r="J156" s="20">
        <v>120</v>
      </c>
      <c r="K156" s="72">
        <f t="shared" si="15"/>
        <v>0</v>
      </c>
      <c r="L156" s="17" t="s">
        <v>16</v>
      </c>
      <c r="M156" s="18"/>
      <c r="N156" s="23">
        <f t="shared" si="16"/>
        <v>0</v>
      </c>
      <c r="O156" s="83"/>
      <c r="P156" s="43">
        <f t="shared" si="17"/>
        <v>0</v>
      </c>
    </row>
    <row r="157" spans="1:16" ht="24.6" x14ac:dyDescent="0.65">
      <c r="A157" s="10">
        <v>153</v>
      </c>
      <c r="B157" s="19" t="s">
        <v>109</v>
      </c>
      <c r="C157" s="71"/>
      <c r="D157" s="80">
        <v>0</v>
      </c>
      <c r="E157" s="46">
        <f t="shared" si="13"/>
        <v>0</v>
      </c>
      <c r="F157" s="91">
        <v>0</v>
      </c>
      <c r="G157" s="89">
        <v>0</v>
      </c>
      <c r="H157" s="46">
        <f t="shared" si="14"/>
        <v>0</v>
      </c>
      <c r="I157" s="81"/>
      <c r="J157" s="20">
        <v>50</v>
      </c>
      <c r="K157" s="72">
        <f t="shared" si="15"/>
        <v>0</v>
      </c>
      <c r="L157" s="17" t="s">
        <v>16</v>
      </c>
      <c r="M157" s="18"/>
      <c r="N157" s="23">
        <f t="shared" si="16"/>
        <v>0</v>
      </c>
      <c r="O157" s="83"/>
      <c r="P157" s="43">
        <f t="shared" si="17"/>
        <v>0</v>
      </c>
    </row>
    <row r="158" spans="1:16" ht="24.6" x14ac:dyDescent="0.65">
      <c r="A158" s="10">
        <v>154</v>
      </c>
      <c r="B158" s="19" t="s">
        <v>247</v>
      </c>
      <c r="C158" s="71">
        <v>2</v>
      </c>
      <c r="D158" s="80">
        <v>0</v>
      </c>
      <c r="E158" s="46">
        <f t="shared" si="13"/>
        <v>2</v>
      </c>
      <c r="F158" s="91">
        <v>0</v>
      </c>
      <c r="G158" s="89">
        <v>0</v>
      </c>
      <c r="H158" s="46">
        <f t="shared" si="14"/>
        <v>2</v>
      </c>
      <c r="I158" s="81"/>
      <c r="J158" s="20">
        <v>150</v>
      </c>
      <c r="K158" s="72">
        <f t="shared" si="15"/>
        <v>0</v>
      </c>
      <c r="L158" s="17" t="s">
        <v>16</v>
      </c>
      <c r="M158" s="18"/>
      <c r="N158" s="23">
        <f t="shared" si="16"/>
        <v>0</v>
      </c>
      <c r="O158" s="83"/>
      <c r="P158" s="43">
        <f t="shared" si="17"/>
        <v>0</v>
      </c>
    </row>
    <row r="159" spans="1:16" ht="24.6" x14ac:dyDescent="0.65">
      <c r="A159" s="10">
        <v>155</v>
      </c>
      <c r="B159" s="19" t="s">
        <v>248</v>
      </c>
      <c r="C159" s="71">
        <v>13</v>
      </c>
      <c r="D159" s="80">
        <v>0</v>
      </c>
      <c r="E159" s="46">
        <f t="shared" si="13"/>
        <v>13</v>
      </c>
      <c r="F159" s="91">
        <v>0</v>
      </c>
      <c r="G159" s="89">
        <v>0</v>
      </c>
      <c r="H159" s="46">
        <f t="shared" si="14"/>
        <v>13</v>
      </c>
      <c r="I159" s="81"/>
      <c r="J159" s="20">
        <v>150</v>
      </c>
      <c r="K159" s="72">
        <f t="shared" si="15"/>
        <v>0</v>
      </c>
      <c r="L159" s="17" t="s">
        <v>16</v>
      </c>
      <c r="M159" s="18"/>
      <c r="N159" s="23">
        <f t="shared" si="16"/>
        <v>0</v>
      </c>
      <c r="O159" s="83"/>
      <c r="P159" s="43">
        <f t="shared" si="17"/>
        <v>0</v>
      </c>
    </row>
    <row r="160" spans="1:16" ht="24.6" x14ac:dyDescent="0.65">
      <c r="A160" s="10">
        <v>156</v>
      </c>
      <c r="B160" s="19" t="s">
        <v>249</v>
      </c>
      <c r="C160" s="71">
        <v>15</v>
      </c>
      <c r="D160" s="80">
        <v>0</v>
      </c>
      <c r="E160" s="46">
        <f t="shared" si="13"/>
        <v>15</v>
      </c>
      <c r="F160" s="91">
        <v>0</v>
      </c>
      <c r="G160" s="89">
        <v>0</v>
      </c>
      <c r="H160" s="46">
        <f t="shared" si="14"/>
        <v>15</v>
      </c>
      <c r="I160" s="81"/>
      <c r="J160" s="20">
        <v>150</v>
      </c>
      <c r="K160" s="72">
        <f t="shared" si="15"/>
        <v>0</v>
      </c>
      <c r="L160" s="17" t="s">
        <v>16</v>
      </c>
      <c r="M160" s="18"/>
      <c r="N160" s="23">
        <f t="shared" si="16"/>
        <v>0</v>
      </c>
      <c r="O160" s="83"/>
      <c r="P160" s="43">
        <f t="shared" si="17"/>
        <v>0</v>
      </c>
    </row>
    <row r="161" spans="1:16" ht="24.6" x14ac:dyDescent="0.65">
      <c r="A161" s="10">
        <v>157</v>
      </c>
      <c r="B161" s="19" t="s">
        <v>250</v>
      </c>
      <c r="C161" s="71"/>
      <c r="D161" s="80">
        <v>0</v>
      </c>
      <c r="E161" s="46">
        <f t="shared" si="13"/>
        <v>0</v>
      </c>
      <c r="F161" s="91">
        <v>0</v>
      </c>
      <c r="G161" s="89">
        <v>0</v>
      </c>
      <c r="H161" s="46">
        <f t="shared" si="14"/>
        <v>0</v>
      </c>
      <c r="I161" s="81"/>
      <c r="J161" s="20">
        <v>150</v>
      </c>
      <c r="K161" s="72">
        <f t="shared" si="15"/>
        <v>0</v>
      </c>
      <c r="L161" s="17" t="s">
        <v>16</v>
      </c>
      <c r="M161" s="18"/>
      <c r="N161" s="23">
        <f t="shared" si="16"/>
        <v>0</v>
      </c>
      <c r="O161" s="83"/>
      <c r="P161" s="43">
        <f t="shared" si="17"/>
        <v>0</v>
      </c>
    </row>
    <row r="162" spans="1:16" ht="24.6" x14ac:dyDescent="0.65">
      <c r="A162" s="10">
        <v>158</v>
      </c>
      <c r="B162" s="19" t="s">
        <v>170</v>
      </c>
      <c r="C162" s="71"/>
      <c r="D162" s="80">
        <v>0</v>
      </c>
      <c r="E162" s="46">
        <f t="shared" si="13"/>
        <v>0</v>
      </c>
      <c r="F162" s="91">
        <v>0</v>
      </c>
      <c r="G162" s="89">
        <v>0</v>
      </c>
      <c r="H162" s="46">
        <f t="shared" si="14"/>
        <v>0</v>
      </c>
      <c r="I162" s="81"/>
      <c r="J162" s="20">
        <v>135</v>
      </c>
      <c r="K162" s="72">
        <f t="shared" si="15"/>
        <v>0</v>
      </c>
      <c r="L162" s="17" t="s">
        <v>16</v>
      </c>
      <c r="M162" s="18"/>
      <c r="N162" s="23">
        <f t="shared" si="16"/>
        <v>0</v>
      </c>
      <c r="O162" s="83"/>
      <c r="P162" s="43">
        <f t="shared" si="17"/>
        <v>0</v>
      </c>
    </row>
    <row r="163" spans="1:16" ht="24.6" x14ac:dyDescent="0.65">
      <c r="A163" s="10">
        <v>159</v>
      </c>
      <c r="B163" s="19" t="s">
        <v>115</v>
      </c>
      <c r="C163" s="71"/>
      <c r="D163" s="80">
        <v>0</v>
      </c>
      <c r="E163" s="46">
        <f t="shared" si="13"/>
        <v>0</v>
      </c>
      <c r="F163" s="91">
        <v>0</v>
      </c>
      <c r="G163" s="89">
        <v>0</v>
      </c>
      <c r="H163" s="46">
        <f t="shared" si="14"/>
        <v>0</v>
      </c>
      <c r="I163" s="81"/>
      <c r="J163" s="20">
        <v>100</v>
      </c>
      <c r="K163" s="72">
        <f t="shared" si="15"/>
        <v>0</v>
      </c>
      <c r="L163" s="17" t="s">
        <v>16</v>
      </c>
      <c r="M163" s="18"/>
      <c r="N163" s="23">
        <f t="shared" si="16"/>
        <v>0</v>
      </c>
      <c r="O163" s="83"/>
      <c r="P163" s="43">
        <f t="shared" si="17"/>
        <v>0</v>
      </c>
    </row>
    <row r="164" spans="1:16" ht="24.6" x14ac:dyDescent="0.65">
      <c r="A164" s="10">
        <v>160</v>
      </c>
      <c r="B164" s="19" t="s">
        <v>171</v>
      </c>
      <c r="C164" s="71">
        <v>7</v>
      </c>
      <c r="D164" s="80">
        <v>0</v>
      </c>
      <c r="E164" s="46">
        <f t="shared" si="13"/>
        <v>7</v>
      </c>
      <c r="F164" s="91">
        <v>0</v>
      </c>
      <c r="G164" s="89">
        <v>0</v>
      </c>
      <c r="H164" s="46">
        <f t="shared" si="14"/>
        <v>7</v>
      </c>
      <c r="I164" s="81"/>
      <c r="J164" s="20">
        <v>90</v>
      </c>
      <c r="K164" s="72">
        <f t="shared" si="15"/>
        <v>0</v>
      </c>
      <c r="L164" s="17" t="s">
        <v>16</v>
      </c>
      <c r="M164" s="18"/>
      <c r="N164" s="23">
        <f t="shared" si="16"/>
        <v>0</v>
      </c>
      <c r="O164" s="83"/>
      <c r="P164" s="43">
        <f t="shared" si="17"/>
        <v>0</v>
      </c>
    </row>
    <row r="165" spans="1:16" ht="24.6" x14ac:dyDescent="0.65">
      <c r="A165" s="10">
        <v>161</v>
      </c>
      <c r="B165" s="19" t="s">
        <v>172</v>
      </c>
      <c r="C165" s="71">
        <v>11</v>
      </c>
      <c r="D165" s="80">
        <v>0</v>
      </c>
      <c r="E165" s="46">
        <f t="shared" si="13"/>
        <v>11</v>
      </c>
      <c r="F165" s="91">
        <v>0</v>
      </c>
      <c r="G165" s="89">
        <v>0</v>
      </c>
      <c r="H165" s="46">
        <f t="shared" si="14"/>
        <v>11</v>
      </c>
      <c r="I165" s="81"/>
      <c r="J165" s="20">
        <v>90</v>
      </c>
      <c r="K165" s="72">
        <f t="shared" si="15"/>
        <v>0</v>
      </c>
      <c r="L165" s="17" t="s">
        <v>16</v>
      </c>
      <c r="M165" s="18"/>
      <c r="N165" s="23">
        <f t="shared" si="16"/>
        <v>0</v>
      </c>
      <c r="O165" s="83"/>
      <c r="P165" s="43">
        <f t="shared" si="17"/>
        <v>0</v>
      </c>
    </row>
    <row r="166" spans="1:16" ht="24.6" x14ac:dyDescent="0.65">
      <c r="A166" s="10">
        <v>162</v>
      </c>
      <c r="B166" s="19" t="s">
        <v>173</v>
      </c>
      <c r="C166" s="71">
        <v>9</v>
      </c>
      <c r="D166" s="80">
        <v>0</v>
      </c>
      <c r="E166" s="46">
        <f t="shared" si="13"/>
        <v>9</v>
      </c>
      <c r="F166" s="91">
        <v>0</v>
      </c>
      <c r="G166" s="89">
        <v>0</v>
      </c>
      <c r="H166" s="46">
        <f t="shared" si="14"/>
        <v>9</v>
      </c>
      <c r="I166" s="81"/>
      <c r="J166" s="20">
        <v>90</v>
      </c>
      <c r="K166" s="72">
        <f t="shared" si="15"/>
        <v>0</v>
      </c>
      <c r="L166" s="17" t="s">
        <v>16</v>
      </c>
      <c r="M166" s="18"/>
      <c r="N166" s="23">
        <f t="shared" si="16"/>
        <v>0</v>
      </c>
      <c r="O166" s="83"/>
      <c r="P166" s="43">
        <f t="shared" si="17"/>
        <v>0</v>
      </c>
    </row>
    <row r="167" spans="1:16" ht="24.6" x14ac:dyDescent="0.65">
      <c r="A167" s="10">
        <v>163</v>
      </c>
      <c r="B167" s="19" t="s">
        <v>174</v>
      </c>
      <c r="C167" s="71">
        <v>12</v>
      </c>
      <c r="D167" s="80">
        <v>0</v>
      </c>
      <c r="E167" s="46">
        <f t="shared" si="13"/>
        <v>12</v>
      </c>
      <c r="F167" s="91">
        <v>0</v>
      </c>
      <c r="G167" s="89">
        <v>0</v>
      </c>
      <c r="H167" s="46">
        <f t="shared" si="14"/>
        <v>12</v>
      </c>
      <c r="I167" s="81"/>
      <c r="J167" s="20">
        <v>90</v>
      </c>
      <c r="K167" s="72">
        <f t="shared" si="15"/>
        <v>0</v>
      </c>
      <c r="L167" s="17" t="s">
        <v>16</v>
      </c>
      <c r="M167" s="18"/>
      <c r="N167" s="23">
        <f t="shared" si="16"/>
        <v>0</v>
      </c>
      <c r="O167" s="83"/>
      <c r="P167" s="43">
        <f t="shared" si="17"/>
        <v>0</v>
      </c>
    </row>
    <row r="168" spans="1:16" ht="24.6" x14ac:dyDescent="0.65">
      <c r="A168" s="10">
        <v>164</v>
      </c>
      <c r="B168" s="19" t="s">
        <v>179</v>
      </c>
      <c r="C168" s="71"/>
      <c r="D168" s="80">
        <v>0</v>
      </c>
      <c r="E168" s="46">
        <f t="shared" si="13"/>
        <v>0</v>
      </c>
      <c r="F168" s="91">
        <v>0</v>
      </c>
      <c r="G168" s="89">
        <v>0</v>
      </c>
      <c r="H168" s="46">
        <f t="shared" si="14"/>
        <v>0</v>
      </c>
      <c r="I168" s="81"/>
      <c r="J168" s="20">
        <v>50</v>
      </c>
      <c r="K168" s="72">
        <f t="shared" si="15"/>
        <v>0</v>
      </c>
      <c r="L168" s="17" t="s">
        <v>16</v>
      </c>
      <c r="M168" s="18"/>
      <c r="N168" s="23">
        <f t="shared" si="16"/>
        <v>0</v>
      </c>
      <c r="O168" s="83"/>
      <c r="P168" s="43">
        <f t="shared" si="17"/>
        <v>0</v>
      </c>
    </row>
    <row r="169" spans="1:16" ht="24.6" x14ac:dyDescent="0.65">
      <c r="A169" s="10">
        <v>165</v>
      </c>
      <c r="B169" s="19" t="s">
        <v>180</v>
      </c>
      <c r="C169" s="71">
        <v>11</v>
      </c>
      <c r="D169" s="80">
        <v>0</v>
      </c>
      <c r="E169" s="46">
        <f t="shared" si="13"/>
        <v>11</v>
      </c>
      <c r="F169" s="91">
        <v>0</v>
      </c>
      <c r="G169" s="89">
        <v>0</v>
      </c>
      <c r="H169" s="46">
        <f t="shared" si="14"/>
        <v>11</v>
      </c>
      <c r="I169" s="81"/>
      <c r="J169" s="20">
        <v>55</v>
      </c>
      <c r="K169" s="72">
        <f t="shared" si="15"/>
        <v>0</v>
      </c>
      <c r="L169" s="17" t="s">
        <v>16</v>
      </c>
      <c r="M169" s="18"/>
      <c r="N169" s="23">
        <f t="shared" si="16"/>
        <v>0</v>
      </c>
      <c r="O169" s="83"/>
      <c r="P169" s="43">
        <f t="shared" si="17"/>
        <v>0</v>
      </c>
    </row>
    <row r="170" spans="1:16" ht="24.6" x14ac:dyDescent="0.65">
      <c r="A170" s="10">
        <v>166</v>
      </c>
      <c r="B170" s="19" t="s">
        <v>181</v>
      </c>
      <c r="C170" s="71"/>
      <c r="D170" s="80">
        <v>0</v>
      </c>
      <c r="E170" s="46">
        <f t="shared" si="13"/>
        <v>0</v>
      </c>
      <c r="F170" s="91">
        <v>0</v>
      </c>
      <c r="G170" s="89">
        <v>0</v>
      </c>
      <c r="H170" s="46">
        <f t="shared" si="14"/>
        <v>0</v>
      </c>
      <c r="I170" s="81"/>
      <c r="J170" s="20">
        <v>85</v>
      </c>
      <c r="K170" s="72">
        <f t="shared" si="15"/>
        <v>0</v>
      </c>
      <c r="L170" s="17" t="s">
        <v>16</v>
      </c>
      <c r="M170" s="18"/>
      <c r="N170" s="23">
        <f t="shared" si="16"/>
        <v>0</v>
      </c>
      <c r="O170" s="83"/>
      <c r="P170" s="43">
        <f t="shared" si="17"/>
        <v>0</v>
      </c>
    </row>
    <row r="171" spans="1:16" ht="24.6" x14ac:dyDescent="0.65">
      <c r="A171" s="10">
        <v>167</v>
      </c>
      <c r="B171" s="19" t="s">
        <v>188</v>
      </c>
      <c r="C171" s="71"/>
      <c r="D171" s="80">
        <v>0</v>
      </c>
      <c r="E171" s="46">
        <f t="shared" si="13"/>
        <v>0</v>
      </c>
      <c r="F171" s="91">
        <v>0</v>
      </c>
      <c r="G171" s="89">
        <v>0</v>
      </c>
      <c r="H171" s="46">
        <f t="shared" si="14"/>
        <v>0</v>
      </c>
      <c r="I171" s="81"/>
      <c r="J171" s="20">
        <v>50</v>
      </c>
      <c r="K171" s="72">
        <f t="shared" si="15"/>
        <v>0</v>
      </c>
      <c r="L171" s="17" t="s">
        <v>16</v>
      </c>
      <c r="M171" s="18"/>
      <c r="N171" s="23">
        <f t="shared" si="16"/>
        <v>0</v>
      </c>
      <c r="O171" s="83"/>
      <c r="P171" s="43">
        <f t="shared" si="17"/>
        <v>0</v>
      </c>
    </row>
    <row r="172" spans="1:16" ht="24.6" x14ac:dyDescent="0.65">
      <c r="A172" s="10">
        <v>168</v>
      </c>
      <c r="B172" s="19" t="s">
        <v>278</v>
      </c>
      <c r="C172" s="71">
        <v>5</v>
      </c>
      <c r="D172" s="80">
        <v>0</v>
      </c>
      <c r="E172" s="46">
        <f t="shared" si="13"/>
        <v>5</v>
      </c>
      <c r="F172" s="91">
        <v>0</v>
      </c>
      <c r="G172" s="89">
        <v>0</v>
      </c>
      <c r="H172" s="46">
        <f t="shared" si="14"/>
        <v>5</v>
      </c>
      <c r="I172" s="81"/>
      <c r="J172" s="20">
        <v>120</v>
      </c>
      <c r="K172" s="72">
        <f t="shared" si="15"/>
        <v>0</v>
      </c>
      <c r="L172" s="17" t="s">
        <v>16</v>
      </c>
      <c r="M172" s="18"/>
      <c r="N172" s="23">
        <f t="shared" si="16"/>
        <v>0</v>
      </c>
      <c r="O172" s="83"/>
      <c r="P172" s="43">
        <f t="shared" si="17"/>
        <v>0</v>
      </c>
    </row>
    <row r="173" spans="1:16" ht="24.6" x14ac:dyDescent="0.65">
      <c r="A173" s="10">
        <v>169</v>
      </c>
      <c r="B173" s="19" t="s">
        <v>279</v>
      </c>
      <c r="C173" s="71"/>
      <c r="D173" s="80">
        <v>0</v>
      </c>
      <c r="E173" s="46">
        <f t="shared" si="13"/>
        <v>0</v>
      </c>
      <c r="F173" s="91">
        <v>0</v>
      </c>
      <c r="G173" s="89">
        <v>0</v>
      </c>
      <c r="H173" s="46">
        <f t="shared" si="14"/>
        <v>0</v>
      </c>
      <c r="I173" s="81"/>
      <c r="J173" s="20">
        <v>25</v>
      </c>
      <c r="K173" s="72">
        <f t="shared" si="15"/>
        <v>0</v>
      </c>
      <c r="L173" s="17" t="s">
        <v>16</v>
      </c>
      <c r="M173" s="18"/>
      <c r="N173" s="23">
        <f t="shared" si="16"/>
        <v>0</v>
      </c>
      <c r="O173" s="83"/>
      <c r="P173" s="43">
        <f t="shared" si="17"/>
        <v>0</v>
      </c>
    </row>
    <row r="174" spans="1:16" ht="24.6" x14ac:dyDescent="0.65">
      <c r="A174" s="10">
        <v>170</v>
      </c>
      <c r="B174" s="19" t="s">
        <v>280</v>
      </c>
      <c r="C174" s="71">
        <v>4</v>
      </c>
      <c r="D174" s="80">
        <v>0</v>
      </c>
      <c r="E174" s="46">
        <f t="shared" si="13"/>
        <v>4</v>
      </c>
      <c r="F174" s="91">
        <v>0</v>
      </c>
      <c r="G174" s="89">
        <v>0</v>
      </c>
      <c r="H174" s="46">
        <f t="shared" si="14"/>
        <v>4</v>
      </c>
      <c r="I174" s="81"/>
      <c r="J174" s="20">
        <v>25</v>
      </c>
      <c r="K174" s="72">
        <f t="shared" si="15"/>
        <v>0</v>
      </c>
      <c r="L174" s="17" t="s">
        <v>16</v>
      </c>
      <c r="M174" s="18"/>
      <c r="N174" s="23">
        <f t="shared" si="16"/>
        <v>0</v>
      </c>
      <c r="O174" s="83"/>
      <c r="P174" s="43">
        <f t="shared" si="17"/>
        <v>0</v>
      </c>
    </row>
    <row r="175" spans="1:16" ht="24.6" x14ac:dyDescent="0.65">
      <c r="A175" s="10">
        <v>171</v>
      </c>
      <c r="B175" s="19" t="s">
        <v>389</v>
      </c>
      <c r="C175" s="71"/>
      <c r="D175" s="80">
        <v>0</v>
      </c>
      <c r="E175" s="46">
        <f t="shared" si="13"/>
        <v>0</v>
      </c>
      <c r="F175" s="91">
        <v>0</v>
      </c>
      <c r="G175" s="89">
        <v>0</v>
      </c>
      <c r="H175" s="46">
        <f t="shared" si="14"/>
        <v>0</v>
      </c>
      <c r="I175" s="81"/>
      <c r="J175" s="20">
        <v>25</v>
      </c>
      <c r="K175" s="72">
        <f t="shared" si="15"/>
        <v>0</v>
      </c>
      <c r="L175" s="17" t="s">
        <v>16</v>
      </c>
      <c r="M175" s="18"/>
      <c r="N175" s="23">
        <f t="shared" si="16"/>
        <v>0</v>
      </c>
      <c r="O175" s="83"/>
      <c r="P175" s="43">
        <f t="shared" si="17"/>
        <v>0</v>
      </c>
    </row>
    <row r="176" spans="1:16" ht="24.6" x14ac:dyDescent="0.65">
      <c r="A176" s="10">
        <v>172</v>
      </c>
      <c r="B176" s="19" t="s">
        <v>281</v>
      </c>
      <c r="C176" s="71"/>
      <c r="D176" s="80">
        <v>0</v>
      </c>
      <c r="E176" s="46">
        <f t="shared" si="13"/>
        <v>0</v>
      </c>
      <c r="F176" s="91">
        <v>0</v>
      </c>
      <c r="G176" s="89">
        <v>0</v>
      </c>
      <c r="H176" s="46">
        <f t="shared" si="14"/>
        <v>0</v>
      </c>
      <c r="I176" s="81"/>
      <c r="J176" s="20">
        <v>25</v>
      </c>
      <c r="K176" s="72">
        <f t="shared" si="15"/>
        <v>0</v>
      </c>
      <c r="L176" s="17" t="s">
        <v>16</v>
      </c>
      <c r="M176" s="18"/>
      <c r="N176" s="23">
        <f t="shared" si="16"/>
        <v>0</v>
      </c>
      <c r="O176" s="83"/>
      <c r="P176" s="43">
        <f t="shared" si="17"/>
        <v>0</v>
      </c>
    </row>
    <row r="177" spans="1:16" ht="24.6" x14ac:dyDescent="0.65">
      <c r="A177" s="10">
        <v>173</v>
      </c>
      <c r="B177" s="19" t="s">
        <v>282</v>
      </c>
      <c r="C177" s="71"/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/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v>183</v>
      </c>
      <c r="D179" s="80">
        <v>0</v>
      </c>
      <c r="E179" s="46">
        <f t="shared" si="13"/>
        <v>183</v>
      </c>
      <c r="F179" s="91">
        <v>0</v>
      </c>
      <c r="G179" s="89">
        <v>0</v>
      </c>
      <c r="H179" s="46">
        <f t="shared" si="14"/>
        <v>183</v>
      </c>
      <c r="I179" s="81"/>
      <c r="J179" s="20">
        <v>10</v>
      </c>
      <c r="K179" s="72">
        <f t="shared" si="15"/>
        <v>0</v>
      </c>
      <c r="L179" s="17" t="s">
        <v>16</v>
      </c>
      <c r="M179" s="18"/>
      <c r="N179" s="23">
        <f t="shared" si="16"/>
        <v>0</v>
      </c>
      <c r="O179" s="83"/>
      <c r="P179" s="43">
        <f t="shared" si="17"/>
        <v>0</v>
      </c>
    </row>
    <row r="180" spans="1:16" ht="24.6" x14ac:dyDescent="0.65">
      <c r="A180" s="10">
        <v>176</v>
      </c>
      <c r="B180" s="19" t="s">
        <v>284</v>
      </c>
      <c r="C180" s="71"/>
      <c r="D180" s="80">
        <v>0</v>
      </c>
      <c r="E180" s="46">
        <f t="shared" si="13"/>
        <v>0</v>
      </c>
      <c r="F180" s="91">
        <v>0</v>
      </c>
      <c r="G180" s="89">
        <v>0</v>
      </c>
      <c r="H180" s="46">
        <f t="shared" si="14"/>
        <v>0</v>
      </c>
      <c r="I180" s="81"/>
      <c r="J180" s="20">
        <v>10</v>
      </c>
      <c r="K180" s="72">
        <f t="shared" si="15"/>
        <v>0</v>
      </c>
      <c r="L180" s="17" t="s">
        <v>16</v>
      </c>
      <c r="M180" s="18"/>
      <c r="N180" s="23">
        <f t="shared" si="16"/>
        <v>0</v>
      </c>
      <c r="O180" s="83"/>
      <c r="P180" s="43">
        <f t="shared" si="17"/>
        <v>0</v>
      </c>
    </row>
    <row r="181" spans="1:16" ht="24.6" x14ac:dyDescent="0.65">
      <c r="A181" s="10">
        <v>177</v>
      </c>
      <c r="B181" s="19" t="s">
        <v>390</v>
      </c>
      <c r="C181" s="71">
        <v>20</v>
      </c>
      <c r="D181" s="80">
        <v>0</v>
      </c>
      <c r="E181" s="46">
        <f t="shared" si="13"/>
        <v>20</v>
      </c>
      <c r="F181" s="91">
        <v>0</v>
      </c>
      <c r="G181" s="89">
        <v>0</v>
      </c>
      <c r="H181" s="46">
        <f t="shared" si="14"/>
        <v>20</v>
      </c>
      <c r="I181" s="81"/>
      <c r="J181" s="20">
        <v>20</v>
      </c>
      <c r="K181" s="72">
        <f t="shared" si="15"/>
        <v>0</v>
      </c>
      <c r="L181" s="17" t="s">
        <v>16</v>
      </c>
      <c r="M181" s="18"/>
      <c r="N181" s="23">
        <f t="shared" si="16"/>
        <v>0</v>
      </c>
      <c r="O181" s="83"/>
      <c r="P181" s="43">
        <f t="shared" si="17"/>
        <v>0</v>
      </c>
    </row>
    <row r="182" spans="1:16" ht="24.6" x14ac:dyDescent="0.65">
      <c r="A182" s="10">
        <v>178</v>
      </c>
      <c r="B182" s="19" t="s">
        <v>322</v>
      </c>
      <c r="C182" s="71"/>
      <c r="D182" s="80">
        <v>0</v>
      </c>
      <c r="E182" s="46">
        <f t="shared" si="13"/>
        <v>0</v>
      </c>
      <c r="F182" s="91">
        <v>0</v>
      </c>
      <c r="G182" s="89">
        <v>0</v>
      </c>
      <c r="H182" s="46">
        <f t="shared" si="14"/>
        <v>0</v>
      </c>
      <c r="I182" s="81"/>
      <c r="J182" s="20">
        <v>800</v>
      </c>
      <c r="K182" s="72">
        <f t="shared" si="15"/>
        <v>0</v>
      </c>
      <c r="L182" s="17" t="s">
        <v>16</v>
      </c>
      <c r="M182" s="18"/>
      <c r="N182" s="23">
        <f t="shared" si="16"/>
        <v>0</v>
      </c>
      <c r="O182" s="83"/>
      <c r="P182" s="43">
        <f t="shared" si="17"/>
        <v>0</v>
      </c>
    </row>
    <row r="183" spans="1:16" ht="24.6" x14ac:dyDescent="0.65">
      <c r="A183" s="10">
        <v>179</v>
      </c>
      <c r="B183" s="19" t="s">
        <v>323</v>
      </c>
      <c r="C183" s="71"/>
      <c r="D183" s="80">
        <v>0</v>
      </c>
      <c r="E183" s="46">
        <f t="shared" si="13"/>
        <v>0</v>
      </c>
      <c r="F183" s="91">
        <v>0</v>
      </c>
      <c r="G183" s="89">
        <v>0</v>
      </c>
      <c r="H183" s="46">
        <f t="shared" si="14"/>
        <v>0</v>
      </c>
      <c r="I183" s="81"/>
      <c r="J183" s="20">
        <v>150</v>
      </c>
      <c r="K183" s="72">
        <f t="shared" si="15"/>
        <v>0</v>
      </c>
      <c r="L183" s="17" t="s">
        <v>16</v>
      </c>
      <c r="M183" s="18"/>
      <c r="N183" s="23">
        <f t="shared" si="16"/>
        <v>0</v>
      </c>
      <c r="O183" s="83"/>
      <c r="P183" s="43">
        <f t="shared" si="17"/>
        <v>0</v>
      </c>
    </row>
    <row r="184" spans="1:16" ht="24.6" x14ac:dyDescent="0.65">
      <c r="A184" s="10">
        <v>180</v>
      </c>
      <c r="B184" s="19" t="s">
        <v>286</v>
      </c>
      <c r="C184" s="71"/>
      <c r="D184" s="80">
        <v>0</v>
      </c>
      <c r="E184" s="46">
        <f t="shared" si="13"/>
        <v>0</v>
      </c>
      <c r="F184" s="91">
        <v>0</v>
      </c>
      <c r="G184" s="89">
        <v>0</v>
      </c>
      <c r="H184" s="46">
        <f t="shared" si="14"/>
        <v>0</v>
      </c>
      <c r="I184" s="81"/>
      <c r="J184" s="20">
        <v>200</v>
      </c>
      <c r="K184" s="72">
        <f t="shared" si="15"/>
        <v>0</v>
      </c>
      <c r="L184" s="17" t="s">
        <v>16</v>
      </c>
      <c r="M184" s="18"/>
      <c r="N184" s="23">
        <f t="shared" si="16"/>
        <v>0</v>
      </c>
      <c r="O184" s="83"/>
      <c r="P184" s="43">
        <f t="shared" si="17"/>
        <v>0</v>
      </c>
    </row>
    <row r="185" spans="1:16" ht="24.6" x14ac:dyDescent="0.65">
      <c r="A185" s="10">
        <v>181</v>
      </c>
      <c r="B185" s="19" t="s">
        <v>324</v>
      </c>
      <c r="C185" s="71"/>
      <c r="D185" s="80">
        <v>0</v>
      </c>
      <c r="E185" s="46">
        <f t="shared" si="13"/>
        <v>0</v>
      </c>
      <c r="F185" s="91">
        <v>0</v>
      </c>
      <c r="G185" s="89">
        <v>0</v>
      </c>
      <c r="H185" s="46">
        <f t="shared" si="14"/>
        <v>0</v>
      </c>
      <c r="I185" s="81"/>
      <c r="J185" s="20">
        <v>250</v>
      </c>
      <c r="K185" s="72">
        <f t="shared" si="15"/>
        <v>0</v>
      </c>
      <c r="L185" s="17" t="s">
        <v>16</v>
      </c>
      <c r="M185" s="18"/>
      <c r="N185" s="23">
        <f t="shared" si="16"/>
        <v>0</v>
      </c>
      <c r="O185" s="83"/>
      <c r="P185" s="43">
        <f t="shared" si="17"/>
        <v>0</v>
      </c>
    </row>
    <row r="186" spans="1:16" ht="24.6" x14ac:dyDescent="0.65">
      <c r="A186" s="10">
        <v>182</v>
      </c>
      <c r="B186" s="19" t="s">
        <v>287</v>
      </c>
      <c r="C186" s="71"/>
      <c r="D186" s="80">
        <v>0</v>
      </c>
      <c r="E186" s="46">
        <f t="shared" si="13"/>
        <v>0</v>
      </c>
      <c r="F186" s="91">
        <v>0</v>
      </c>
      <c r="G186" s="89">
        <v>0</v>
      </c>
      <c r="H186" s="46">
        <f t="shared" si="14"/>
        <v>0</v>
      </c>
      <c r="I186" s="81"/>
      <c r="J186" s="20">
        <v>50</v>
      </c>
      <c r="K186" s="72">
        <f t="shared" si="15"/>
        <v>0</v>
      </c>
      <c r="L186" s="17" t="s">
        <v>16</v>
      </c>
      <c r="M186" s="18"/>
      <c r="N186" s="23">
        <f t="shared" si="16"/>
        <v>0</v>
      </c>
      <c r="O186" s="83"/>
      <c r="P186" s="43">
        <f t="shared" si="17"/>
        <v>0</v>
      </c>
    </row>
    <row r="187" spans="1:16" ht="24.6" x14ac:dyDescent="0.65">
      <c r="A187" s="10">
        <v>183</v>
      </c>
      <c r="B187" s="19" t="s">
        <v>285</v>
      </c>
      <c r="C187" s="71">
        <v>312</v>
      </c>
      <c r="D187" s="80">
        <v>0</v>
      </c>
      <c r="E187" s="46">
        <f t="shared" si="13"/>
        <v>312</v>
      </c>
      <c r="F187" s="91">
        <v>0</v>
      </c>
      <c r="G187" s="89">
        <v>0</v>
      </c>
      <c r="H187" s="46">
        <f t="shared" si="14"/>
        <v>312</v>
      </c>
      <c r="I187" s="81"/>
      <c r="J187" s="20">
        <v>0</v>
      </c>
      <c r="K187" s="72">
        <f t="shared" si="15"/>
        <v>0</v>
      </c>
      <c r="L187" s="17" t="s">
        <v>16</v>
      </c>
      <c r="M187" s="18"/>
      <c r="N187" s="23">
        <f t="shared" si="16"/>
        <v>0</v>
      </c>
      <c r="O187" s="83"/>
      <c r="P187" s="43">
        <f t="shared" si="17"/>
        <v>0</v>
      </c>
    </row>
    <row r="188" spans="1:16" ht="24.6" x14ac:dyDescent="0.65">
      <c r="A188" s="10">
        <v>184</v>
      </c>
      <c r="B188" s="19" t="s">
        <v>306</v>
      </c>
      <c r="C188" s="71"/>
      <c r="D188" s="80">
        <v>0</v>
      </c>
      <c r="E188" s="46">
        <f t="shared" si="13"/>
        <v>0</v>
      </c>
      <c r="F188" s="91">
        <v>0</v>
      </c>
      <c r="G188" s="89">
        <v>0</v>
      </c>
      <c r="H188" s="46">
        <f t="shared" si="14"/>
        <v>0</v>
      </c>
      <c r="I188" s="81"/>
      <c r="J188" s="20">
        <v>45</v>
      </c>
      <c r="K188" s="72">
        <f t="shared" si="15"/>
        <v>0</v>
      </c>
      <c r="L188" s="17" t="s">
        <v>16</v>
      </c>
      <c r="M188" s="18"/>
      <c r="N188" s="23">
        <f t="shared" si="16"/>
        <v>0</v>
      </c>
      <c r="O188" s="83"/>
      <c r="P188" s="43">
        <f t="shared" si="17"/>
        <v>0</v>
      </c>
    </row>
    <row r="189" spans="1:16" ht="24.6" x14ac:dyDescent="0.65">
      <c r="A189" s="10">
        <v>185</v>
      </c>
      <c r="B189" s="19" t="s">
        <v>307</v>
      </c>
      <c r="C189" s="71"/>
      <c r="D189" s="80">
        <v>0</v>
      </c>
      <c r="E189" s="46">
        <f t="shared" si="13"/>
        <v>0</v>
      </c>
      <c r="F189" s="91">
        <v>0</v>
      </c>
      <c r="G189" s="89">
        <v>0</v>
      </c>
      <c r="H189" s="46">
        <f t="shared" si="14"/>
        <v>0</v>
      </c>
      <c r="I189" s="81"/>
      <c r="J189" s="20">
        <v>35</v>
      </c>
      <c r="K189" s="72">
        <f t="shared" si="15"/>
        <v>0</v>
      </c>
      <c r="L189" s="17" t="s">
        <v>16</v>
      </c>
      <c r="M189" s="18"/>
      <c r="N189" s="23">
        <f t="shared" si="16"/>
        <v>0</v>
      </c>
      <c r="O189" s="83"/>
      <c r="P189" s="43">
        <f t="shared" si="17"/>
        <v>0</v>
      </c>
    </row>
    <row r="190" spans="1:16" ht="24.6" x14ac:dyDescent="0.65">
      <c r="A190" s="10">
        <v>186</v>
      </c>
      <c r="B190" s="19" t="s">
        <v>308</v>
      </c>
      <c r="C190" s="71"/>
      <c r="D190" s="80">
        <v>0</v>
      </c>
      <c r="E190" s="46">
        <f t="shared" si="13"/>
        <v>0</v>
      </c>
      <c r="F190" s="91">
        <v>0</v>
      </c>
      <c r="G190" s="89">
        <v>0</v>
      </c>
      <c r="H190" s="46">
        <f t="shared" si="14"/>
        <v>0</v>
      </c>
      <c r="I190" s="81"/>
      <c r="J190" s="20">
        <v>25</v>
      </c>
      <c r="K190" s="72">
        <f t="shared" si="15"/>
        <v>0</v>
      </c>
      <c r="L190" s="17" t="s">
        <v>16</v>
      </c>
      <c r="M190" s="18"/>
      <c r="N190" s="23">
        <f t="shared" si="16"/>
        <v>0</v>
      </c>
      <c r="O190" s="83"/>
      <c r="P190" s="43">
        <f t="shared" si="17"/>
        <v>0</v>
      </c>
    </row>
    <row r="191" spans="1:16" ht="24.6" x14ac:dyDescent="0.65">
      <c r="A191" s="10">
        <v>187</v>
      </c>
      <c r="B191" s="19" t="s">
        <v>288</v>
      </c>
      <c r="C191" s="71"/>
      <c r="D191" s="80">
        <v>0</v>
      </c>
      <c r="E191" s="46">
        <f t="shared" si="13"/>
        <v>0</v>
      </c>
      <c r="F191" s="91">
        <v>0</v>
      </c>
      <c r="G191" s="89">
        <v>0</v>
      </c>
      <c r="H191" s="46">
        <f t="shared" si="14"/>
        <v>0</v>
      </c>
      <c r="I191" s="81"/>
      <c r="J191" s="20">
        <v>60</v>
      </c>
      <c r="K191" s="72">
        <f t="shared" si="15"/>
        <v>0</v>
      </c>
      <c r="L191" s="17" t="s">
        <v>16</v>
      </c>
      <c r="M191" s="18"/>
      <c r="N191" s="23">
        <f t="shared" si="16"/>
        <v>0</v>
      </c>
      <c r="O191" s="83"/>
      <c r="P191" s="43">
        <f t="shared" si="17"/>
        <v>0</v>
      </c>
    </row>
    <row r="192" spans="1:16" ht="24.6" x14ac:dyDescent="0.65">
      <c r="A192" s="10">
        <v>188</v>
      </c>
      <c r="B192" s="19" t="s">
        <v>289</v>
      </c>
      <c r="C192" s="71"/>
      <c r="D192" s="80">
        <v>0</v>
      </c>
      <c r="E192" s="46">
        <f t="shared" si="13"/>
        <v>0</v>
      </c>
      <c r="F192" s="91">
        <v>0</v>
      </c>
      <c r="G192" s="89">
        <v>0</v>
      </c>
      <c r="H192" s="46">
        <f t="shared" si="14"/>
        <v>0</v>
      </c>
      <c r="I192" s="81"/>
      <c r="J192" s="20">
        <v>250</v>
      </c>
      <c r="K192" s="72">
        <f t="shared" si="15"/>
        <v>0</v>
      </c>
      <c r="L192" s="17" t="s">
        <v>16</v>
      </c>
      <c r="M192" s="18"/>
      <c r="N192" s="23">
        <f t="shared" si="16"/>
        <v>0</v>
      </c>
      <c r="O192" s="83"/>
      <c r="P192" s="43">
        <f t="shared" si="17"/>
        <v>0</v>
      </c>
    </row>
    <row r="193" spans="1:16" ht="24.6" x14ac:dyDescent="0.65">
      <c r="A193" s="10">
        <v>189</v>
      </c>
      <c r="B193" s="19" t="s">
        <v>290</v>
      </c>
      <c r="C193" s="71"/>
      <c r="D193" s="80">
        <v>0</v>
      </c>
      <c r="E193" s="46">
        <f t="shared" si="13"/>
        <v>0</v>
      </c>
      <c r="F193" s="91">
        <v>0</v>
      </c>
      <c r="G193" s="89">
        <v>0</v>
      </c>
      <c r="H193" s="46">
        <f t="shared" si="14"/>
        <v>0</v>
      </c>
      <c r="I193" s="81"/>
      <c r="J193" s="20">
        <v>100</v>
      </c>
      <c r="K193" s="72">
        <f t="shared" si="15"/>
        <v>0</v>
      </c>
      <c r="L193" s="17" t="s">
        <v>16</v>
      </c>
      <c r="M193" s="18"/>
      <c r="N193" s="23">
        <f t="shared" si="16"/>
        <v>0</v>
      </c>
      <c r="O193" s="83"/>
      <c r="P193" s="43">
        <f t="shared" si="17"/>
        <v>0</v>
      </c>
    </row>
    <row r="194" spans="1:16" ht="24.6" x14ac:dyDescent="0.65">
      <c r="A194" s="10">
        <v>190</v>
      </c>
      <c r="B194" s="19" t="s">
        <v>291</v>
      </c>
      <c r="C194" s="71"/>
      <c r="D194" s="80">
        <v>0</v>
      </c>
      <c r="E194" s="46">
        <f t="shared" si="13"/>
        <v>0</v>
      </c>
      <c r="F194" s="91">
        <v>0</v>
      </c>
      <c r="G194" s="89">
        <v>0</v>
      </c>
      <c r="H194" s="46">
        <f t="shared" si="14"/>
        <v>0</v>
      </c>
      <c r="I194" s="81"/>
      <c r="J194" s="20">
        <v>350</v>
      </c>
      <c r="K194" s="72">
        <f t="shared" si="15"/>
        <v>0</v>
      </c>
      <c r="L194" s="17" t="s">
        <v>16</v>
      </c>
      <c r="M194" s="18"/>
      <c r="N194" s="23">
        <f t="shared" si="16"/>
        <v>0</v>
      </c>
      <c r="O194" s="83"/>
      <c r="P194" s="43">
        <f t="shared" si="17"/>
        <v>0</v>
      </c>
    </row>
    <row r="195" spans="1:16" ht="24.6" x14ac:dyDescent="0.65">
      <c r="A195" s="10">
        <v>191</v>
      </c>
      <c r="B195" s="19" t="s">
        <v>292</v>
      </c>
      <c r="C195" s="71"/>
      <c r="D195" s="80">
        <v>0</v>
      </c>
      <c r="E195" s="46">
        <f t="shared" si="13"/>
        <v>0</v>
      </c>
      <c r="F195" s="91">
        <v>0</v>
      </c>
      <c r="G195" s="89">
        <v>0</v>
      </c>
      <c r="H195" s="46">
        <f t="shared" si="14"/>
        <v>0</v>
      </c>
      <c r="I195" s="81"/>
      <c r="J195" s="20">
        <v>60</v>
      </c>
      <c r="K195" s="72">
        <f t="shared" si="15"/>
        <v>0</v>
      </c>
      <c r="L195" s="17" t="s">
        <v>16</v>
      </c>
      <c r="M195" s="18"/>
      <c r="N195" s="23">
        <f t="shared" si="16"/>
        <v>0</v>
      </c>
      <c r="O195" s="83"/>
      <c r="P195" s="43">
        <f t="shared" si="17"/>
        <v>0</v>
      </c>
    </row>
    <row r="196" spans="1:16" ht="24.6" x14ac:dyDescent="0.65">
      <c r="A196" s="10">
        <v>192</v>
      </c>
      <c r="B196" s="19" t="s">
        <v>293</v>
      </c>
      <c r="C196" s="71"/>
      <c r="D196" s="80">
        <v>0</v>
      </c>
      <c r="E196" s="46">
        <f t="shared" si="13"/>
        <v>0</v>
      </c>
      <c r="F196" s="91">
        <v>0</v>
      </c>
      <c r="G196" s="89">
        <v>0</v>
      </c>
      <c r="H196" s="46">
        <f t="shared" si="14"/>
        <v>0</v>
      </c>
      <c r="I196" s="81"/>
      <c r="J196" s="20">
        <v>50</v>
      </c>
      <c r="K196" s="72">
        <f t="shared" si="15"/>
        <v>0</v>
      </c>
      <c r="L196" s="17" t="s">
        <v>16</v>
      </c>
      <c r="M196" s="18"/>
      <c r="N196" s="23">
        <f t="shared" si="16"/>
        <v>0</v>
      </c>
      <c r="O196" s="83"/>
      <c r="P196" s="43">
        <f t="shared" si="17"/>
        <v>0</v>
      </c>
    </row>
    <row r="197" spans="1:16" ht="24.6" x14ac:dyDescent="0.65">
      <c r="A197" s="10">
        <v>193</v>
      </c>
      <c r="B197" s="19" t="s">
        <v>294</v>
      </c>
      <c r="C197" s="71"/>
      <c r="D197" s="80">
        <v>0</v>
      </c>
      <c r="E197" s="46">
        <f t="shared" si="13"/>
        <v>0</v>
      </c>
      <c r="F197" s="91">
        <v>0</v>
      </c>
      <c r="G197" s="89">
        <v>0</v>
      </c>
      <c r="H197" s="46">
        <f t="shared" si="14"/>
        <v>0</v>
      </c>
      <c r="I197" s="81"/>
      <c r="J197" s="20">
        <v>100</v>
      </c>
      <c r="K197" s="72">
        <f t="shared" si="15"/>
        <v>0</v>
      </c>
      <c r="L197" s="17" t="s">
        <v>16</v>
      </c>
      <c r="M197" s="18"/>
      <c r="N197" s="23">
        <f t="shared" si="16"/>
        <v>0</v>
      </c>
      <c r="O197" s="83"/>
      <c r="P197" s="43">
        <f t="shared" si="17"/>
        <v>0</v>
      </c>
    </row>
    <row r="198" spans="1:16" ht="24.6" x14ac:dyDescent="0.65">
      <c r="A198" s="10">
        <v>194</v>
      </c>
      <c r="B198" s="19" t="s">
        <v>295</v>
      </c>
      <c r="C198" s="71"/>
      <c r="D198" s="80">
        <v>0</v>
      </c>
      <c r="E198" s="46">
        <f t="shared" si="13"/>
        <v>0</v>
      </c>
      <c r="F198" s="91">
        <v>0</v>
      </c>
      <c r="G198" s="89">
        <v>0</v>
      </c>
      <c r="H198" s="46">
        <f t="shared" si="14"/>
        <v>0</v>
      </c>
      <c r="I198" s="81"/>
      <c r="J198" s="20">
        <v>120</v>
      </c>
      <c r="K198" s="72">
        <f t="shared" si="15"/>
        <v>0</v>
      </c>
      <c r="L198" s="17" t="s">
        <v>16</v>
      </c>
      <c r="M198" s="18"/>
      <c r="N198" s="23">
        <f t="shared" si="16"/>
        <v>0</v>
      </c>
      <c r="O198" s="83"/>
      <c r="P198" s="43">
        <f t="shared" si="17"/>
        <v>0</v>
      </c>
    </row>
    <row r="199" spans="1:16" ht="24.6" x14ac:dyDescent="0.65">
      <c r="A199" s="10">
        <v>195</v>
      </c>
      <c r="B199" s="19" t="s">
        <v>296</v>
      </c>
      <c r="C199" s="71"/>
      <c r="D199" s="80">
        <v>0</v>
      </c>
      <c r="E199" s="46">
        <f t="shared" si="13"/>
        <v>0</v>
      </c>
      <c r="F199" s="91">
        <v>0</v>
      </c>
      <c r="G199" s="89">
        <v>0</v>
      </c>
      <c r="H199" s="46">
        <f t="shared" si="14"/>
        <v>0</v>
      </c>
      <c r="I199" s="81"/>
      <c r="J199" s="20">
        <v>60</v>
      </c>
      <c r="K199" s="72">
        <f t="shared" si="15"/>
        <v>0</v>
      </c>
      <c r="L199" s="17" t="s">
        <v>16</v>
      </c>
      <c r="M199" s="18"/>
      <c r="N199" s="23">
        <f t="shared" si="16"/>
        <v>0</v>
      </c>
      <c r="O199" s="83"/>
      <c r="P199" s="43">
        <f t="shared" si="17"/>
        <v>0</v>
      </c>
    </row>
    <row r="200" spans="1:16" ht="24.6" x14ac:dyDescent="0.65">
      <c r="A200" s="10">
        <v>196</v>
      </c>
      <c r="B200" s="19" t="s">
        <v>297</v>
      </c>
      <c r="C200" s="71"/>
      <c r="D200" s="80">
        <v>0</v>
      </c>
      <c r="E200" s="46">
        <f t="shared" si="13"/>
        <v>0</v>
      </c>
      <c r="F200" s="91">
        <v>0</v>
      </c>
      <c r="G200" s="89">
        <v>0</v>
      </c>
      <c r="H200" s="46">
        <f t="shared" si="14"/>
        <v>0</v>
      </c>
      <c r="I200" s="81"/>
      <c r="J200" s="20">
        <v>150</v>
      </c>
      <c r="K200" s="72">
        <f t="shared" si="15"/>
        <v>0</v>
      </c>
      <c r="L200" s="17" t="s">
        <v>16</v>
      </c>
      <c r="M200" s="18"/>
      <c r="N200" s="23">
        <f t="shared" si="16"/>
        <v>0</v>
      </c>
      <c r="O200" s="83"/>
      <c r="P200" s="43">
        <f t="shared" si="17"/>
        <v>0</v>
      </c>
    </row>
    <row r="201" spans="1:16" ht="24.6" x14ac:dyDescent="0.65">
      <c r="A201" s="10">
        <v>197</v>
      </c>
      <c r="B201" s="19" t="s">
        <v>298</v>
      </c>
      <c r="C201" s="71"/>
      <c r="D201" s="80">
        <v>0</v>
      </c>
      <c r="E201" s="46">
        <f t="shared" si="13"/>
        <v>0</v>
      </c>
      <c r="F201" s="91">
        <v>0</v>
      </c>
      <c r="G201" s="89">
        <v>0</v>
      </c>
      <c r="H201" s="46">
        <f t="shared" si="14"/>
        <v>0</v>
      </c>
      <c r="I201" s="81"/>
      <c r="J201" s="20">
        <v>150</v>
      </c>
      <c r="K201" s="72">
        <f t="shared" si="15"/>
        <v>0</v>
      </c>
      <c r="L201" s="17" t="s">
        <v>16</v>
      </c>
      <c r="M201" s="18"/>
      <c r="N201" s="23">
        <f t="shared" si="16"/>
        <v>0</v>
      </c>
      <c r="O201" s="83"/>
      <c r="P201" s="43">
        <f t="shared" si="17"/>
        <v>0</v>
      </c>
    </row>
    <row r="202" spans="1:16" ht="24.6" x14ac:dyDescent="0.65">
      <c r="A202" s="10">
        <v>198</v>
      </c>
      <c r="B202" s="19" t="s">
        <v>299</v>
      </c>
      <c r="C202" s="71"/>
      <c r="D202" s="80">
        <v>0</v>
      </c>
      <c r="E202" s="46">
        <f t="shared" si="13"/>
        <v>0</v>
      </c>
      <c r="F202" s="91">
        <v>0</v>
      </c>
      <c r="G202" s="89">
        <v>0</v>
      </c>
      <c r="H202" s="46">
        <f t="shared" si="14"/>
        <v>0</v>
      </c>
      <c r="I202" s="81"/>
      <c r="J202" s="20">
        <v>200</v>
      </c>
      <c r="K202" s="72">
        <f t="shared" si="15"/>
        <v>0</v>
      </c>
      <c r="L202" s="17" t="s">
        <v>16</v>
      </c>
      <c r="M202" s="18"/>
      <c r="N202" s="23">
        <f t="shared" si="16"/>
        <v>0</v>
      </c>
      <c r="O202" s="83"/>
      <c r="P202" s="43">
        <f t="shared" si="17"/>
        <v>0</v>
      </c>
    </row>
    <row r="203" spans="1:16" ht="24.6" x14ac:dyDescent="0.65">
      <c r="A203" s="10">
        <v>199</v>
      </c>
      <c r="B203" s="19" t="s">
        <v>300</v>
      </c>
      <c r="C203" s="71"/>
      <c r="D203" s="80">
        <v>0</v>
      </c>
      <c r="E203" s="46">
        <f t="shared" si="13"/>
        <v>0</v>
      </c>
      <c r="F203" s="91">
        <v>0</v>
      </c>
      <c r="G203" s="89">
        <v>0</v>
      </c>
      <c r="H203" s="46">
        <f t="shared" si="14"/>
        <v>0</v>
      </c>
      <c r="I203" s="81"/>
      <c r="J203" s="20"/>
      <c r="K203" s="72">
        <f t="shared" si="15"/>
        <v>0</v>
      </c>
      <c r="L203" s="17" t="s">
        <v>16</v>
      </c>
      <c r="M203" s="18"/>
      <c r="N203" s="23">
        <f t="shared" si="16"/>
        <v>0</v>
      </c>
      <c r="O203" s="83"/>
      <c r="P203" s="43">
        <f t="shared" si="17"/>
        <v>0</v>
      </c>
    </row>
    <row r="204" spans="1:16" ht="24.6" x14ac:dyDescent="0.65">
      <c r="A204" s="10">
        <v>200</v>
      </c>
      <c r="B204" s="19" t="s">
        <v>413</v>
      </c>
      <c r="C204" s="71"/>
      <c r="D204" s="80">
        <v>0</v>
      </c>
      <c r="E204" s="46">
        <f t="shared" si="13"/>
        <v>0</v>
      </c>
      <c r="F204" s="91">
        <v>0</v>
      </c>
      <c r="G204" s="89">
        <v>0</v>
      </c>
      <c r="H204" s="46">
        <f t="shared" si="14"/>
        <v>0</v>
      </c>
      <c r="I204" s="81"/>
      <c r="J204" s="20">
        <v>45</v>
      </c>
      <c r="K204" s="72">
        <f t="shared" si="15"/>
        <v>0</v>
      </c>
      <c r="L204" s="17" t="s">
        <v>16</v>
      </c>
      <c r="M204" s="18"/>
      <c r="N204" s="23">
        <f t="shared" si="16"/>
        <v>0</v>
      </c>
      <c r="O204" s="83"/>
      <c r="P204" s="43">
        <f t="shared" si="17"/>
        <v>0</v>
      </c>
    </row>
    <row r="205" spans="1:16" ht="24.6" x14ac:dyDescent="0.65">
      <c r="A205" s="10">
        <v>201</v>
      </c>
      <c r="B205" s="19" t="s">
        <v>414</v>
      </c>
      <c r="C205" s="71"/>
      <c r="D205" s="80">
        <v>0</v>
      </c>
      <c r="E205" s="46">
        <f t="shared" si="13"/>
        <v>0</v>
      </c>
      <c r="F205" s="91">
        <v>0</v>
      </c>
      <c r="G205" s="89">
        <v>0</v>
      </c>
      <c r="H205" s="46">
        <f t="shared" si="14"/>
        <v>0</v>
      </c>
      <c r="I205" s="81"/>
      <c r="J205" s="20">
        <v>65</v>
      </c>
      <c r="K205" s="72">
        <f t="shared" si="15"/>
        <v>0</v>
      </c>
      <c r="L205" s="17" t="s">
        <v>16</v>
      </c>
      <c r="M205" s="18"/>
      <c r="N205" s="23">
        <f t="shared" si="16"/>
        <v>0</v>
      </c>
      <c r="O205" s="83"/>
      <c r="P205" s="43">
        <f t="shared" si="17"/>
        <v>0</v>
      </c>
    </row>
    <row r="206" spans="1:16" ht="24.6" x14ac:dyDescent="0.65">
      <c r="A206" s="10">
        <v>202</v>
      </c>
      <c r="B206" s="19" t="s">
        <v>415</v>
      </c>
      <c r="C206" s="71"/>
      <c r="D206" s="80">
        <v>0</v>
      </c>
      <c r="E206" s="46">
        <f t="shared" si="13"/>
        <v>0</v>
      </c>
      <c r="F206" s="91">
        <v>0</v>
      </c>
      <c r="G206" s="89">
        <v>0</v>
      </c>
      <c r="H206" s="46">
        <f t="shared" si="14"/>
        <v>0</v>
      </c>
      <c r="I206" s="81"/>
      <c r="J206" s="20">
        <v>50</v>
      </c>
      <c r="K206" s="72">
        <f t="shared" si="15"/>
        <v>0</v>
      </c>
      <c r="L206" s="17" t="s">
        <v>16</v>
      </c>
      <c r="M206" s="18"/>
      <c r="N206" s="23">
        <f t="shared" si="16"/>
        <v>0</v>
      </c>
      <c r="O206" s="83"/>
      <c r="P206" s="43">
        <f t="shared" si="17"/>
        <v>0</v>
      </c>
    </row>
    <row r="207" spans="1:16" ht="24.6" x14ac:dyDescent="0.65">
      <c r="A207" s="10">
        <v>203</v>
      </c>
      <c r="B207" s="19" t="s">
        <v>416</v>
      </c>
      <c r="C207" s="71"/>
      <c r="D207" s="80">
        <v>0</v>
      </c>
      <c r="E207" s="46">
        <f t="shared" si="13"/>
        <v>0</v>
      </c>
      <c r="F207" s="91">
        <v>0</v>
      </c>
      <c r="G207" s="89">
        <v>0</v>
      </c>
      <c r="H207" s="46">
        <f t="shared" si="14"/>
        <v>0</v>
      </c>
      <c r="I207" s="81"/>
      <c r="J207" s="20">
        <v>50</v>
      </c>
      <c r="K207" s="72">
        <f t="shared" si="15"/>
        <v>0</v>
      </c>
      <c r="L207" s="17" t="s">
        <v>16</v>
      </c>
      <c r="M207" s="18"/>
      <c r="N207" s="23">
        <f t="shared" si="16"/>
        <v>0</v>
      </c>
      <c r="O207" s="83"/>
      <c r="P207" s="43">
        <f t="shared" si="17"/>
        <v>0</v>
      </c>
    </row>
    <row r="208" spans="1:16" ht="24.6" x14ac:dyDescent="0.65">
      <c r="A208" s="10">
        <v>204</v>
      </c>
      <c r="B208" s="19" t="s">
        <v>417</v>
      </c>
      <c r="C208" s="71"/>
      <c r="D208" s="80">
        <v>0</v>
      </c>
      <c r="E208" s="46">
        <f t="shared" si="13"/>
        <v>0</v>
      </c>
      <c r="F208" s="91">
        <v>0</v>
      </c>
      <c r="G208" s="89">
        <v>0</v>
      </c>
      <c r="H208" s="46">
        <f t="shared" si="14"/>
        <v>0</v>
      </c>
      <c r="I208" s="81"/>
      <c r="J208" s="20">
        <v>50</v>
      </c>
      <c r="K208" s="72">
        <f t="shared" si="15"/>
        <v>0</v>
      </c>
      <c r="L208" s="17" t="s">
        <v>16</v>
      </c>
      <c r="M208" s="18"/>
      <c r="N208" s="23">
        <f t="shared" si="16"/>
        <v>0</v>
      </c>
      <c r="O208" s="83"/>
      <c r="P208" s="43">
        <f t="shared" si="17"/>
        <v>0</v>
      </c>
    </row>
    <row r="209" spans="1:29" ht="24.6" x14ac:dyDescent="0.65">
      <c r="A209" s="10">
        <v>205</v>
      </c>
      <c r="B209" s="19"/>
      <c r="C209" s="71"/>
      <c r="D209" s="80">
        <v>0</v>
      </c>
      <c r="E209" s="46">
        <f t="shared" si="13"/>
        <v>0</v>
      </c>
      <c r="F209" s="91">
        <v>0</v>
      </c>
      <c r="G209" s="89">
        <v>0</v>
      </c>
      <c r="H209" s="46">
        <f t="shared" si="14"/>
        <v>0</v>
      </c>
      <c r="I209" s="81"/>
      <c r="J209" s="20"/>
      <c r="K209" s="72">
        <f t="shared" si="15"/>
        <v>0</v>
      </c>
      <c r="L209" s="17" t="s">
        <v>16</v>
      </c>
      <c r="M209" s="18"/>
      <c r="N209" s="23">
        <f t="shared" si="16"/>
        <v>0</v>
      </c>
      <c r="O209" s="83"/>
      <c r="P209" s="43">
        <f t="shared" si="17"/>
        <v>0</v>
      </c>
    </row>
    <row r="210" spans="1:29" ht="24.6" x14ac:dyDescent="0.65">
      <c r="A210" s="10">
        <v>206</v>
      </c>
      <c r="B210" s="19"/>
      <c r="C210" s="71"/>
      <c r="D210" s="80">
        <v>0</v>
      </c>
      <c r="E210" s="46">
        <f t="shared" ref="E210:E224" si="18">C210+D210</f>
        <v>0</v>
      </c>
      <c r="F210" s="91">
        <v>0</v>
      </c>
      <c r="G210" s="89">
        <v>0</v>
      </c>
      <c r="H210" s="46">
        <f t="shared" ref="H210:H224" si="19">+E210-F210-I210</f>
        <v>0</v>
      </c>
      <c r="I210" s="81"/>
      <c r="J210" s="20"/>
      <c r="K210" s="72">
        <f t="shared" si="15"/>
        <v>0</v>
      </c>
      <c r="L210" s="17" t="s">
        <v>16</v>
      </c>
      <c r="M210" s="18"/>
      <c r="N210" s="23">
        <f t="shared" si="16"/>
        <v>0</v>
      </c>
      <c r="O210" s="83"/>
      <c r="P210" s="43">
        <f t="shared" si="17"/>
        <v>0</v>
      </c>
      <c r="AC210" s="29"/>
    </row>
    <row r="211" spans="1:29" ht="24.6" x14ac:dyDescent="0.65">
      <c r="A211" s="10">
        <v>207</v>
      </c>
      <c r="B211" s="19"/>
      <c r="C211" s="71"/>
      <c r="D211" s="80">
        <v>0</v>
      </c>
      <c r="E211" s="46">
        <f t="shared" si="18"/>
        <v>0</v>
      </c>
      <c r="F211" s="91">
        <v>0</v>
      </c>
      <c r="G211" s="89">
        <v>0</v>
      </c>
      <c r="H211" s="46">
        <f t="shared" si="19"/>
        <v>0</v>
      </c>
      <c r="I211" s="81"/>
      <c r="J211" s="20"/>
      <c r="K211" s="72">
        <f t="shared" ref="K211:K224" si="20">+J211*I211</f>
        <v>0</v>
      </c>
      <c r="L211" s="17" t="s">
        <v>16</v>
      </c>
      <c r="M211" s="18"/>
      <c r="N211" s="23">
        <f t="shared" ref="N211:N224" si="21">SUM(K211-M211)</f>
        <v>0</v>
      </c>
      <c r="O211" s="83"/>
      <c r="P211" s="43">
        <f t="shared" ref="P211:P224" si="22">+I211*O211</f>
        <v>0</v>
      </c>
      <c r="AC211" s="29"/>
    </row>
    <row r="212" spans="1:29" ht="24.6" x14ac:dyDescent="0.65">
      <c r="A212" s="10">
        <v>208</v>
      </c>
      <c r="B212" s="19"/>
      <c r="C212" s="71"/>
      <c r="D212" s="80">
        <v>0</v>
      </c>
      <c r="E212" s="46">
        <f t="shared" si="18"/>
        <v>0</v>
      </c>
      <c r="F212" s="91">
        <v>0</v>
      </c>
      <c r="G212" s="89">
        <v>0</v>
      </c>
      <c r="H212" s="46">
        <f t="shared" si="19"/>
        <v>0</v>
      </c>
      <c r="I212" s="81"/>
      <c r="J212" s="20"/>
      <c r="K212" s="72">
        <f t="shared" si="20"/>
        <v>0</v>
      </c>
      <c r="L212" s="17" t="s">
        <v>16</v>
      </c>
      <c r="M212" s="18"/>
      <c r="N212" s="23">
        <f t="shared" si="21"/>
        <v>0</v>
      </c>
      <c r="O212" s="83"/>
      <c r="P212" s="43">
        <f t="shared" si="22"/>
        <v>0</v>
      </c>
    </row>
    <row r="213" spans="1:29" ht="24.6" x14ac:dyDescent="0.65">
      <c r="A213" s="10">
        <v>209</v>
      </c>
      <c r="B213" s="19"/>
      <c r="C213" s="71"/>
      <c r="D213" s="80">
        <v>0</v>
      </c>
      <c r="E213" s="46">
        <f t="shared" si="18"/>
        <v>0</v>
      </c>
      <c r="F213" s="91">
        <v>0</v>
      </c>
      <c r="G213" s="89">
        <v>0</v>
      </c>
      <c r="H213" s="46">
        <f t="shared" si="19"/>
        <v>0</v>
      </c>
      <c r="I213" s="81"/>
      <c r="J213" s="20"/>
      <c r="K213" s="72">
        <f t="shared" si="20"/>
        <v>0</v>
      </c>
      <c r="L213" s="17" t="s">
        <v>16</v>
      </c>
      <c r="M213" s="18"/>
      <c r="N213" s="23">
        <f t="shared" si="21"/>
        <v>0</v>
      </c>
      <c r="O213" s="83"/>
      <c r="P213" s="43">
        <f t="shared" si="22"/>
        <v>0</v>
      </c>
    </row>
    <row r="214" spans="1:29" ht="24.6" x14ac:dyDescent="0.65">
      <c r="A214" s="10">
        <v>210</v>
      </c>
      <c r="B214" s="19"/>
      <c r="C214" s="71"/>
      <c r="D214" s="80">
        <v>0</v>
      </c>
      <c r="E214" s="46">
        <f t="shared" si="18"/>
        <v>0</v>
      </c>
      <c r="F214" s="91">
        <v>0</v>
      </c>
      <c r="G214" s="89">
        <v>0</v>
      </c>
      <c r="H214" s="46">
        <f t="shared" si="19"/>
        <v>0</v>
      </c>
      <c r="I214" s="81"/>
      <c r="J214" s="20"/>
      <c r="K214" s="72">
        <f t="shared" si="20"/>
        <v>0</v>
      </c>
      <c r="L214" s="17" t="s">
        <v>16</v>
      </c>
      <c r="M214" s="18"/>
      <c r="N214" s="23">
        <f t="shared" si="21"/>
        <v>0</v>
      </c>
      <c r="O214" s="83"/>
      <c r="P214" s="43">
        <f t="shared" si="22"/>
        <v>0</v>
      </c>
    </row>
    <row r="215" spans="1:29" ht="24.6" x14ac:dyDescent="0.65">
      <c r="A215" s="10">
        <v>211</v>
      </c>
      <c r="B215" s="19"/>
      <c r="C215" s="71"/>
      <c r="D215" s="80">
        <v>0</v>
      </c>
      <c r="E215" s="46">
        <f t="shared" si="18"/>
        <v>0</v>
      </c>
      <c r="F215" s="91">
        <v>0</v>
      </c>
      <c r="G215" s="89">
        <v>0</v>
      </c>
      <c r="H215" s="46">
        <f t="shared" si="19"/>
        <v>0</v>
      </c>
      <c r="I215" s="81"/>
      <c r="J215" s="20"/>
      <c r="K215" s="72">
        <f t="shared" si="20"/>
        <v>0</v>
      </c>
      <c r="L215" s="17" t="s">
        <v>16</v>
      </c>
      <c r="M215" s="18"/>
      <c r="N215" s="23">
        <f t="shared" si="21"/>
        <v>0</v>
      </c>
      <c r="O215" s="83"/>
      <c r="P215" s="43">
        <f t="shared" si="22"/>
        <v>0</v>
      </c>
    </row>
    <row r="216" spans="1:29" ht="24.6" x14ac:dyDescent="0.65">
      <c r="A216" s="10">
        <v>212</v>
      </c>
      <c r="B216" s="19"/>
      <c r="C216" s="71"/>
      <c r="D216" s="80">
        <v>0</v>
      </c>
      <c r="E216" s="46">
        <f t="shared" si="18"/>
        <v>0</v>
      </c>
      <c r="F216" s="91">
        <v>0</v>
      </c>
      <c r="G216" s="89">
        <v>0</v>
      </c>
      <c r="H216" s="46">
        <f t="shared" si="19"/>
        <v>0</v>
      </c>
      <c r="I216" s="81"/>
      <c r="J216" s="20"/>
      <c r="K216" s="72">
        <f t="shared" si="20"/>
        <v>0</v>
      </c>
      <c r="L216" s="17" t="s">
        <v>16</v>
      </c>
      <c r="M216" s="18"/>
      <c r="N216" s="23">
        <f t="shared" si="21"/>
        <v>0</v>
      </c>
      <c r="O216" s="83"/>
      <c r="P216" s="43">
        <f t="shared" si="22"/>
        <v>0</v>
      </c>
    </row>
    <row r="217" spans="1:29" ht="24.6" x14ac:dyDescent="0.65">
      <c r="A217" s="10">
        <v>213</v>
      </c>
      <c r="B217" s="19"/>
      <c r="C217" s="71"/>
      <c r="D217" s="80">
        <v>0</v>
      </c>
      <c r="E217" s="46">
        <f t="shared" si="18"/>
        <v>0</v>
      </c>
      <c r="F217" s="91">
        <v>0</v>
      </c>
      <c r="G217" s="89">
        <v>0</v>
      </c>
      <c r="H217" s="46">
        <f t="shared" si="19"/>
        <v>0</v>
      </c>
      <c r="I217" s="81"/>
      <c r="J217" s="20"/>
      <c r="K217" s="72">
        <f t="shared" si="20"/>
        <v>0</v>
      </c>
      <c r="L217" s="17" t="s">
        <v>16</v>
      </c>
      <c r="M217" s="18"/>
      <c r="N217" s="23">
        <f t="shared" si="21"/>
        <v>0</v>
      </c>
      <c r="O217" s="83"/>
      <c r="P217" s="43">
        <f t="shared" si="22"/>
        <v>0</v>
      </c>
    </row>
    <row r="218" spans="1:29" ht="24.6" x14ac:dyDescent="0.65">
      <c r="A218" s="10">
        <v>214</v>
      </c>
      <c r="B218" s="19"/>
      <c r="C218" s="71"/>
      <c r="D218" s="80">
        <v>0</v>
      </c>
      <c r="E218" s="46">
        <f t="shared" si="18"/>
        <v>0</v>
      </c>
      <c r="F218" s="91">
        <v>0</v>
      </c>
      <c r="G218" s="89">
        <v>0</v>
      </c>
      <c r="H218" s="46">
        <f t="shared" si="19"/>
        <v>0</v>
      </c>
      <c r="I218" s="81"/>
      <c r="J218" s="20"/>
      <c r="K218" s="72">
        <f t="shared" si="20"/>
        <v>0</v>
      </c>
      <c r="L218" s="17" t="s">
        <v>16</v>
      </c>
      <c r="M218" s="18"/>
      <c r="N218" s="23">
        <f t="shared" si="21"/>
        <v>0</v>
      </c>
      <c r="O218" s="83"/>
      <c r="P218" s="43">
        <f t="shared" si="22"/>
        <v>0</v>
      </c>
    </row>
    <row r="219" spans="1:29" ht="24.6" x14ac:dyDescent="0.65">
      <c r="A219" s="10">
        <v>215</v>
      </c>
      <c r="B219" s="19"/>
      <c r="C219" s="71"/>
      <c r="D219" s="80">
        <v>0</v>
      </c>
      <c r="E219" s="46">
        <f t="shared" si="18"/>
        <v>0</v>
      </c>
      <c r="F219" s="91">
        <v>0</v>
      </c>
      <c r="G219" s="89">
        <v>0</v>
      </c>
      <c r="H219" s="46">
        <f t="shared" si="19"/>
        <v>0</v>
      </c>
      <c r="I219" s="81"/>
      <c r="J219" s="20"/>
      <c r="K219" s="72">
        <f t="shared" si="20"/>
        <v>0</v>
      </c>
      <c r="L219" s="17" t="s">
        <v>16</v>
      </c>
      <c r="M219" s="18"/>
      <c r="N219" s="23">
        <f t="shared" si="21"/>
        <v>0</v>
      </c>
      <c r="O219" s="83"/>
      <c r="P219" s="43">
        <f t="shared" si="22"/>
        <v>0</v>
      </c>
    </row>
    <row r="220" spans="1:29" ht="24.6" x14ac:dyDescent="0.65">
      <c r="A220" s="10">
        <v>216</v>
      </c>
      <c r="B220" s="19"/>
      <c r="C220" s="71"/>
      <c r="D220" s="80">
        <v>0</v>
      </c>
      <c r="E220" s="46">
        <f t="shared" si="18"/>
        <v>0</v>
      </c>
      <c r="F220" s="91">
        <v>0</v>
      </c>
      <c r="G220" s="89">
        <v>0</v>
      </c>
      <c r="H220" s="46">
        <f t="shared" si="19"/>
        <v>0</v>
      </c>
      <c r="I220" s="81"/>
      <c r="J220" s="20"/>
      <c r="K220" s="72">
        <f t="shared" si="20"/>
        <v>0</v>
      </c>
      <c r="L220" s="17" t="s">
        <v>16</v>
      </c>
      <c r="M220" s="18"/>
      <c r="N220" s="23">
        <f t="shared" si="21"/>
        <v>0</v>
      </c>
      <c r="O220" s="83"/>
      <c r="P220" s="43">
        <f t="shared" si="22"/>
        <v>0</v>
      </c>
    </row>
    <row r="221" spans="1:29" ht="24.6" x14ac:dyDescent="0.65">
      <c r="A221" s="10">
        <v>217</v>
      </c>
      <c r="B221" s="19"/>
      <c r="C221" s="71"/>
      <c r="D221" s="80">
        <v>0</v>
      </c>
      <c r="E221" s="46">
        <f t="shared" si="18"/>
        <v>0</v>
      </c>
      <c r="F221" s="91">
        <v>0</v>
      </c>
      <c r="G221" s="89">
        <v>0</v>
      </c>
      <c r="H221" s="46">
        <f t="shared" si="19"/>
        <v>0</v>
      </c>
      <c r="I221" s="81"/>
      <c r="J221" s="20"/>
      <c r="K221" s="72">
        <f t="shared" si="20"/>
        <v>0</v>
      </c>
      <c r="L221" s="17" t="s">
        <v>16</v>
      </c>
      <c r="M221" s="18"/>
      <c r="N221" s="23">
        <f t="shared" si="21"/>
        <v>0</v>
      </c>
      <c r="O221" s="83"/>
      <c r="P221" s="43">
        <f t="shared" si="22"/>
        <v>0</v>
      </c>
    </row>
    <row r="222" spans="1:29" ht="24.6" x14ac:dyDescent="0.65">
      <c r="A222" s="10">
        <v>218</v>
      </c>
      <c r="B222" s="19"/>
      <c r="C222" s="71"/>
      <c r="D222" s="80">
        <v>0</v>
      </c>
      <c r="E222" s="46">
        <f t="shared" si="18"/>
        <v>0</v>
      </c>
      <c r="F222" s="91">
        <v>0</v>
      </c>
      <c r="G222" s="89">
        <v>0</v>
      </c>
      <c r="H222" s="46">
        <f t="shared" si="19"/>
        <v>0</v>
      </c>
      <c r="I222" s="81"/>
      <c r="J222" s="20"/>
      <c r="K222" s="72">
        <f t="shared" si="20"/>
        <v>0</v>
      </c>
      <c r="L222" s="17" t="s">
        <v>16</v>
      </c>
      <c r="M222" s="18"/>
      <c r="N222" s="23">
        <f t="shared" si="21"/>
        <v>0</v>
      </c>
      <c r="O222" s="83"/>
      <c r="P222" s="43">
        <f t="shared" si="22"/>
        <v>0</v>
      </c>
    </row>
    <row r="223" spans="1:29" ht="24.6" x14ac:dyDescent="0.65">
      <c r="A223" s="10">
        <v>219</v>
      </c>
      <c r="B223" s="19"/>
      <c r="C223" s="71"/>
      <c r="D223" s="80">
        <v>0</v>
      </c>
      <c r="E223" s="46">
        <f t="shared" si="18"/>
        <v>0</v>
      </c>
      <c r="F223" s="91">
        <v>0</v>
      </c>
      <c r="G223" s="89">
        <v>0</v>
      </c>
      <c r="H223" s="46">
        <f t="shared" si="19"/>
        <v>0</v>
      </c>
      <c r="I223" s="81"/>
      <c r="J223" s="20"/>
      <c r="K223" s="72">
        <f t="shared" si="20"/>
        <v>0</v>
      </c>
      <c r="L223" s="17" t="s">
        <v>16</v>
      </c>
      <c r="M223" s="18"/>
      <c r="N223" s="23">
        <f t="shared" si="21"/>
        <v>0</v>
      </c>
      <c r="O223" s="83"/>
      <c r="P223" s="43">
        <f t="shared" si="22"/>
        <v>0</v>
      </c>
    </row>
    <row r="224" spans="1:29" ht="24.6" x14ac:dyDescent="0.65">
      <c r="A224" s="10">
        <v>220</v>
      </c>
      <c r="B224" s="19"/>
      <c r="C224" s="71"/>
      <c r="D224" s="80">
        <v>0</v>
      </c>
      <c r="E224" s="46">
        <f t="shared" si="18"/>
        <v>0</v>
      </c>
      <c r="F224" s="91">
        <v>0</v>
      </c>
      <c r="G224" s="89">
        <v>0</v>
      </c>
      <c r="H224" s="46">
        <f t="shared" si="19"/>
        <v>0</v>
      </c>
      <c r="I224" s="81"/>
      <c r="J224" s="20"/>
      <c r="K224" s="72">
        <f t="shared" si="20"/>
        <v>0</v>
      </c>
      <c r="L224" s="17" t="s">
        <v>16</v>
      </c>
      <c r="M224" s="18"/>
      <c r="N224" s="23">
        <f t="shared" si="21"/>
        <v>0</v>
      </c>
      <c r="O224" s="83"/>
      <c r="P224" s="43">
        <f t="shared" si="22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54" t="s">
        <v>203</v>
      </c>
      <c r="K228" s="155"/>
      <c r="L228" s="36"/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17" ht="24.6" x14ac:dyDescent="0.65">
      <c r="A231" s="1"/>
      <c r="C231" s="31"/>
      <c r="E231" s="31"/>
      <c r="H231" s="31"/>
      <c r="J231" s="154" t="s">
        <v>206</v>
      </c>
      <c r="K231" s="155"/>
      <c r="L231" s="36"/>
    </row>
    <row r="232" spans="1:17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0</v>
      </c>
      <c r="N232" s="105" t="s">
        <v>408</v>
      </c>
      <c r="O232" s="106" t="s">
        <v>409</v>
      </c>
      <c r="P232" s="107" t="s">
        <v>410</v>
      </c>
    </row>
    <row r="233" spans="1:17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0</v>
      </c>
      <c r="N233" s="108"/>
      <c r="O233" s="108"/>
      <c r="P233" s="108"/>
    </row>
    <row r="234" spans="1:17" ht="24.6" x14ac:dyDescent="0.65">
      <c r="A234" s="1"/>
      <c r="C234" s="31"/>
      <c r="E234" s="31"/>
      <c r="H234" s="31"/>
      <c r="J234" s="154" t="s">
        <v>209</v>
      </c>
      <c r="K234" s="155"/>
      <c r="L234" s="37"/>
      <c r="N234" s="108"/>
      <c r="O234" s="108"/>
      <c r="P234" s="108"/>
    </row>
    <row r="235" spans="1:17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7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7" x14ac:dyDescent="0.6">
      <c r="H237" s="2"/>
      <c r="J237" s="2"/>
      <c r="N237" s="109"/>
      <c r="O237" s="109"/>
      <c r="P237" s="109"/>
    </row>
    <row r="238" spans="1:17" ht="24.6" x14ac:dyDescent="0.65">
      <c r="H238" s="2"/>
      <c r="J238" s="51" t="s">
        <v>301</v>
      </c>
      <c r="N238" s="110"/>
      <c r="O238" s="110"/>
      <c r="P238" s="110"/>
    </row>
    <row r="239" spans="1:17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7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L2"/>
    <mergeCell ref="R2:AB2"/>
    <mergeCell ref="A3:A4"/>
    <mergeCell ref="J235:K235"/>
    <mergeCell ref="J236:K236"/>
    <mergeCell ref="I3:K3"/>
    <mergeCell ref="L3:L4"/>
    <mergeCell ref="M3:M4"/>
    <mergeCell ref="AB3:AB4"/>
    <mergeCell ref="J233:K233"/>
    <mergeCell ref="J234:K234"/>
    <mergeCell ref="I226:J226"/>
    <mergeCell ref="J227:K227"/>
    <mergeCell ref="J228:K228"/>
    <mergeCell ref="O3:O4"/>
    <mergeCell ref="J230:K230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J231:K231"/>
    <mergeCell ref="J232:K232"/>
    <mergeCell ref="T3:T4"/>
    <mergeCell ref="X3:X4"/>
    <mergeCell ref="S32:Z32"/>
  </mergeCells>
  <pageMargins left="0.25" right="0.25" top="0.75" bottom="0.75" header="0.3" footer="0.3"/>
  <pageSetup paperSize="9" scale="2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11"/>
  <sheetViews>
    <sheetView tabSelected="1" zoomScale="80" zoomScaleNormal="80" workbookViewId="0">
      <pane xSplit="8" ySplit="4" topLeftCell="K223" activePane="bottomRight" state="frozen"/>
      <selection activeCell="K208" sqref="K208"/>
      <selection pane="topRight" activeCell="K208" sqref="K208"/>
      <selection pane="bottomLeft" activeCell="K208" sqref="K208"/>
      <selection pane="bottomRight" activeCell="H229" sqref="H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6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56" t="s">
        <v>1</v>
      </c>
      <c r="B3" s="161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56"/>
      <c r="B4" s="161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+ยกมา!H5</f>
        <v>31</v>
      </c>
      <c r="D5" s="80">
        <v>0</v>
      </c>
      <c r="E5" s="46">
        <f t="shared" ref="E5" si="0">C5+D5</f>
        <v>31</v>
      </c>
      <c r="F5" s="91">
        <v>0</v>
      </c>
      <c r="G5" s="89">
        <v>0</v>
      </c>
      <c r="H5" s="46">
        <f t="shared" ref="H5" si="1">+E5-F5-I5-G5</f>
        <v>27</v>
      </c>
      <c r="I5" s="81">
        <v>4</v>
      </c>
      <c r="J5" s="15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+ยกมา!H6</f>
        <v>86</v>
      </c>
      <c r="D6" s="80">
        <v>0</v>
      </c>
      <c r="E6" s="46">
        <f t="shared" ref="E6:E69" si="5">C6+D6</f>
        <v>86</v>
      </c>
      <c r="F6" s="91">
        <v>0</v>
      </c>
      <c r="G6" s="89">
        <v>0</v>
      </c>
      <c r="H6" s="46">
        <f t="shared" ref="H6:H69" si="6">+E6-F6-I6-G6</f>
        <v>71</v>
      </c>
      <c r="I6" s="81">
        <v>15</v>
      </c>
      <c r="J6" s="15">
        <v>100</v>
      </c>
      <c r="K6" s="72">
        <f t="shared" ref="K6:K74" si="7">+J6*I6</f>
        <v>1500</v>
      </c>
      <c r="L6" s="17" t="s">
        <v>393</v>
      </c>
      <c r="M6" s="18">
        <v>60</v>
      </c>
      <c r="N6" s="23">
        <f t="shared" ref="N6:N74" si="8">SUM(K6-M6)</f>
        <v>1440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+ยกมา!H7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+ยกมา!H8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+ยกมา!H11</f>
        <v>38</v>
      </c>
      <c r="D11" s="80">
        <v>0</v>
      </c>
      <c r="E11" s="46">
        <f t="shared" si="5"/>
        <v>38</v>
      </c>
      <c r="F11" s="91">
        <v>0</v>
      </c>
      <c r="G11" s="89">
        <v>0</v>
      </c>
      <c r="H11" s="46">
        <f t="shared" si="6"/>
        <v>36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+ยกมา!H12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+ยกมา!H13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+ยกมา!H14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+ยกมา!H15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+ยกมา!H16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+ยกมา!H17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+ยกมา!H18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+ยกมา!H19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+ยกมา!H20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+ยกมา!H21</f>
        <v>5</v>
      </c>
      <c r="D21" s="80">
        <v>0</v>
      </c>
      <c r="E21" s="46">
        <f t="shared" si="5"/>
        <v>5</v>
      </c>
      <c r="F21" s="91">
        <v>0</v>
      </c>
      <c r="G21" s="89">
        <v>0</v>
      </c>
      <c r="H21" s="46">
        <f t="shared" si="6"/>
        <v>5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+ยกมา!H22</f>
        <v>10</v>
      </c>
      <c r="D22" s="80">
        <v>0</v>
      </c>
      <c r="E22" s="46">
        <f t="shared" si="5"/>
        <v>10</v>
      </c>
      <c r="F22" s="91">
        <v>0</v>
      </c>
      <c r="G22" s="89">
        <v>0</v>
      </c>
      <c r="H22" s="46">
        <f t="shared" si="6"/>
        <v>0</v>
      </c>
      <c r="I22" s="81">
        <v>10</v>
      </c>
      <c r="J22" s="20">
        <v>100</v>
      </c>
      <c r="K22" s="72">
        <f t="shared" si="7"/>
        <v>1000</v>
      </c>
      <c r="L22" s="17" t="s">
        <v>16</v>
      </c>
      <c r="M22" s="18"/>
      <c r="N22" s="23">
        <f t="shared" si="8"/>
        <v>1000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+ยกมา!H23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+ยกมา!H24</f>
        <v>1</v>
      </c>
      <c r="D24" s="80">
        <v>0</v>
      </c>
      <c r="E24" s="46">
        <f t="shared" si="5"/>
        <v>1</v>
      </c>
      <c r="F24" s="91">
        <v>0</v>
      </c>
      <c r="G24" s="89">
        <v>0</v>
      </c>
      <c r="H24" s="46">
        <f t="shared" si="6"/>
        <v>1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+ยกมา!H25</f>
        <v>4</v>
      </c>
      <c r="D25" s="80">
        <v>0</v>
      </c>
      <c r="E25" s="46">
        <f t="shared" si="5"/>
        <v>4</v>
      </c>
      <c r="F25" s="91">
        <v>0</v>
      </c>
      <c r="G25" s="89">
        <v>0</v>
      </c>
      <c r="H25" s="46">
        <f t="shared" si="6"/>
        <v>4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+ยกมา!H26</f>
        <v>2</v>
      </c>
      <c r="D26" s="80">
        <v>0</v>
      </c>
      <c r="E26" s="46">
        <f t="shared" si="5"/>
        <v>2</v>
      </c>
      <c r="F26" s="91">
        <v>2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394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+ยกมา!H27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+ยกมา!H28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3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+ยกมา!H29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+ยกมา!H30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+ยกมา!H31</f>
        <v>0</v>
      </c>
      <c r="D31" s="80">
        <v>0</v>
      </c>
      <c r="E31" s="46">
        <f t="shared" si="5"/>
        <v>0</v>
      </c>
      <c r="F31" s="91">
        <v>0</v>
      </c>
      <c r="G31" s="89">
        <v>0</v>
      </c>
      <c r="H31" s="46">
        <f t="shared" si="6"/>
        <v>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+ยกมา!H32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0</v>
      </c>
      <c r="I32" s="81">
        <v>4</v>
      </c>
      <c r="J32" s="15">
        <v>130</v>
      </c>
      <c r="K32" s="72">
        <f t="shared" si="7"/>
        <v>520</v>
      </c>
      <c r="L32" s="17" t="s">
        <v>16</v>
      </c>
      <c r="M32" s="18"/>
      <c r="N32" s="23">
        <f t="shared" si="8"/>
        <v>520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+ยกมา!H33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0</v>
      </c>
      <c r="I33" s="81">
        <v>4</v>
      </c>
      <c r="J33" s="15">
        <v>130</v>
      </c>
      <c r="K33" s="72">
        <f t="shared" si="7"/>
        <v>520</v>
      </c>
      <c r="L33" s="17" t="s">
        <v>16</v>
      </c>
      <c r="M33" s="18"/>
      <c r="N33" s="23">
        <f t="shared" si="8"/>
        <v>520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+ยกมา!H34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+ยกมา!H35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+ยกมา!H36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+ยกมา!H37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+ยกมา!H38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3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+ยกมา!H39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1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+ยกมา!H40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+ยกมา!H41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+ยกมา!H42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+ยกมา!H43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4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+ยกมา!H44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1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+ยกมา!H45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+ยกมา!H46</f>
        <v>7</v>
      </c>
      <c r="D46" s="80">
        <v>0</v>
      </c>
      <c r="E46" s="46">
        <f t="shared" si="5"/>
        <v>7</v>
      </c>
      <c r="F46" s="91">
        <v>2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394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+ยกมา!H47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+ยกมา!H48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3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+ยกมา!H49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2</v>
      </c>
      <c r="I49" s="81">
        <v>3</v>
      </c>
      <c r="J49" s="20">
        <v>50</v>
      </c>
      <c r="K49" s="72">
        <f>+J49*I49</f>
        <v>150</v>
      </c>
      <c r="L49" s="17" t="s">
        <v>397</v>
      </c>
      <c r="M49" s="18">
        <v>50</v>
      </c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+ยกมา!H50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2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+ยกมา!H51</f>
        <v>11</v>
      </c>
      <c r="D51" s="80">
        <v>0</v>
      </c>
      <c r="E51" s="46">
        <f t="shared" si="5"/>
        <v>11</v>
      </c>
      <c r="F51" s="91">
        <v>7</v>
      </c>
      <c r="G51" s="89">
        <v>0</v>
      </c>
      <c r="H51" s="46">
        <f t="shared" si="6"/>
        <v>3</v>
      </c>
      <c r="I51" s="81">
        <v>1</v>
      </c>
      <c r="J51" s="15">
        <v>50</v>
      </c>
      <c r="K51" s="72">
        <f t="shared" si="7"/>
        <v>50</v>
      </c>
      <c r="L51" s="17" t="s">
        <v>395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+ยกมา!H52</f>
        <v>6</v>
      </c>
      <c r="D52" s="80">
        <v>0</v>
      </c>
      <c r="E52" s="46">
        <f t="shared" si="5"/>
        <v>6</v>
      </c>
      <c r="F52" s="91">
        <v>0</v>
      </c>
      <c r="G52" s="89">
        <v>0</v>
      </c>
      <c r="H52" s="46">
        <f t="shared" si="6"/>
        <v>6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+ยกมา!H53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+ยกมา!H54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+ยกมา!H55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+ยกมา!H56</f>
        <v>4</v>
      </c>
      <c r="D56" s="80">
        <v>0</v>
      </c>
      <c r="E56" s="46">
        <f t="shared" si="5"/>
        <v>4</v>
      </c>
      <c r="F56" s="91">
        <v>1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396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+ยกมา!H57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+ยกมา!H58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+ยกมา!H59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+ยกมา!H60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0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+ยกมา!H61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+ยกมา!H62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+ยกมา!H63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+ยกมา!H64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+ยกมา!H65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+ยกมา!H66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+ยกมา!H67</f>
        <v>24</v>
      </c>
      <c r="D67" s="80">
        <v>0</v>
      </c>
      <c r="E67" s="46">
        <f t="shared" si="5"/>
        <v>24</v>
      </c>
      <c r="F67" s="91">
        <v>0</v>
      </c>
      <c r="G67" s="89">
        <v>0</v>
      </c>
      <c r="H67" s="46">
        <f t="shared" si="6"/>
        <v>20</v>
      </c>
      <c r="I67" s="81">
        <v>4</v>
      </c>
      <c r="J67" s="15">
        <v>50</v>
      </c>
      <c r="K67" s="72">
        <f t="shared" si="7"/>
        <v>200</v>
      </c>
      <c r="L67" s="17" t="s">
        <v>397</v>
      </c>
      <c r="M67" s="18">
        <v>50</v>
      </c>
      <c r="N67" s="23">
        <f t="shared" si="8"/>
        <v>150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+ยกมา!H68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+ยกมา!H69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+ยกมา!H70</f>
        <v>2</v>
      </c>
      <c r="D70" s="80">
        <v>0</v>
      </c>
      <c r="E70" s="46">
        <f t="shared" ref="E70:E133" si="13">C70+D70</f>
        <v>2</v>
      </c>
      <c r="F70" s="91">
        <v>2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394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+ยกมา!H71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2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+ยกมา!H72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+ยกมา!H73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+ยกมา!H74</f>
        <v>6</v>
      </c>
      <c r="D74" s="80">
        <v>0</v>
      </c>
      <c r="E74" s="46">
        <f t="shared" si="13"/>
        <v>6</v>
      </c>
      <c r="F74" s="91">
        <v>0</v>
      </c>
      <c r="G74" s="89">
        <v>0</v>
      </c>
      <c r="H74" s="46">
        <f t="shared" si="14"/>
        <v>6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+ยกมา!H75</f>
        <v>7</v>
      </c>
      <c r="D75" s="80">
        <v>0</v>
      </c>
      <c r="E75" s="46">
        <f t="shared" si="13"/>
        <v>7</v>
      </c>
      <c r="F75" s="91">
        <v>0</v>
      </c>
      <c r="G75" s="89">
        <v>0</v>
      </c>
      <c r="H75" s="46">
        <f t="shared" si="14"/>
        <v>7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+ยกมา!H76</f>
        <v>5</v>
      </c>
      <c r="D76" s="80">
        <v>0</v>
      </c>
      <c r="E76" s="46">
        <f t="shared" si="13"/>
        <v>5</v>
      </c>
      <c r="F76" s="91">
        <v>0</v>
      </c>
      <c r="G76" s="89">
        <v>0</v>
      </c>
      <c r="H76" s="46">
        <f t="shared" si="14"/>
        <v>5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+ยกมา!H77</f>
        <v>16</v>
      </c>
      <c r="D77" s="80">
        <v>0</v>
      </c>
      <c r="E77" s="46">
        <f t="shared" si="13"/>
        <v>16</v>
      </c>
      <c r="F77" s="91">
        <v>6</v>
      </c>
      <c r="G77" s="89">
        <v>0</v>
      </c>
      <c r="H77" s="46">
        <f t="shared" si="14"/>
        <v>10</v>
      </c>
      <c r="I77" s="81"/>
      <c r="J77" s="21">
        <v>35</v>
      </c>
      <c r="K77" s="72">
        <f t="shared" si="15"/>
        <v>0</v>
      </c>
      <c r="L77" s="17" t="s">
        <v>398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+ยกมา!H78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+ยกมา!H79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+ยกมา!H80</f>
        <v>5</v>
      </c>
      <c r="D80" s="80">
        <v>0</v>
      </c>
      <c r="E80" s="46">
        <f t="shared" si="13"/>
        <v>5</v>
      </c>
      <c r="F80" s="91">
        <v>0</v>
      </c>
      <c r="G80" s="89">
        <v>0</v>
      </c>
      <c r="H80" s="46">
        <f t="shared" si="14"/>
        <v>5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+ยกมา!H81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+ยกมา!H82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+ยกมา!H83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+ยกมา!H84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+ยกมา!H85</f>
        <v>6</v>
      </c>
      <c r="D85" s="80">
        <v>0</v>
      </c>
      <c r="E85" s="46">
        <f t="shared" si="13"/>
        <v>6</v>
      </c>
      <c r="F85" s="91">
        <v>0</v>
      </c>
      <c r="G85" s="89">
        <v>0</v>
      </c>
      <c r="H85" s="46">
        <f t="shared" si="14"/>
        <v>5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+ยกมา!H86</f>
        <v>5</v>
      </c>
      <c r="D86" s="80">
        <v>0</v>
      </c>
      <c r="E86" s="46">
        <f t="shared" si="13"/>
        <v>5</v>
      </c>
      <c r="F86" s="91">
        <v>0</v>
      </c>
      <c r="G86" s="89">
        <v>0</v>
      </c>
      <c r="H86" s="46">
        <f t="shared" si="14"/>
        <v>5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+ยกมา!H87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+ยกมา!H88</f>
        <v>7</v>
      </c>
      <c r="D88" s="80">
        <v>0</v>
      </c>
      <c r="E88" s="46">
        <f t="shared" si="13"/>
        <v>7</v>
      </c>
      <c r="F88" s="91">
        <v>0</v>
      </c>
      <c r="G88" s="89">
        <v>0</v>
      </c>
      <c r="H88" s="46">
        <f t="shared" si="14"/>
        <v>3</v>
      </c>
      <c r="I88" s="81">
        <v>4</v>
      </c>
      <c r="J88" s="20">
        <v>55</v>
      </c>
      <c r="K88" s="72">
        <f t="shared" si="15"/>
        <v>220</v>
      </c>
      <c r="L88" s="17" t="s">
        <v>399</v>
      </c>
      <c r="M88" s="18">
        <v>110</v>
      </c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+ยกมา!H89</f>
        <v>1</v>
      </c>
      <c r="D89" s="80">
        <v>0</v>
      </c>
      <c r="E89" s="46">
        <f t="shared" si="13"/>
        <v>1</v>
      </c>
      <c r="F89" s="91">
        <v>0</v>
      </c>
      <c r="G89" s="89">
        <v>0</v>
      </c>
      <c r="H89" s="46">
        <f t="shared" si="14"/>
        <v>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+ยกมา!H90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+ยกมา!H91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+ยกมา!H92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+ยกมา!H93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+ยกมา!H94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+ยกมา!H95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+ยกมา!H96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+ยกมา!H97</f>
        <v>4</v>
      </c>
      <c r="D97" s="80">
        <v>0</v>
      </c>
      <c r="E97" s="46">
        <f t="shared" si="13"/>
        <v>4</v>
      </c>
      <c r="F97" s="91">
        <v>0</v>
      </c>
      <c r="G97" s="89">
        <v>0</v>
      </c>
      <c r="H97" s="46">
        <f t="shared" si="14"/>
        <v>4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+ยกมา!H98</f>
        <v>5</v>
      </c>
      <c r="D98" s="80">
        <v>0</v>
      </c>
      <c r="E98" s="46">
        <f t="shared" si="13"/>
        <v>5</v>
      </c>
      <c r="F98" s="91">
        <v>0</v>
      </c>
      <c r="G98" s="89">
        <v>0</v>
      </c>
      <c r="H98" s="46">
        <f t="shared" si="14"/>
        <v>4</v>
      </c>
      <c r="I98" s="81">
        <v>1</v>
      </c>
      <c r="J98" s="22">
        <v>45</v>
      </c>
      <c r="K98" s="72">
        <f t="shared" si="15"/>
        <v>45</v>
      </c>
      <c r="L98" s="17" t="s">
        <v>16</v>
      </c>
      <c r="M98" s="18"/>
      <c r="N98" s="23">
        <f t="shared" si="16"/>
        <v>45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+ยกมา!H99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+ยกมา!H100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+ยกมา!H101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+ยกมา!H102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+ยกมา!H103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+ยกมา!H104</f>
        <v>4</v>
      </c>
      <c r="D104" s="80">
        <v>0</v>
      </c>
      <c r="E104" s="46">
        <f t="shared" si="13"/>
        <v>4</v>
      </c>
      <c r="F104" s="91">
        <v>0</v>
      </c>
      <c r="G104" s="89">
        <v>0</v>
      </c>
      <c r="H104" s="46">
        <f t="shared" si="14"/>
        <v>3</v>
      </c>
      <c r="I104" s="81">
        <v>1</v>
      </c>
      <c r="J104" s="22">
        <v>39</v>
      </c>
      <c r="K104" s="72">
        <f t="shared" si="15"/>
        <v>39</v>
      </c>
      <c r="L104" s="17" t="s">
        <v>402</v>
      </c>
      <c r="M104" s="18">
        <v>4</v>
      </c>
      <c r="N104" s="23">
        <f t="shared" si="16"/>
        <v>35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+ยกมา!H105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+ยกมา!H106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+ยกมา!H107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+ยกมา!H108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+ยกมา!H109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0</v>
      </c>
      <c r="I109" s="81">
        <v>1</v>
      </c>
      <c r="J109" s="20">
        <v>50</v>
      </c>
      <c r="K109" s="72">
        <f t="shared" si="15"/>
        <v>50</v>
      </c>
      <c r="L109" s="17" t="s">
        <v>403</v>
      </c>
      <c r="M109" s="18">
        <v>10</v>
      </c>
      <c r="N109" s="23">
        <f t="shared" si="16"/>
        <v>40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+ยกมา!H110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+ยกมา!H111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+ยกมา!H112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+ยกมา!H113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+ยกมา!H114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+ยกมา!H115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+ยกมา!H116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+ยกมา!H117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+ยกมา!H118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+ยกมา!H119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+ยกมา!H120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+ยกมา!H121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+ยกมา!H122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+ยกมา!H123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+ยกมา!H124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+ยกมา!H125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+ยกมา!H126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+ยกมา!H127</f>
        <v>4</v>
      </c>
      <c r="D127" s="80">
        <v>0</v>
      </c>
      <c r="E127" s="46">
        <f t="shared" si="13"/>
        <v>4</v>
      </c>
      <c r="F127" s="91">
        <v>4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400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+ยกมา!H128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+ยกมา!H129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+ยกมา!H130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+ยกมา!H131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+ยกมา!H132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+ยกมา!H133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+ยกมา!H134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+ยกมา!H135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+ยกมา!H136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+ยกมา!H137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+ยกมา!H138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+ยกมา!H139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+ยกมา!H140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+ยกมา!H141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+ยกมา!H142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+ยกมา!H143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+ยกมา!H144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+ยกมา!H145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+ยกมา!H146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+ยกมา!H147</f>
        <v>6</v>
      </c>
      <c r="D147" s="80">
        <v>0</v>
      </c>
      <c r="E147" s="46">
        <f t="shared" si="18"/>
        <v>6</v>
      </c>
      <c r="F147" s="91">
        <v>0</v>
      </c>
      <c r="G147" s="89">
        <v>0</v>
      </c>
      <c r="H147" s="46">
        <f t="shared" si="19"/>
        <v>6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+ยกมา!H148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+ยกมา!H149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+ยกมา!H150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+ยกมา!H151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+ยกมา!H152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+ยกมา!H153</f>
        <v>6</v>
      </c>
      <c r="D153" s="80">
        <v>0</v>
      </c>
      <c r="E153" s="46">
        <f t="shared" si="18"/>
        <v>6</v>
      </c>
      <c r="F153" s="91">
        <v>0</v>
      </c>
      <c r="G153" s="89">
        <v>0</v>
      </c>
      <c r="H153" s="46">
        <f t="shared" si="19"/>
        <v>4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+ยกมา!H154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3</v>
      </c>
      <c r="I154" s="81">
        <v>2</v>
      </c>
      <c r="J154" s="20">
        <v>120</v>
      </c>
      <c r="K154" s="72">
        <f t="shared" si="20"/>
        <v>240</v>
      </c>
      <c r="L154" s="17" t="s">
        <v>397</v>
      </c>
      <c r="M154" s="18">
        <v>120</v>
      </c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+ยกมา!H155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3</v>
      </c>
      <c r="I155" s="81">
        <v>1</v>
      </c>
      <c r="J155" s="20">
        <v>60</v>
      </c>
      <c r="K155" s="72">
        <f t="shared" si="20"/>
        <v>60</v>
      </c>
      <c r="L155" s="17" t="s">
        <v>16</v>
      </c>
      <c r="M155" s="18"/>
      <c r="N155" s="23">
        <f t="shared" si="21"/>
        <v>60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+ยกมา!H156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5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+ยกมา!H157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+ยกมา!H158</f>
        <v>2</v>
      </c>
      <c r="D158" s="80">
        <v>0</v>
      </c>
      <c r="E158" s="46">
        <f t="shared" si="18"/>
        <v>2</v>
      </c>
      <c r="F158" s="91">
        <v>0</v>
      </c>
      <c r="G158" s="89">
        <v>0</v>
      </c>
      <c r="H158" s="46">
        <f t="shared" si="19"/>
        <v>1</v>
      </c>
      <c r="I158" s="81">
        <v>1</v>
      </c>
      <c r="J158" s="20">
        <v>150</v>
      </c>
      <c r="K158" s="72">
        <f t="shared" si="20"/>
        <v>150</v>
      </c>
      <c r="L158" s="17" t="s">
        <v>401</v>
      </c>
      <c r="M158" s="18">
        <v>25</v>
      </c>
      <c r="N158" s="23">
        <f t="shared" si="21"/>
        <v>125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+ยกมา!H159</f>
        <v>13</v>
      </c>
      <c r="D159" s="80">
        <v>0</v>
      </c>
      <c r="E159" s="46">
        <f t="shared" si="18"/>
        <v>13</v>
      </c>
      <c r="F159" s="91">
        <v>0</v>
      </c>
      <c r="G159" s="89">
        <v>0</v>
      </c>
      <c r="H159" s="46">
        <f t="shared" si="19"/>
        <v>13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+ยกมา!H160</f>
        <v>15</v>
      </c>
      <c r="D160" s="80">
        <v>0</v>
      </c>
      <c r="E160" s="46">
        <f t="shared" si="18"/>
        <v>15</v>
      </c>
      <c r="F160" s="91">
        <v>0</v>
      </c>
      <c r="G160" s="89">
        <v>0</v>
      </c>
      <c r="H160" s="46">
        <f t="shared" si="19"/>
        <v>14</v>
      </c>
      <c r="I160" s="81">
        <v>1</v>
      </c>
      <c r="J160" s="20">
        <v>150</v>
      </c>
      <c r="K160" s="72">
        <f t="shared" si="20"/>
        <v>150</v>
      </c>
      <c r="L160" s="17" t="s">
        <v>401</v>
      </c>
      <c r="M160" s="18">
        <v>25</v>
      </c>
      <c r="N160" s="23">
        <f t="shared" si="21"/>
        <v>125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+ยกมา!H161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+ยกมา!H162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+ยกมา!H163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+ยกมา!H164</f>
        <v>7</v>
      </c>
      <c r="D164" s="80">
        <v>0</v>
      </c>
      <c r="E164" s="46">
        <f t="shared" si="18"/>
        <v>7</v>
      </c>
      <c r="F164" s="91">
        <v>0</v>
      </c>
      <c r="G164" s="89">
        <v>0</v>
      </c>
      <c r="H164" s="46">
        <f t="shared" si="19"/>
        <v>7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+ยกมา!H165</f>
        <v>11</v>
      </c>
      <c r="D165" s="80">
        <v>0</v>
      </c>
      <c r="E165" s="46">
        <f t="shared" si="18"/>
        <v>11</v>
      </c>
      <c r="F165" s="91">
        <v>0</v>
      </c>
      <c r="G165" s="89">
        <v>0</v>
      </c>
      <c r="H165" s="46">
        <f t="shared" si="19"/>
        <v>11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+ยกมา!H166</f>
        <v>9</v>
      </c>
      <c r="D166" s="80">
        <v>0</v>
      </c>
      <c r="E166" s="46">
        <f t="shared" si="18"/>
        <v>9</v>
      </c>
      <c r="F166" s="91">
        <v>0</v>
      </c>
      <c r="G166" s="89">
        <v>0</v>
      </c>
      <c r="H166" s="46">
        <f t="shared" si="19"/>
        <v>9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+ยกมา!H167</f>
        <v>12</v>
      </c>
      <c r="D167" s="80">
        <v>0</v>
      </c>
      <c r="E167" s="46">
        <f t="shared" si="18"/>
        <v>12</v>
      </c>
      <c r="F167" s="91">
        <v>0</v>
      </c>
      <c r="G167" s="89">
        <v>0</v>
      </c>
      <c r="H167" s="46">
        <f t="shared" si="19"/>
        <v>9</v>
      </c>
      <c r="I167" s="81">
        <v>3</v>
      </c>
      <c r="J167" s="20">
        <v>90</v>
      </c>
      <c r="K167" s="72">
        <f t="shared" si="20"/>
        <v>270</v>
      </c>
      <c r="L167" s="17" t="s">
        <v>16</v>
      </c>
      <c r="M167" s="18"/>
      <c r="N167" s="23">
        <f t="shared" si="21"/>
        <v>270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+ยกมา!H168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+ยกมา!H169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+ยกมา!H170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+ยกมา!H171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+ยกมา!H172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4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+ยกมา!H173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+ยกมา!H174</f>
        <v>4</v>
      </c>
      <c r="D174" s="80">
        <v>0</v>
      </c>
      <c r="E174" s="46">
        <f t="shared" si="18"/>
        <v>4</v>
      </c>
      <c r="F174" s="91">
        <v>0</v>
      </c>
      <c r="G174" s="89">
        <v>0</v>
      </c>
      <c r="H174" s="46">
        <f t="shared" si="19"/>
        <v>4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+ยกมา!H175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+ยกมา!H176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+ยกมา!H177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+ยกมา!H178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+ยกมา!H179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+ยกมา!H180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+ยกมา!H181</f>
        <v>20</v>
      </c>
      <c r="D181" s="80">
        <v>0</v>
      </c>
      <c r="E181" s="46">
        <f t="shared" si="18"/>
        <v>20</v>
      </c>
      <c r="F181" s="91">
        <v>0</v>
      </c>
      <c r="G181" s="89">
        <v>0</v>
      </c>
      <c r="H181" s="46">
        <f t="shared" si="19"/>
        <v>20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+ยกมา!H182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+ยกมา!H183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+ยกมา!H184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+ยกมา!H185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+ยกมา!H186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+ยกมา!H187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+ยกมา!H188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+ยกมา!H189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+ยกมา!H190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+ยกมา!H191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+ยกมา!H192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+ยกมา!H193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+ยกมา!H194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+ยกมา!H195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+ยกมา!H196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+ยกมา!H197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+ยกมา!H198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+ยกมา!H199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+ยกมา!H200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+ยกมา!H201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+ยกมา!H202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+ยกมา!H203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+ยกมา!H204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+ยกมา!H205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+ยกมา!H206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+ยกมา!H207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+ยกมา!H208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+ยกมา!H209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+ยกมา!H210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+ยกมา!H211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+ยกมา!H212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+ยกมา!H213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+ยกมา!H214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+ยกมา!H215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+ยกมา!H216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+ยกมา!H217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+ยกมา!H218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+ยกมา!H219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+ยกมา!H220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+ยกมา!H221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+ยกมา!H222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+ยกมา!H223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+ยกมา!H224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+AA32</f>
        <v>0</v>
      </c>
      <c r="L226" s="27"/>
      <c r="M226" s="29"/>
    </row>
    <row r="227" spans="1:20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6274</v>
      </c>
    </row>
    <row r="228" spans="1:20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20" ht="24.6" x14ac:dyDescent="0.65">
      <c r="A229" s="1"/>
      <c r="E229" s="31"/>
      <c r="H229" s="31"/>
      <c r="J229" s="34" t="s">
        <v>204</v>
      </c>
      <c r="K229" s="35"/>
      <c r="L229" s="36">
        <f>SUM(M229:AR229)</f>
        <v>2925</v>
      </c>
      <c r="M229" s="2">
        <v>50</v>
      </c>
      <c r="N229" s="2">
        <v>995</v>
      </c>
      <c r="O229" s="2">
        <v>760</v>
      </c>
      <c r="P229" s="2">
        <v>250</v>
      </c>
      <c r="Q229" s="2">
        <v>380</v>
      </c>
      <c r="R229" s="2">
        <v>130</v>
      </c>
      <c r="S229" s="2">
        <v>120</v>
      </c>
      <c r="T229" s="2">
        <v>240</v>
      </c>
    </row>
    <row r="230" spans="1:20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20" ht="24.6" x14ac:dyDescent="0.65">
      <c r="A231" s="1"/>
      <c r="E231" s="31"/>
      <c r="H231" s="31"/>
      <c r="J231" s="154" t="s">
        <v>206</v>
      </c>
      <c r="K231" s="155"/>
      <c r="L231" s="36">
        <v>60</v>
      </c>
    </row>
    <row r="232" spans="1:20" ht="24.6" x14ac:dyDescent="0.65">
      <c r="A232" s="1"/>
      <c r="E232" s="31"/>
      <c r="H232" s="31"/>
      <c r="J232" s="154" t="s">
        <v>207</v>
      </c>
      <c r="K232" s="155"/>
      <c r="L232" s="37">
        <f>SUM(M5:M225)</f>
        <v>454</v>
      </c>
      <c r="N232" s="105" t="s">
        <v>408</v>
      </c>
      <c r="O232" s="106" t="s">
        <v>409</v>
      </c>
      <c r="P232" s="107" t="s">
        <v>410</v>
      </c>
    </row>
    <row r="233" spans="1:20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2835</v>
      </c>
      <c r="N233" s="108"/>
      <c r="O233" s="108"/>
      <c r="P233" s="108"/>
    </row>
    <row r="234" spans="1:20" ht="24.6" x14ac:dyDescent="0.65">
      <c r="A234" s="1"/>
      <c r="E234" s="31"/>
      <c r="H234" s="31"/>
      <c r="J234" s="154" t="s">
        <v>209</v>
      </c>
      <c r="K234" s="155"/>
      <c r="L234" s="37">
        <v>2835</v>
      </c>
      <c r="N234" s="108"/>
      <c r="O234" s="108"/>
      <c r="P234" s="108"/>
    </row>
    <row r="235" spans="1:20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0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0" x14ac:dyDescent="0.6">
      <c r="H237" s="2"/>
      <c r="J237" s="2"/>
      <c r="N237" s="109"/>
      <c r="O237" s="109"/>
      <c r="P237" s="109"/>
    </row>
    <row r="238" spans="1:20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0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20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S32:Z32"/>
    <mergeCell ref="U3:U4"/>
    <mergeCell ref="V3:V4"/>
    <mergeCell ref="J233:K233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11"/>
  <sheetViews>
    <sheetView zoomScale="80" zoomScaleNormal="80" workbookViewId="0">
      <pane xSplit="8" ySplit="4" topLeftCell="I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+'1'!H5</f>
        <v>27</v>
      </c>
      <c r="D5" s="80">
        <v>20</v>
      </c>
      <c r="E5" s="46">
        <f t="shared" ref="E5" si="0">C5+D5</f>
        <v>47</v>
      </c>
      <c r="F5" s="91">
        <v>0</v>
      </c>
      <c r="G5" s="89">
        <v>0</v>
      </c>
      <c r="H5" s="46">
        <f t="shared" ref="H5" si="1">+E5-F5-I5-G5</f>
        <v>46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+'1'!H6</f>
        <v>71</v>
      </c>
      <c r="D6" s="80">
        <v>20</v>
      </c>
      <c r="E6" s="46">
        <f t="shared" ref="E6:E69" si="5">C6+D6</f>
        <v>91</v>
      </c>
      <c r="F6" s="91">
        <v>0</v>
      </c>
      <c r="G6" s="89">
        <v>20</v>
      </c>
      <c r="H6" s="46">
        <f t="shared" ref="H6:H69" si="6">+E6-F6-I6-G6</f>
        <v>71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+'1'!H11</f>
        <v>36</v>
      </c>
      <c r="D11" s="80">
        <v>10</v>
      </c>
      <c r="E11" s="46">
        <f t="shared" si="5"/>
        <v>46</v>
      </c>
      <c r="F11" s="91">
        <v>0</v>
      </c>
      <c r="G11" s="89">
        <v>0</v>
      </c>
      <c r="H11" s="46">
        <f t="shared" si="6"/>
        <v>46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+'1'!H21</f>
        <v>5</v>
      </c>
      <c r="D21" s="80">
        <v>0</v>
      </c>
      <c r="E21" s="46">
        <f t="shared" si="5"/>
        <v>5</v>
      </c>
      <c r="F21" s="91">
        <v>0</v>
      </c>
      <c r="G21" s="89">
        <v>0</v>
      </c>
      <c r="H21" s="46">
        <f t="shared" si="6"/>
        <v>5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+'1'!H22</f>
        <v>0</v>
      </c>
      <c r="D22" s="80">
        <v>20</v>
      </c>
      <c r="E22" s="46">
        <f t="shared" si="5"/>
        <v>20</v>
      </c>
      <c r="F22" s="91">
        <v>0</v>
      </c>
      <c r="G22" s="89">
        <v>0</v>
      </c>
      <c r="H22" s="46">
        <f t="shared" si="6"/>
        <v>19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>
        <v>20</v>
      </c>
      <c r="N22" s="23">
        <f t="shared" si="8"/>
        <v>80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+'1'!H24</f>
        <v>1</v>
      </c>
      <c r="D24" s="80">
        <v>0</v>
      </c>
      <c r="E24" s="46">
        <f t="shared" si="5"/>
        <v>1</v>
      </c>
      <c r="F24" s="91">
        <v>0</v>
      </c>
      <c r="G24" s="89">
        <v>0</v>
      </c>
      <c r="H24" s="46">
        <f t="shared" si="6"/>
        <v>1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+'1'!H25</f>
        <v>4</v>
      </c>
      <c r="D25" s="80">
        <v>0</v>
      </c>
      <c r="E25" s="46">
        <f t="shared" si="5"/>
        <v>4</v>
      </c>
      <c r="F25" s="91">
        <v>0</v>
      </c>
      <c r="G25" s="89">
        <v>0</v>
      </c>
      <c r="H25" s="46">
        <f t="shared" si="6"/>
        <v>4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2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+'1'!H31</f>
        <v>0</v>
      </c>
      <c r="D31" s="80">
        <v>20</v>
      </c>
      <c r="E31" s="46">
        <f t="shared" si="5"/>
        <v>20</v>
      </c>
      <c r="F31" s="91">
        <v>0</v>
      </c>
      <c r="G31" s="89">
        <v>0</v>
      </c>
      <c r="H31" s="46">
        <f t="shared" si="6"/>
        <v>17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+'1'!H37</f>
        <v>1</v>
      </c>
      <c r="D37" s="80">
        <v>5</v>
      </c>
      <c r="E37" s="46">
        <f t="shared" si="5"/>
        <v>6</v>
      </c>
      <c r="F37" s="91">
        <v>0</v>
      </c>
      <c r="G37" s="89">
        <v>0</v>
      </c>
      <c r="H37" s="46">
        <f t="shared" si="6"/>
        <v>6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+'1'!H38</f>
        <v>3</v>
      </c>
      <c r="D38" s="80">
        <v>5</v>
      </c>
      <c r="E38" s="46">
        <f t="shared" si="5"/>
        <v>8</v>
      </c>
      <c r="F38" s="91">
        <v>0</v>
      </c>
      <c r="G38" s="89">
        <v>0</v>
      </c>
      <c r="H38" s="46">
        <f t="shared" si="6"/>
        <v>8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+'1'!H39</f>
        <v>1</v>
      </c>
      <c r="D39" s="80">
        <v>5</v>
      </c>
      <c r="E39" s="46">
        <f t="shared" si="5"/>
        <v>6</v>
      </c>
      <c r="F39" s="91">
        <v>0</v>
      </c>
      <c r="G39" s="89">
        <v>0</v>
      </c>
      <c r="H39" s="46">
        <f t="shared" si="6"/>
        <v>6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+'1'!H44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2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+'1'!H52</f>
        <v>6</v>
      </c>
      <c r="D52" s="80">
        <v>0</v>
      </c>
      <c r="E52" s="46">
        <f t="shared" si="5"/>
        <v>6</v>
      </c>
      <c r="F52" s="91">
        <v>0</v>
      </c>
      <c r="G52" s="89">
        <v>0</v>
      </c>
      <c r="H52" s="46">
        <f t="shared" si="6"/>
        <v>6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+'1'!H67</f>
        <v>20</v>
      </c>
      <c r="D67" s="80">
        <v>0</v>
      </c>
      <c r="E67" s="46">
        <f t="shared" si="5"/>
        <v>20</v>
      </c>
      <c r="F67" s="91">
        <v>0</v>
      </c>
      <c r="G67" s="89">
        <v>0</v>
      </c>
      <c r="H67" s="46">
        <f t="shared" si="6"/>
        <v>20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+'1'!H71</f>
        <v>2</v>
      </c>
      <c r="D71" s="80">
        <v>5</v>
      </c>
      <c r="E71" s="46">
        <f t="shared" si="13"/>
        <v>7</v>
      </c>
      <c r="F71" s="91">
        <v>0</v>
      </c>
      <c r="G71" s="89">
        <v>0</v>
      </c>
      <c r="H71" s="46">
        <f t="shared" si="14"/>
        <v>7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+'1'!H74</f>
        <v>6</v>
      </c>
      <c r="D74" s="80">
        <v>0</v>
      </c>
      <c r="E74" s="46">
        <f t="shared" si="13"/>
        <v>6</v>
      </c>
      <c r="F74" s="91">
        <v>0</v>
      </c>
      <c r="G74" s="89">
        <v>0</v>
      </c>
      <c r="H74" s="46">
        <f t="shared" si="14"/>
        <v>6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+'1'!H75</f>
        <v>7</v>
      </c>
      <c r="D75" s="80">
        <v>0</v>
      </c>
      <c r="E75" s="46">
        <f t="shared" si="13"/>
        <v>7</v>
      </c>
      <c r="F75" s="91">
        <v>0</v>
      </c>
      <c r="G75" s="89">
        <v>0</v>
      </c>
      <c r="H75" s="46">
        <f t="shared" si="14"/>
        <v>7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+'1'!H76</f>
        <v>5</v>
      </c>
      <c r="D76" s="80">
        <v>0</v>
      </c>
      <c r="E76" s="46">
        <f t="shared" si="13"/>
        <v>5</v>
      </c>
      <c r="F76" s="91">
        <v>0</v>
      </c>
      <c r="G76" s="89">
        <v>0</v>
      </c>
      <c r="H76" s="46">
        <f t="shared" si="14"/>
        <v>5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+'1'!H77</f>
        <v>10</v>
      </c>
      <c r="D77" s="80">
        <v>0</v>
      </c>
      <c r="E77" s="46">
        <f t="shared" si="13"/>
        <v>10</v>
      </c>
      <c r="F77" s="91">
        <v>0</v>
      </c>
      <c r="G77" s="89">
        <v>0</v>
      </c>
      <c r="H77" s="46">
        <f t="shared" si="14"/>
        <v>9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+'1'!H80</f>
        <v>5</v>
      </c>
      <c r="D80" s="80">
        <v>0</v>
      </c>
      <c r="E80" s="46">
        <f t="shared" si="13"/>
        <v>5</v>
      </c>
      <c r="F80" s="91">
        <v>0</v>
      </c>
      <c r="G80" s="89">
        <v>0</v>
      </c>
      <c r="H80" s="46">
        <f t="shared" si="14"/>
        <v>5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+'1'!H81</f>
        <v>0</v>
      </c>
      <c r="D81" s="80">
        <v>20</v>
      </c>
      <c r="E81" s="46">
        <f t="shared" si="13"/>
        <v>20</v>
      </c>
      <c r="F81" s="91">
        <v>0</v>
      </c>
      <c r="G81" s="89">
        <v>0</v>
      </c>
      <c r="H81" s="46">
        <f t="shared" si="14"/>
        <v>19</v>
      </c>
      <c r="I81" s="81">
        <v>1</v>
      </c>
      <c r="J81" s="20">
        <v>35</v>
      </c>
      <c r="K81" s="72">
        <f t="shared" si="15"/>
        <v>35</v>
      </c>
      <c r="L81" s="17" t="s">
        <v>16</v>
      </c>
      <c r="M81" s="18">
        <v>15</v>
      </c>
      <c r="N81" s="23">
        <f t="shared" si="16"/>
        <v>20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+'1'!H85</f>
        <v>5</v>
      </c>
      <c r="D85" s="80">
        <v>0</v>
      </c>
      <c r="E85" s="46">
        <f t="shared" si="13"/>
        <v>5</v>
      </c>
      <c r="F85" s="91">
        <v>0</v>
      </c>
      <c r="G85" s="89">
        <v>0</v>
      </c>
      <c r="H85" s="46">
        <f t="shared" si="14"/>
        <v>5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+'1'!H86</f>
        <v>5</v>
      </c>
      <c r="D86" s="80">
        <v>0</v>
      </c>
      <c r="E86" s="46">
        <f t="shared" si="13"/>
        <v>5</v>
      </c>
      <c r="F86" s="91">
        <v>0</v>
      </c>
      <c r="G86" s="89">
        <v>0</v>
      </c>
      <c r="H86" s="46">
        <f t="shared" si="14"/>
        <v>5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+'1'!H89</f>
        <v>1</v>
      </c>
      <c r="D89" s="80">
        <v>5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+'1'!H97</f>
        <v>4</v>
      </c>
      <c r="D97" s="80">
        <v>0</v>
      </c>
      <c r="E97" s="46">
        <f t="shared" si="13"/>
        <v>4</v>
      </c>
      <c r="F97" s="91">
        <v>0</v>
      </c>
      <c r="G97" s="89">
        <v>0</v>
      </c>
      <c r="H97" s="46">
        <f t="shared" si="14"/>
        <v>4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+'1'!H98</f>
        <v>4</v>
      </c>
      <c r="D98" s="80">
        <v>0</v>
      </c>
      <c r="E98" s="46">
        <f t="shared" si="13"/>
        <v>4</v>
      </c>
      <c r="F98" s="91">
        <v>0</v>
      </c>
      <c r="G98" s="89">
        <v>0</v>
      </c>
      <c r="H98" s="46">
        <f t="shared" si="14"/>
        <v>4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+'1'!H104</f>
        <v>3</v>
      </c>
      <c r="D104" s="80">
        <v>0</v>
      </c>
      <c r="E104" s="46">
        <f t="shared" si="13"/>
        <v>3</v>
      </c>
      <c r="F104" s="91">
        <v>0</v>
      </c>
      <c r="G104" s="89">
        <v>0</v>
      </c>
      <c r="H104" s="46">
        <f t="shared" si="14"/>
        <v>3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+'1'!H107</f>
        <v>0</v>
      </c>
      <c r="D107" s="80">
        <v>5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+'1'!H109</f>
        <v>0</v>
      </c>
      <c r="D109" s="80">
        <v>5</v>
      </c>
      <c r="E109" s="46">
        <f t="shared" si="13"/>
        <v>5</v>
      </c>
      <c r="F109" s="91">
        <v>0</v>
      </c>
      <c r="G109" s="89">
        <v>0</v>
      </c>
      <c r="H109" s="46">
        <f t="shared" si="14"/>
        <v>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+'1'!H126</f>
        <v>0</v>
      </c>
      <c r="D126" s="80">
        <v>10</v>
      </c>
      <c r="E126" s="46">
        <f t="shared" si="13"/>
        <v>10</v>
      </c>
      <c r="F126" s="91">
        <v>0</v>
      </c>
      <c r="G126" s="89">
        <v>0</v>
      </c>
      <c r="H126" s="46">
        <f t="shared" si="14"/>
        <v>4</v>
      </c>
      <c r="I126" s="81">
        <v>6</v>
      </c>
      <c r="J126" s="20">
        <v>25</v>
      </c>
      <c r="K126" s="72">
        <f>+J126*I126</f>
        <v>150</v>
      </c>
      <c r="L126" s="17" t="s">
        <v>16</v>
      </c>
      <c r="M126" s="18">
        <v>20</v>
      </c>
      <c r="N126" s="23">
        <f>SUM(K126-M126)</f>
        <v>130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+'1'!H127</f>
        <v>0</v>
      </c>
      <c r="D127" s="80">
        <v>10</v>
      </c>
      <c r="E127" s="46">
        <f t="shared" si="13"/>
        <v>10</v>
      </c>
      <c r="F127" s="91">
        <v>0</v>
      </c>
      <c r="G127" s="89">
        <v>0</v>
      </c>
      <c r="H127" s="46">
        <f t="shared" si="14"/>
        <v>4</v>
      </c>
      <c r="I127" s="81">
        <v>6</v>
      </c>
      <c r="J127" s="20">
        <v>25</v>
      </c>
      <c r="K127" s="72">
        <f t="shared" si="15"/>
        <v>150</v>
      </c>
      <c r="L127" s="17" t="s">
        <v>16</v>
      </c>
      <c r="M127" s="18">
        <v>30</v>
      </c>
      <c r="N127" s="23">
        <f t="shared" si="16"/>
        <v>120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+'1'!H147</f>
        <v>6</v>
      </c>
      <c r="D147" s="80">
        <v>0</v>
      </c>
      <c r="E147" s="46">
        <f t="shared" si="18"/>
        <v>6</v>
      </c>
      <c r="F147" s="91">
        <v>6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+'1'!H153</f>
        <v>4</v>
      </c>
      <c r="D153" s="80">
        <v>0</v>
      </c>
      <c r="E153" s="46">
        <f t="shared" si="18"/>
        <v>4</v>
      </c>
      <c r="F153" s="91">
        <v>0</v>
      </c>
      <c r="G153" s="89">
        <v>0</v>
      </c>
      <c r="H153" s="46">
        <f t="shared" si="19"/>
        <v>4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+'1'!H154</f>
        <v>3</v>
      </c>
      <c r="D154" s="80">
        <v>0</v>
      </c>
      <c r="E154" s="46">
        <f t="shared" si="18"/>
        <v>3</v>
      </c>
      <c r="F154" s="91">
        <v>0</v>
      </c>
      <c r="G154" s="89">
        <v>0</v>
      </c>
      <c r="H154" s="46">
        <f t="shared" si="19"/>
        <v>3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+'1'!H156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5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+'1'!H159</f>
        <v>13</v>
      </c>
      <c r="D159" s="80">
        <v>0</v>
      </c>
      <c r="E159" s="46">
        <f t="shared" si="18"/>
        <v>13</v>
      </c>
      <c r="F159" s="91">
        <v>0</v>
      </c>
      <c r="G159" s="89">
        <v>0</v>
      </c>
      <c r="H159" s="46">
        <f t="shared" si="19"/>
        <v>13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+'1'!H160</f>
        <v>14</v>
      </c>
      <c r="D160" s="80">
        <v>0</v>
      </c>
      <c r="E160" s="46">
        <f t="shared" si="18"/>
        <v>14</v>
      </c>
      <c r="F160" s="91">
        <v>0</v>
      </c>
      <c r="G160" s="89">
        <v>0</v>
      </c>
      <c r="H160" s="46">
        <f t="shared" si="19"/>
        <v>14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+'1'!H164</f>
        <v>7</v>
      </c>
      <c r="D164" s="80">
        <v>0</v>
      </c>
      <c r="E164" s="46">
        <f t="shared" si="18"/>
        <v>7</v>
      </c>
      <c r="F164" s="91">
        <v>0</v>
      </c>
      <c r="G164" s="89">
        <v>0</v>
      </c>
      <c r="H164" s="46">
        <f t="shared" si="19"/>
        <v>7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+'1'!H165</f>
        <v>11</v>
      </c>
      <c r="D165" s="80">
        <v>0</v>
      </c>
      <c r="E165" s="46">
        <f t="shared" si="18"/>
        <v>11</v>
      </c>
      <c r="F165" s="91">
        <v>4</v>
      </c>
      <c r="G165" s="89">
        <v>0</v>
      </c>
      <c r="H165" s="46">
        <f t="shared" si="19"/>
        <v>7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+'1'!H166</f>
        <v>9</v>
      </c>
      <c r="D166" s="80">
        <v>0</v>
      </c>
      <c r="E166" s="46">
        <f t="shared" si="18"/>
        <v>9</v>
      </c>
      <c r="F166" s="91">
        <v>2</v>
      </c>
      <c r="G166" s="89">
        <v>0</v>
      </c>
      <c r="H166" s="46">
        <f t="shared" si="19"/>
        <v>7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+'1'!H167</f>
        <v>9</v>
      </c>
      <c r="D167" s="80">
        <v>0</v>
      </c>
      <c r="E167" s="46">
        <f t="shared" si="18"/>
        <v>9</v>
      </c>
      <c r="F167" s="91">
        <v>3</v>
      </c>
      <c r="G167" s="89">
        <v>0</v>
      </c>
      <c r="H167" s="46">
        <f t="shared" si="19"/>
        <v>6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+'1'!H174</f>
        <v>4</v>
      </c>
      <c r="D174" s="80">
        <v>0</v>
      </c>
      <c r="E174" s="46">
        <f t="shared" si="18"/>
        <v>4</v>
      </c>
      <c r="F174" s="91">
        <v>0</v>
      </c>
      <c r="G174" s="89">
        <v>0</v>
      </c>
      <c r="H174" s="46">
        <f t="shared" si="19"/>
        <v>4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+'1'!H179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+'1'!H181</f>
        <v>20</v>
      </c>
      <c r="D181" s="80">
        <v>0</v>
      </c>
      <c r="E181" s="46">
        <f t="shared" si="18"/>
        <v>20</v>
      </c>
      <c r="F181" s="91">
        <v>0</v>
      </c>
      <c r="G181" s="89">
        <v>0</v>
      </c>
      <c r="H181" s="46">
        <f t="shared" si="19"/>
        <v>20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+'1'!H187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>
        <v>0</v>
      </c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920</v>
      </c>
    </row>
    <row r="228" spans="1:17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300</v>
      </c>
      <c r="M229" s="2">
        <v>280</v>
      </c>
      <c r="N229" s="2">
        <v>20</v>
      </c>
    </row>
    <row r="230" spans="1:17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17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17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85</v>
      </c>
      <c r="N232" s="105" t="s">
        <v>408</v>
      </c>
      <c r="O232" s="106" t="s">
        <v>409</v>
      </c>
      <c r="P232" s="107" t="s">
        <v>410</v>
      </c>
    </row>
    <row r="233" spans="1:17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535</v>
      </c>
      <c r="N233" s="108"/>
      <c r="O233" s="108"/>
      <c r="P233" s="108"/>
    </row>
    <row r="234" spans="1:17" ht="24.6" x14ac:dyDescent="0.65">
      <c r="A234" s="1"/>
      <c r="C234" s="31"/>
      <c r="E234" s="31"/>
      <c r="H234" s="31"/>
      <c r="J234" s="154" t="s">
        <v>209</v>
      </c>
      <c r="K234" s="155"/>
      <c r="L234" s="37">
        <v>535</v>
      </c>
      <c r="N234" s="108"/>
      <c r="O234" s="108"/>
      <c r="P234" s="108"/>
    </row>
    <row r="235" spans="1:17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7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7" x14ac:dyDescent="0.6">
      <c r="H237" s="2"/>
      <c r="J237" s="2"/>
      <c r="N237" s="109"/>
      <c r="O237" s="109"/>
      <c r="P237" s="109"/>
    </row>
    <row r="238" spans="1:17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7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7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A0B965EF-E6C3-4CDF-B148-19A9B3D8624D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11"/>
  <sheetViews>
    <sheetView zoomScale="80" zoomScaleNormal="80" workbookViewId="0">
      <pane xSplit="8" ySplit="4" topLeftCell="L230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+'2'!H5</f>
        <v>46</v>
      </c>
      <c r="D5" s="80">
        <v>0</v>
      </c>
      <c r="E5" s="46">
        <f t="shared" ref="E5" si="0">C5+D5</f>
        <v>46</v>
      </c>
      <c r="F5" s="91">
        <v>0</v>
      </c>
      <c r="G5" s="89">
        <v>0</v>
      </c>
      <c r="H5" s="46">
        <f t="shared" ref="H5" si="1">+E5-F5-I5-G5</f>
        <v>46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+'2'!H6</f>
        <v>71</v>
      </c>
      <c r="D6" s="80">
        <v>0</v>
      </c>
      <c r="E6" s="46">
        <f t="shared" ref="E6:E69" si="5">C6+D6</f>
        <v>71</v>
      </c>
      <c r="F6" s="91">
        <v>0</v>
      </c>
      <c r="G6" s="89">
        <v>0</v>
      </c>
      <c r="H6" s="46">
        <f t="shared" ref="H6:H69" si="6">+E6-F6-I6-G6</f>
        <v>71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+'2'!H11</f>
        <v>46</v>
      </c>
      <c r="D11" s="80">
        <v>0</v>
      </c>
      <c r="E11" s="46">
        <f t="shared" si="5"/>
        <v>46</v>
      </c>
      <c r="F11" s="91">
        <v>0</v>
      </c>
      <c r="G11" s="89">
        <v>0</v>
      </c>
      <c r="H11" s="46">
        <f t="shared" si="6"/>
        <v>46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+'2'!H18</f>
        <v>6</v>
      </c>
      <c r="D18" s="80">
        <v>0</v>
      </c>
      <c r="E18" s="46">
        <f t="shared" si="5"/>
        <v>6</v>
      </c>
      <c r="F18" s="91">
        <v>1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2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>
        <v>60</v>
      </c>
      <c r="N20" s="23">
        <f t="shared" si="8"/>
        <v>70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+'2'!H21</f>
        <v>5</v>
      </c>
      <c r="D21" s="80">
        <v>0</v>
      </c>
      <c r="E21" s="46">
        <f t="shared" si="5"/>
        <v>5</v>
      </c>
      <c r="F21" s="91">
        <v>0</v>
      </c>
      <c r="G21" s="89">
        <v>0</v>
      </c>
      <c r="H21" s="46">
        <f t="shared" si="6"/>
        <v>5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+'2'!H22</f>
        <v>19</v>
      </c>
      <c r="D22" s="80">
        <v>0</v>
      </c>
      <c r="E22" s="46">
        <f t="shared" si="5"/>
        <v>19</v>
      </c>
      <c r="F22" s="91">
        <v>0</v>
      </c>
      <c r="G22" s="89">
        <v>0</v>
      </c>
      <c r="H22" s="46">
        <f t="shared" si="6"/>
        <v>19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+'2'!H24</f>
        <v>1</v>
      </c>
      <c r="D24" s="80">
        <v>0</v>
      </c>
      <c r="E24" s="46">
        <f t="shared" si="5"/>
        <v>1</v>
      </c>
      <c r="F24" s="91">
        <v>0</v>
      </c>
      <c r="G24" s="89">
        <v>0</v>
      </c>
      <c r="H24" s="46">
        <f t="shared" si="6"/>
        <v>1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+'2'!H25</f>
        <v>4</v>
      </c>
      <c r="D25" s="80">
        <v>0</v>
      </c>
      <c r="E25" s="46">
        <f t="shared" si="5"/>
        <v>4</v>
      </c>
      <c r="F25" s="91">
        <v>0</v>
      </c>
      <c r="G25" s="89">
        <v>0</v>
      </c>
      <c r="H25" s="46">
        <f t="shared" si="6"/>
        <v>1</v>
      </c>
      <c r="I25" s="81">
        <v>3</v>
      </c>
      <c r="J25" s="15">
        <v>100</v>
      </c>
      <c r="K25" s="72">
        <f t="shared" si="7"/>
        <v>300</v>
      </c>
      <c r="L25" s="17" t="s">
        <v>16</v>
      </c>
      <c r="M25" s="18">
        <v>60</v>
      </c>
      <c r="N25" s="23">
        <f t="shared" si="8"/>
        <v>240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+'2'!H26</f>
        <v>0</v>
      </c>
      <c r="D26" s="80">
        <v>2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+'2'!H31</f>
        <v>17</v>
      </c>
      <c r="D31" s="80">
        <v>0</v>
      </c>
      <c r="E31" s="46">
        <f t="shared" si="5"/>
        <v>17</v>
      </c>
      <c r="F31" s="91">
        <v>0</v>
      </c>
      <c r="G31" s="89">
        <v>0</v>
      </c>
      <c r="H31" s="46">
        <f t="shared" si="6"/>
        <v>17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+'2'!H32</f>
        <v>0</v>
      </c>
      <c r="D32" s="80">
        <v>5</v>
      </c>
      <c r="E32" s="46">
        <f t="shared" si="5"/>
        <v>5</v>
      </c>
      <c r="F32" s="91">
        <v>0</v>
      </c>
      <c r="G32" s="89">
        <v>0</v>
      </c>
      <c r="H32" s="46">
        <f t="shared" si="6"/>
        <v>3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+'2'!H33</f>
        <v>0</v>
      </c>
      <c r="D33" s="80">
        <v>5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+'2'!H34</f>
        <v>0</v>
      </c>
      <c r="D34" s="80">
        <v>5</v>
      </c>
      <c r="E34" s="46">
        <f t="shared" si="5"/>
        <v>5</v>
      </c>
      <c r="F34" s="91">
        <v>0</v>
      </c>
      <c r="G34" s="89">
        <v>0</v>
      </c>
      <c r="H34" s="46">
        <f t="shared" si="6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+'2'!H37</f>
        <v>6</v>
      </c>
      <c r="D37" s="80">
        <v>0</v>
      </c>
      <c r="E37" s="46">
        <f t="shared" si="5"/>
        <v>6</v>
      </c>
      <c r="F37" s="91">
        <v>0</v>
      </c>
      <c r="G37" s="89">
        <v>0</v>
      </c>
      <c r="H37" s="46">
        <f t="shared" si="6"/>
        <v>5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+'2'!H38</f>
        <v>8</v>
      </c>
      <c r="D38" s="80">
        <v>0</v>
      </c>
      <c r="E38" s="46">
        <f t="shared" si="5"/>
        <v>8</v>
      </c>
      <c r="F38" s="91">
        <v>0</v>
      </c>
      <c r="G38" s="89">
        <v>0</v>
      </c>
      <c r="H38" s="46">
        <f t="shared" si="6"/>
        <v>6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>
        <v>50</v>
      </c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+'2'!H39</f>
        <v>6</v>
      </c>
      <c r="D39" s="80">
        <v>0</v>
      </c>
      <c r="E39" s="46">
        <f t="shared" si="5"/>
        <v>6</v>
      </c>
      <c r="F39" s="91">
        <v>0</v>
      </c>
      <c r="G39" s="89">
        <v>0</v>
      </c>
      <c r="H39" s="46">
        <f t="shared" si="6"/>
        <v>4</v>
      </c>
      <c r="I39" s="81">
        <v>2</v>
      </c>
      <c r="J39" s="15">
        <v>50</v>
      </c>
      <c r="K39" s="72">
        <f t="shared" si="7"/>
        <v>100</v>
      </c>
      <c r="L39" s="17" t="s">
        <v>16</v>
      </c>
      <c r="M39" s="18">
        <v>25</v>
      </c>
      <c r="N39" s="23">
        <f t="shared" si="8"/>
        <v>75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+'2'!H44</f>
        <v>1</v>
      </c>
      <c r="D44" s="80">
        <v>3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0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+'2'!H49</f>
        <v>2</v>
      </c>
      <c r="D49" s="80">
        <v>5</v>
      </c>
      <c r="E49" s="46">
        <f t="shared" si="5"/>
        <v>7</v>
      </c>
      <c r="F49" s="91">
        <v>0</v>
      </c>
      <c r="G49" s="89">
        <v>0</v>
      </c>
      <c r="H49" s="46">
        <f t="shared" si="6"/>
        <v>4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/>
      <c r="N49" s="23">
        <f>SUM(K49-M49)</f>
        <v>150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2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0</v>
      </c>
      <c r="I51" s="81">
        <v>3</v>
      </c>
      <c r="J51" s="15">
        <v>50</v>
      </c>
      <c r="K51" s="72">
        <f t="shared" si="7"/>
        <v>150</v>
      </c>
      <c r="L51" s="17" t="s">
        <v>16</v>
      </c>
      <c r="M51" s="18"/>
      <c r="N51" s="23">
        <f t="shared" si="8"/>
        <v>150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+'2'!H52</f>
        <v>6</v>
      </c>
      <c r="D52" s="80">
        <v>0</v>
      </c>
      <c r="E52" s="46">
        <f t="shared" si="5"/>
        <v>6</v>
      </c>
      <c r="F52" s="91">
        <v>0</v>
      </c>
      <c r="G52" s="89">
        <v>0</v>
      </c>
      <c r="H52" s="46">
        <f t="shared" si="6"/>
        <v>6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+'2'!H67</f>
        <v>20</v>
      </c>
      <c r="D67" s="80">
        <v>0</v>
      </c>
      <c r="E67" s="46">
        <f t="shared" si="5"/>
        <v>20</v>
      </c>
      <c r="F67" s="91">
        <v>0</v>
      </c>
      <c r="G67" s="89">
        <v>0</v>
      </c>
      <c r="H67" s="46">
        <f t="shared" si="6"/>
        <v>17</v>
      </c>
      <c r="I67" s="81">
        <v>3</v>
      </c>
      <c r="J67" s="15">
        <v>50</v>
      </c>
      <c r="K67" s="72">
        <f t="shared" si="7"/>
        <v>150</v>
      </c>
      <c r="L67" s="17" t="s">
        <v>16</v>
      </c>
      <c r="M67" s="18">
        <v>50</v>
      </c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+'2'!H71</f>
        <v>7</v>
      </c>
      <c r="D71" s="80">
        <v>0</v>
      </c>
      <c r="E71" s="46">
        <f t="shared" si="13"/>
        <v>7</v>
      </c>
      <c r="F71" s="91">
        <v>0</v>
      </c>
      <c r="G71" s="89">
        <v>0</v>
      </c>
      <c r="H71" s="46">
        <f t="shared" si="14"/>
        <v>6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>
        <v>25</v>
      </c>
      <c r="N71" s="23">
        <f t="shared" si="8"/>
        <v>25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+'2'!H74</f>
        <v>6</v>
      </c>
      <c r="D74" s="80">
        <v>0</v>
      </c>
      <c r="E74" s="46">
        <f t="shared" si="13"/>
        <v>6</v>
      </c>
      <c r="F74" s="91">
        <v>0</v>
      </c>
      <c r="G74" s="89">
        <v>0</v>
      </c>
      <c r="H74" s="46">
        <f t="shared" si="14"/>
        <v>2</v>
      </c>
      <c r="I74" s="81">
        <v>4</v>
      </c>
      <c r="J74" s="15">
        <v>55</v>
      </c>
      <c r="K74" s="72">
        <f t="shared" si="7"/>
        <v>220</v>
      </c>
      <c r="L74" s="17" t="s">
        <v>16</v>
      </c>
      <c r="M74" s="18">
        <v>100</v>
      </c>
      <c r="N74" s="23">
        <f t="shared" si="8"/>
        <v>120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+'2'!H75</f>
        <v>7</v>
      </c>
      <c r="D75" s="80">
        <v>0</v>
      </c>
      <c r="E75" s="46">
        <f t="shared" si="13"/>
        <v>7</v>
      </c>
      <c r="F75" s="91">
        <v>0</v>
      </c>
      <c r="G75" s="89">
        <v>0</v>
      </c>
      <c r="H75" s="46">
        <f t="shared" si="14"/>
        <v>7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+'2'!H76</f>
        <v>5</v>
      </c>
      <c r="D76" s="80">
        <v>0</v>
      </c>
      <c r="E76" s="46">
        <f t="shared" si="13"/>
        <v>5</v>
      </c>
      <c r="F76" s="91">
        <v>0</v>
      </c>
      <c r="G76" s="89">
        <v>0</v>
      </c>
      <c r="H76" s="46">
        <f t="shared" si="14"/>
        <v>3</v>
      </c>
      <c r="I76" s="81">
        <v>2</v>
      </c>
      <c r="J76" s="20">
        <v>45</v>
      </c>
      <c r="K76" s="72">
        <f t="shared" si="15"/>
        <v>90</v>
      </c>
      <c r="L76" s="17" t="s">
        <v>16</v>
      </c>
      <c r="M76" s="18">
        <v>50</v>
      </c>
      <c r="N76" s="23">
        <f t="shared" si="16"/>
        <v>40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+'2'!H77</f>
        <v>9</v>
      </c>
      <c r="D77" s="80">
        <v>0</v>
      </c>
      <c r="E77" s="46">
        <f t="shared" si="13"/>
        <v>9</v>
      </c>
      <c r="F77" s="91">
        <v>6</v>
      </c>
      <c r="G77" s="89">
        <v>0</v>
      </c>
      <c r="H77" s="46">
        <f t="shared" si="14"/>
        <v>0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>
        <v>45</v>
      </c>
      <c r="N77" s="23">
        <f t="shared" si="16"/>
        <v>60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+'2'!H80</f>
        <v>5</v>
      </c>
      <c r="D80" s="80">
        <v>0</v>
      </c>
      <c r="E80" s="46">
        <f t="shared" si="13"/>
        <v>5</v>
      </c>
      <c r="F80" s="91">
        <v>0</v>
      </c>
      <c r="G80" s="89">
        <v>0</v>
      </c>
      <c r="H80" s="46">
        <f t="shared" si="14"/>
        <v>5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+'2'!H81</f>
        <v>19</v>
      </c>
      <c r="D81" s="80">
        <v>0</v>
      </c>
      <c r="E81" s="46">
        <f t="shared" si="13"/>
        <v>19</v>
      </c>
      <c r="F81" s="91">
        <v>0</v>
      </c>
      <c r="G81" s="89">
        <v>8</v>
      </c>
      <c r="H81" s="46">
        <f t="shared" si="14"/>
        <v>6</v>
      </c>
      <c r="I81" s="81">
        <v>5</v>
      </c>
      <c r="J81" s="20">
        <v>35</v>
      </c>
      <c r="K81" s="72">
        <f t="shared" si="15"/>
        <v>175</v>
      </c>
      <c r="L81" s="17" t="s">
        <v>16</v>
      </c>
      <c r="M81" s="18">
        <v>75</v>
      </c>
      <c r="N81" s="23">
        <f t="shared" si="16"/>
        <v>100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+'2'!H85</f>
        <v>5</v>
      </c>
      <c r="D85" s="80">
        <v>0</v>
      </c>
      <c r="E85" s="46">
        <f t="shared" si="13"/>
        <v>5</v>
      </c>
      <c r="F85" s="91">
        <v>0</v>
      </c>
      <c r="G85" s="89">
        <v>0</v>
      </c>
      <c r="H85" s="46">
        <f t="shared" si="14"/>
        <v>3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/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+'2'!H86</f>
        <v>5</v>
      </c>
      <c r="D86" s="80">
        <v>0</v>
      </c>
      <c r="E86" s="46">
        <f t="shared" si="13"/>
        <v>5</v>
      </c>
      <c r="F86" s="91">
        <v>0</v>
      </c>
      <c r="G86" s="89">
        <v>0</v>
      </c>
      <c r="H86" s="46">
        <f t="shared" si="14"/>
        <v>4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>
        <v>130</v>
      </c>
      <c r="N86" s="23">
        <f t="shared" si="16"/>
        <v>120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+'2'!H88</f>
        <v>3</v>
      </c>
      <c r="D88" s="80">
        <v>10</v>
      </c>
      <c r="E88" s="46">
        <f t="shared" si="13"/>
        <v>13</v>
      </c>
      <c r="F88" s="91">
        <v>0</v>
      </c>
      <c r="G88" s="89">
        <v>0</v>
      </c>
      <c r="H88" s="46">
        <f t="shared" si="14"/>
        <v>11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>
        <v>50</v>
      </c>
      <c r="N88" s="23">
        <f t="shared" si="16"/>
        <v>60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+'2'!H97</f>
        <v>4</v>
      </c>
      <c r="D97" s="80">
        <v>0</v>
      </c>
      <c r="E97" s="46">
        <f t="shared" si="13"/>
        <v>4</v>
      </c>
      <c r="F97" s="91">
        <v>0</v>
      </c>
      <c r="G97" s="89">
        <v>0</v>
      </c>
      <c r="H97" s="46">
        <f t="shared" si="14"/>
        <v>4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+'2'!H98</f>
        <v>4</v>
      </c>
      <c r="D98" s="80">
        <v>0</v>
      </c>
      <c r="E98" s="46">
        <f t="shared" si="13"/>
        <v>4</v>
      </c>
      <c r="F98" s="91">
        <v>0</v>
      </c>
      <c r="G98" s="89">
        <v>0</v>
      </c>
      <c r="H98" s="46">
        <f t="shared" si="14"/>
        <v>4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+'2'!H104</f>
        <v>3</v>
      </c>
      <c r="D104" s="80">
        <v>0</v>
      </c>
      <c r="E104" s="46">
        <f t="shared" si="13"/>
        <v>3</v>
      </c>
      <c r="F104" s="91">
        <v>0</v>
      </c>
      <c r="G104" s="89">
        <v>0</v>
      </c>
      <c r="H104" s="46">
        <f t="shared" si="14"/>
        <v>2</v>
      </c>
      <c r="I104" s="81">
        <v>1</v>
      </c>
      <c r="J104" s="22">
        <v>39</v>
      </c>
      <c r="K104" s="72">
        <f t="shared" si="15"/>
        <v>39</v>
      </c>
      <c r="L104" s="17" t="s">
        <v>16</v>
      </c>
      <c r="M104" s="18">
        <v>19</v>
      </c>
      <c r="N104" s="23">
        <f t="shared" si="16"/>
        <v>20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+'2'!H125</f>
        <v>0</v>
      </c>
      <c r="D125" s="80">
        <v>5</v>
      </c>
      <c r="E125" s="46">
        <f t="shared" si="13"/>
        <v>5</v>
      </c>
      <c r="F125" s="91">
        <v>0</v>
      </c>
      <c r="G125" s="89">
        <v>0</v>
      </c>
      <c r="H125" s="46">
        <f t="shared" si="14"/>
        <v>5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+'2'!H126</f>
        <v>4</v>
      </c>
      <c r="D126" s="80">
        <v>0</v>
      </c>
      <c r="E126" s="46">
        <f t="shared" si="13"/>
        <v>4</v>
      </c>
      <c r="F126" s="91">
        <v>0</v>
      </c>
      <c r="G126" s="89">
        <v>0</v>
      </c>
      <c r="H126" s="46">
        <f t="shared" si="14"/>
        <v>4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+'2'!H127</f>
        <v>4</v>
      </c>
      <c r="D127" s="80">
        <v>0</v>
      </c>
      <c r="E127" s="46">
        <f t="shared" si="13"/>
        <v>4</v>
      </c>
      <c r="F127" s="91">
        <v>0</v>
      </c>
      <c r="G127" s="89">
        <v>0</v>
      </c>
      <c r="H127" s="46">
        <f t="shared" si="14"/>
        <v>4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+'2'!H153</f>
        <v>4</v>
      </c>
      <c r="D153" s="80">
        <v>0</v>
      </c>
      <c r="E153" s="46">
        <f t="shared" si="18"/>
        <v>4</v>
      </c>
      <c r="F153" s="91">
        <v>0</v>
      </c>
      <c r="G153" s="89">
        <v>0</v>
      </c>
      <c r="H153" s="46">
        <f t="shared" si="19"/>
        <v>3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+'2'!H154</f>
        <v>3</v>
      </c>
      <c r="D154" s="80">
        <v>5</v>
      </c>
      <c r="E154" s="46">
        <f t="shared" si="18"/>
        <v>8</v>
      </c>
      <c r="F154" s="91">
        <v>0</v>
      </c>
      <c r="G154" s="89">
        <v>0</v>
      </c>
      <c r="H154" s="46">
        <f t="shared" si="19"/>
        <v>8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+'2'!H156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4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/>
      <c r="N156" s="23">
        <f t="shared" si="21"/>
        <v>120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+'2'!H159</f>
        <v>13</v>
      </c>
      <c r="D159" s="80">
        <v>0</v>
      </c>
      <c r="E159" s="46">
        <f t="shared" si="18"/>
        <v>13</v>
      </c>
      <c r="F159" s="91">
        <v>0</v>
      </c>
      <c r="G159" s="89">
        <v>0</v>
      </c>
      <c r="H159" s="46">
        <f t="shared" si="19"/>
        <v>13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+'2'!H160</f>
        <v>14</v>
      </c>
      <c r="D160" s="80">
        <v>0</v>
      </c>
      <c r="E160" s="46">
        <f t="shared" si="18"/>
        <v>14</v>
      </c>
      <c r="F160" s="91">
        <v>0</v>
      </c>
      <c r="G160" s="89">
        <v>0</v>
      </c>
      <c r="H160" s="46">
        <f t="shared" si="19"/>
        <v>14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+'2'!H164</f>
        <v>7</v>
      </c>
      <c r="D164" s="80">
        <v>0</v>
      </c>
      <c r="E164" s="46">
        <f t="shared" si="18"/>
        <v>7</v>
      </c>
      <c r="F164" s="91">
        <v>0</v>
      </c>
      <c r="G164" s="89">
        <v>0</v>
      </c>
      <c r="H164" s="46">
        <f t="shared" si="19"/>
        <v>7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+'2'!H165</f>
        <v>7</v>
      </c>
      <c r="D165" s="80">
        <v>0</v>
      </c>
      <c r="E165" s="46">
        <f t="shared" si="18"/>
        <v>7</v>
      </c>
      <c r="F165" s="91">
        <v>0</v>
      </c>
      <c r="G165" s="89">
        <v>0</v>
      </c>
      <c r="H165" s="46">
        <f t="shared" si="19"/>
        <v>7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+'2'!H166</f>
        <v>7</v>
      </c>
      <c r="D166" s="80">
        <v>0</v>
      </c>
      <c r="E166" s="46">
        <f t="shared" si="18"/>
        <v>7</v>
      </c>
      <c r="F166" s="91">
        <v>0</v>
      </c>
      <c r="G166" s="89">
        <v>0</v>
      </c>
      <c r="H166" s="46">
        <f t="shared" si="19"/>
        <v>7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+'2'!H167</f>
        <v>6</v>
      </c>
      <c r="D167" s="80">
        <v>0</v>
      </c>
      <c r="E167" s="46">
        <f t="shared" si="18"/>
        <v>6</v>
      </c>
      <c r="F167" s="91">
        <v>0</v>
      </c>
      <c r="G167" s="89">
        <v>0</v>
      </c>
      <c r="H167" s="46">
        <f t="shared" si="19"/>
        <v>6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+'2'!H174</f>
        <v>4</v>
      </c>
      <c r="D174" s="80">
        <v>0</v>
      </c>
      <c r="E174" s="46">
        <f t="shared" si="18"/>
        <v>4</v>
      </c>
      <c r="F174" s="91">
        <v>0</v>
      </c>
      <c r="G174" s="89">
        <v>0</v>
      </c>
      <c r="H174" s="46">
        <f t="shared" si="19"/>
        <v>4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+'2'!H179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+'2'!H181</f>
        <v>20</v>
      </c>
      <c r="D181" s="80">
        <v>0</v>
      </c>
      <c r="E181" s="46">
        <f t="shared" si="18"/>
        <v>20</v>
      </c>
      <c r="F181" s="91">
        <v>0</v>
      </c>
      <c r="G181" s="89">
        <v>0</v>
      </c>
      <c r="H181" s="46">
        <f t="shared" si="19"/>
        <v>20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+'2'!H187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9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2999</v>
      </c>
    </row>
    <row r="228" spans="1:19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19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1180</v>
      </c>
      <c r="M229" s="2">
        <v>240</v>
      </c>
      <c r="N229" s="2">
        <v>20</v>
      </c>
      <c r="O229" s="2">
        <v>500</v>
      </c>
      <c r="P229" s="2">
        <v>60</v>
      </c>
      <c r="Q229" s="2">
        <v>140</v>
      </c>
      <c r="R229" s="2">
        <v>65</v>
      </c>
      <c r="S229" s="2">
        <v>155</v>
      </c>
    </row>
    <row r="230" spans="1:19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19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19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739</v>
      </c>
      <c r="N232" s="105" t="s">
        <v>408</v>
      </c>
      <c r="O232" s="106" t="s">
        <v>409</v>
      </c>
      <c r="P232" s="107" t="s">
        <v>410</v>
      </c>
    </row>
    <row r="233" spans="1:19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1080</v>
      </c>
      <c r="N233" s="108"/>
      <c r="O233" s="108"/>
      <c r="P233" s="108"/>
    </row>
    <row r="234" spans="1:19" ht="24.6" x14ac:dyDescent="0.65">
      <c r="A234" s="1"/>
      <c r="C234" s="31"/>
      <c r="E234" s="31"/>
      <c r="H234" s="31"/>
      <c r="J234" s="154" t="s">
        <v>209</v>
      </c>
      <c r="K234" s="155"/>
      <c r="L234" s="37">
        <v>1080</v>
      </c>
      <c r="N234" s="108"/>
      <c r="O234" s="108"/>
      <c r="P234" s="108"/>
    </row>
    <row r="235" spans="1:19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9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9" x14ac:dyDescent="0.6">
      <c r="H237" s="2"/>
      <c r="J237" s="2"/>
      <c r="N237" s="109"/>
      <c r="O237" s="109"/>
      <c r="P237" s="109"/>
    </row>
    <row r="238" spans="1:19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9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9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D0EA9663-93ED-4761-A7CD-B4169B2B8783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11"/>
  <sheetViews>
    <sheetView zoomScale="80" zoomScaleNormal="80" workbookViewId="0">
      <pane xSplit="8" ySplit="4" topLeftCell="J230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+'3'!H5</f>
        <v>46</v>
      </c>
      <c r="D5" s="80">
        <v>0</v>
      </c>
      <c r="E5" s="46">
        <f t="shared" ref="E5" si="0">C5+D5</f>
        <v>46</v>
      </c>
      <c r="F5" s="91">
        <v>0</v>
      </c>
      <c r="G5" s="89">
        <v>0</v>
      </c>
      <c r="H5" s="46">
        <f t="shared" ref="H5" si="1">+E5-F5-I5-G5</f>
        <v>44</v>
      </c>
      <c r="I5" s="81">
        <v>2</v>
      </c>
      <c r="J5" s="15">
        <v>50</v>
      </c>
      <c r="K5" s="72">
        <f>+J5*I5</f>
        <v>100</v>
      </c>
      <c r="L5" s="17" t="s">
        <v>405</v>
      </c>
      <c r="M5" s="18">
        <v>50</v>
      </c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+'3'!H6</f>
        <v>71</v>
      </c>
      <c r="D6" s="80">
        <v>0</v>
      </c>
      <c r="E6" s="46">
        <f t="shared" ref="E6:E69" si="5">C6+D6</f>
        <v>71</v>
      </c>
      <c r="F6" s="91">
        <v>7</v>
      </c>
      <c r="G6" s="89">
        <v>0</v>
      </c>
      <c r="H6" s="46">
        <f t="shared" ref="H6:H69" si="6">+E6-F6-I6-G6</f>
        <v>59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+'3'!H11</f>
        <v>46</v>
      </c>
      <c r="D11" s="80">
        <v>0</v>
      </c>
      <c r="E11" s="46">
        <f t="shared" si="5"/>
        <v>46</v>
      </c>
      <c r="F11" s="91">
        <v>14</v>
      </c>
      <c r="G11" s="89">
        <v>0</v>
      </c>
      <c r="H11" s="46">
        <f t="shared" si="6"/>
        <v>32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+'3'!H18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+'3'!H20</f>
        <v>2</v>
      </c>
      <c r="D20" s="80">
        <v>3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+'3'!H21</f>
        <v>5</v>
      </c>
      <c r="D21" s="80">
        <v>3</v>
      </c>
      <c r="E21" s="46">
        <f t="shared" si="5"/>
        <v>8</v>
      </c>
      <c r="F21" s="91">
        <v>0</v>
      </c>
      <c r="G21" s="89">
        <v>0</v>
      </c>
      <c r="H21" s="46">
        <f t="shared" si="6"/>
        <v>8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+'3'!H22</f>
        <v>19</v>
      </c>
      <c r="D22" s="80">
        <v>0</v>
      </c>
      <c r="E22" s="46">
        <f t="shared" si="5"/>
        <v>19</v>
      </c>
      <c r="F22" s="91">
        <v>0</v>
      </c>
      <c r="G22" s="89">
        <v>0</v>
      </c>
      <c r="H22" s="46">
        <f t="shared" si="6"/>
        <v>19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+'3'!H24</f>
        <v>1</v>
      </c>
      <c r="D24" s="80">
        <v>0</v>
      </c>
      <c r="E24" s="46">
        <f t="shared" si="5"/>
        <v>1</v>
      </c>
      <c r="F24" s="91">
        <v>1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+'3'!H25</f>
        <v>1</v>
      </c>
      <c r="D25" s="80">
        <v>0</v>
      </c>
      <c r="E25" s="46">
        <f t="shared" si="5"/>
        <v>1</v>
      </c>
      <c r="F25" s="91">
        <v>0</v>
      </c>
      <c r="G25" s="89">
        <v>0</v>
      </c>
      <c r="H25" s="46">
        <f t="shared" si="6"/>
        <v>1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+'3'!H28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+'3'!H31</f>
        <v>17</v>
      </c>
      <c r="D31" s="80">
        <v>0</v>
      </c>
      <c r="E31" s="46">
        <f t="shared" si="5"/>
        <v>17</v>
      </c>
      <c r="F31" s="91">
        <v>0</v>
      </c>
      <c r="G31" s="89">
        <v>0</v>
      </c>
      <c r="H31" s="46">
        <f t="shared" si="6"/>
        <v>17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+'3'!H34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3</v>
      </c>
      <c r="I34" s="81">
        <v>2</v>
      </c>
      <c r="J34" s="15">
        <v>130</v>
      </c>
      <c r="K34" s="72">
        <f t="shared" si="7"/>
        <v>260</v>
      </c>
      <c r="L34" s="17" t="s">
        <v>16</v>
      </c>
      <c r="M34" s="18"/>
      <c r="N34" s="23">
        <f t="shared" si="8"/>
        <v>260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+'3'!H37</f>
        <v>5</v>
      </c>
      <c r="D37" s="80">
        <v>0</v>
      </c>
      <c r="E37" s="46">
        <f t="shared" si="5"/>
        <v>5</v>
      </c>
      <c r="F37" s="91">
        <v>1</v>
      </c>
      <c r="G37" s="89">
        <v>0</v>
      </c>
      <c r="H37" s="46">
        <f t="shared" si="6"/>
        <v>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+'3'!H38</f>
        <v>6</v>
      </c>
      <c r="D38" s="80">
        <v>0</v>
      </c>
      <c r="E38" s="46">
        <f t="shared" si="5"/>
        <v>6</v>
      </c>
      <c r="F38" s="91">
        <v>1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+'3'!H39</f>
        <v>4</v>
      </c>
      <c r="D39" s="80">
        <v>0</v>
      </c>
      <c r="E39" s="46">
        <f t="shared" si="5"/>
        <v>4</v>
      </c>
      <c r="F39" s="91">
        <v>0</v>
      </c>
      <c r="G39" s="89">
        <v>0</v>
      </c>
      <c r="H39" s="46">
        <f t="shared" si="6"/>
        <v>4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+'3'!H43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+'3'!H44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+'3'!H45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+'3'!H46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+'3'!H48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+'3'!H49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+'3'!H50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2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+'3'!H51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+'3'!H52</f>
        <v>6</v>
      </c>
      <c r="D52" s="80">
        <v>0</v>
      </c>
      <c r="E52" s="46">
        <f t="shared" si="5"/>
        <v>6</v>
      </c>
      <c r="F52" s="91">
        <v>1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+'3'!H53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+'3'!H54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+'3'!H59</f>
        <v>3</v>
      </c>
      <c r="D59" s="80">
        <v>3</v>
      </c>
      <c r="E59" s="46">
        <f t="shared" si="5"/>
        <v>6</v>
      </c>
      <c r="F59" s="91">
        <v>0</v>
      </c>
      <c r="G59" s="89">
        <v>0</v>
      </c>
      <c r="H59" s="46">
        <f t="shared" si="6"/>
        <v>6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+'3'!H60</f>
        <v>0</v>
      </c>
      <c r="D60" s="80">
        <v>3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+'3'!H61</f>
        <v>1</v>
      </c>
      <c r="D61" s="80">
        <v>3</v>
      </c>
      <c r="E61" s="46">
        <f t="shared" si="5"/>
        <v>4</v>
      </c>
      <c r="F61" s="91">
        <v>0</v>
      </c>
      <c r="G61" s="89">
        <v>0</v>
      </c>
      <c r="H61" s="46">
        <f t="shared" si="6"/>
        <v>4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+'3'!H67</f>
        <v>17</v>
      </c>
      <c r="D67" s="80">
        <v>0</v>
      </c>
      <c r="E67" s="46">
        <f t="shared" si="5"/>
        <v>17</v>
      </c>
      <c r="F67" s="91">
        <v>0</v>
      </c>
      <c r="G67" s="89">
        <v>0</v>
      </c>
      <c r="H67" s="46">
        <f t="shared" si="6"/>
        <v>17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+'3'!H70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4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>
        <v>50</v>
      </c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+'3'!H74</f>
        <v>2</v>
      </c>
      <c r="D74" s="80">
        <v>5</v>
      </c>
      <c r="E74" s="46">
        <f t="shared" si="13"/>
        <v>7</v>
      </c>
      <c r="F74" s="91">
        <v>0</v>
      </c>
      <c r="G74" s="89">
        <v>0</v>
      </c>
      <c r="H74" s="46">
        <f t="shared" si="14"/>
        <v>6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>
        <v>25</v>
      </c>
      <c r="N74" s="23">
        <f t="shared" si="8"/>
        <v>30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+'3'!H75</f>
        <v>7</v>
      </c>
      <c r="D75" s="80">
        <v>5</v>
      </c>
      <c r="E75" s="46">
        <f t="shared" si="13"/>
        <v>12</v>
      </c>
      <c r="F75" s="91">
        <v>0</v>
      </c>
      <c r="G75" s="89">
        <v>0</v>
      </c>
      <c r="H75" s="46">
        <f t="shared" si="14"/>
        <v>12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+'3'!H76</f>
        <v>3</v>
      </c>
      <c r="D76" s="80">
        <v>0</v>
      </c>
      <c r="E76" s="46">
        <f t="shared" si="13"/>
        <v>3</v>
      </c>
      <c r="F76" s="91">
        <v>0</v>
      </c>
      <c r="G76" s="89">
        <v>0</v>
      </c>
      <c r="H76" s="46">
        <f t="shared" si="14"/>
        <v>0</v>
      </c>
      <c r="I76" s="81">
        <v>3</v>
      </c>
      <c r="J76" s="20">
        <v>45</v>
      </c>
      <c r="K76" s="72">
        <f t="shared" si="15"/>
        <v>135</v>
      </c>
      <c r="L76" s="17" t="s">
        <v>16</v>
      </c>
      <c r="M76" s="18">
        <v>75</v>
      </c>
      <c r="N76" s="23">
        <f t="shared" si="16"/>
        <v>60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+'3'!H77</f>
        <v>0</v>
      </c>
      <c r="D77" s="80">
        <v>5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+'3'!H80</f>
        <v>5</v>
      </c>
      <c r="D80" s="80">
        <v>0</v>
      </c>
      <c r="E80" s="46">
        <f t="shared" si="13"/>
        <v>5</v>
      </c>
      <c r="F80" s="91">
        <v>0</v>
      </c>
      <c r="G80" s="89">
        <v>0</v>
      </c>
      <c r="H80" s="46">
        <f t="shared" si="14"/>
        <v>0</v>
      </c>
      <c r="I80" s="81">
        <v>5</v>
      </c>
      <c r="J80" s="20">
        <v>35</v>
      </c>
      <c r="K80" s="72">
        <f t="shared" si="15"/>
        <v>175</v>
      </c>
      <c r="L80" s="17" t="s">
        <v>16</v>
      </c>
      <c r="M80" s="18">
        <v>75</v>
      </c>
      <c r="N80" s="23">
        <f t="shared" si="16"/>
        <v>100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+'3'!H81</f>
        <v>6</v>
      </c>
      <c r="D81" s="80">
        <v>0</v>
      </c>
      <c r="E81" s="46">
        <f t="shared" si="13"/>
        <v>6</v>
      </c>
      <c r="F81" s="91">
        <v>0</v>
      </c>
      <c r="G81" s="89">
        <v>0</v>
      </c>
      <c r="H81" s="46">
        <f t="shared" si="14"/>
        <v>0</v>
      </c>
      <c r="I81" s="81">
        <v>6</v>
      </c>
      <c r="J81" s="20">
        <v>35</v>
      </c>
      <c r="K81" s="72">
        <f t="shared" si="15"/>
        <v>210</v>
      </c>
      <c r="L81" s="17" t="s">
        <v>16</v>
      </c>
      <c r="M81" s="18">
        <v>90</v>
      </c>
      <c r="N81" s="23">
        <f t="shared" si="16"/>
        <v>120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+'3'!H85</f>
        <v>3</v>
      </c>
      <c r="D85" s="80">
        <v>9</v>
      </c>
      <c r="E85" s="46">
        <f t="shared" si="13"/>
        <v>12</v>
      </c>
      <c r="F85" s="91">
        <v>0</v>
      </c>
      <c r="G85" s="89">
        <v>0</v>
      </c>
      <c r="H85" s="46">
        <f t="shared" si="14"/>
        <v>11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+'3'!H86</f>
        <v>4</v>
      </c>
      <c r="D86" s="80">
        <v>6</v>
      </c>
      <c r="E86" s="46">
        <f t="shared" si="13"/>
        <v>10</v>
      </c>
      <c r="F86" s="91">
        <v>0</v>
      </c>
      <c r="G86" s="89">
        <v>0</v>
      </c>
      <c r="H86" s="46">
        <f t="shared" si="14"/>
        <v>10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14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>
        <v>50</v>
      </c>
      <c r="N87" s="23">
        <f>SUM(K87-M87)</f>
        <v>50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10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+'3'!H97</f>
        <v>4</v>
      </c>
      <c r="D97" s="80">
        <v>0</v>
      </c>
      <c r="E97" s="46">
        <f t="shared" si="13"/>
        <v>4</v>
      </c>
      <c r="F97" s="91">
        <v>0</v>
      </c>
      <c r="G97" s="89">
        <v>0</v>
      </c>
      <c r="H97" s="46">
        <f t="shared" si="14"/>
        <v>4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+'3'!H98</f>
        <v>4</v>
      </c>
      <c r="D98" s="80">
        <v>0</v>
      </c>
      <c r="E98" s="46">
        <f t="shared" si="13"/>
        <v>4</v>
      </c>
      <c r="F98" s="91">
        <v>0</v>
      </c>
      <c r="G98" s="89">
        <v>0</v>
      </c>
      <c r="H98" s="46">
        <f t="shared" si="14"/>
        <v>4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+'3'!H104</f>
        <v>2</v>
      </c>
      <c r="D104" s="80">
        <v>0</v>
      </c>
      <c r="E104" s="46">
        <f t="shared" si="13"/>
        <v>2</v>
      </c>
      <c r="F104" s="91">
        <v>0</v>
      </c>
      <c r="G104" s="89">
        <v>0</v>
      </c>
      <c r="H104" s="46">
        <f t="shared" si="14"/>
        <v>1</v>
      </c>
      <c r="I104" s="81">
        <v>1</v>
      </c>
      <c r="J104" s="22">
        <v>39</v>
      </c>
      <c r="K104" s="72">
        <f t="shared" si="15"/>
        <v>39</v>
      </c>
      <c r="L104" s="17" t="s">
        <v>16</v>
      </c>
      <c r="M104" s="18">
        <v>19</v>
      </c>
      <c r="N104" s="23">
        <f t="shared" si="16"/>
        <v>20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+'3'!H107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1</v>
      </c>
      <c r="I109" s="81">
        <v>4</v>
      </c>
      <c r="J109" s="20">
        <v>50</v>
      </c>
      <c r="K109" s="72">
        <f t="shared" si="15"/>
        <v>200</v>
      </c>
      <c r="L109" s="17" t="s">
        <v>16</v>
      </c>
      <c r="M109" s="18">
        <v>40</v>
      </c>
      <c r="N109" s="23">
        <f t="shared" si="16"/>
        <v>160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+'3'!H125</f>
        <v>5</v>
      </c>
      <c r="D125" s="80">
        <v>0</v>
      </c>
      <c r="E125" s="46">
        <f t="shared" si="13"/>
        <v>5</v>
      </c>
      <c r="F125" s="91">
        <v>0</v>
      </c>
      <c r="G125" s="89">
        <v>0</v>
      </c>
      <c r="H125" s="46">
        <f t="shared" si="14"/>
        <v>5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+'3'!H126</f>
        <v>4</v>
      </c>
      <c r="D126" s="80">
        <v>10</v>
      </c>
      <c r="E126" s="46">
        <f t="shared" si="13"/>
        <v>14</v>
      </c>
      <c r="F126" s="91">
        <v>0</v>
      </c>
      <c r="G126" s="89">
        <v>0</v>
      </c>
      <c r="H126" s="46">
        <f t="shared" si="14"/>
        <v>14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+'3'!H127</f>
        <v>4</v>
      </c>
      <c r="D127" s="80">
        <v>10</v>
      </c>
      <c r="E127" s="46">
        <f t="shared" si="13"/>
        <v>14</v>
      </c>
      <c r="F127" s="91">
        <v>0</v>
      </c>
      <c r="G127" s="89">
        <v>0</v>
      </c>
      <c r="H127" s="46">
        <f t="shared" si="14"/>
        <v>14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+'3'!H154</f>
        <v>8</v>
      </c>
      <c r="D154" s="80">
        <v>0</v>
      </c>
      <c r="E154" s="46">
        <f t="shared" si="18"/>
        <v>8</v>
      </c>
      <c r="F154" s="91">
        <v>0</v>
      </c>
      <c r="G154" s="89">
        <v>0</v>
      </c>
      <c r="H154" s="46">
        <f t="shared" si="19"/>
        <v>8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+'3'!H156</f>
        <v>4</v>
      </c>
      <c r="D156" s="80">
        <v>0</v>
      </c>
      <c r="E156" s="46">
        <f t="shared" si="18"/>
        <v>4</v>
      </c>
      <c r="F156" s="91">
        <v>0</v>
      </c>
      <c r="G156" s="89">
        <v>0</v>
      </c>
      <c r="H156" s="46">
        <f t="shared" si="19"/>
        <v>4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+'3'!H158</f>
        <v>1</v>
      </c>
      <c r="D158" s="80">
        <v>0</v>
      </c>
      <c r="E158" s="46">
        <f t="shared" si="18"/>
        <v>1</v>
      </c>
      <c r="F158" s="91">
        <v>1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+'3'!H159</f>
        <v>13</v>
      </c>
      <c r="D159" s="80">
        <v>0</v>
      </c>
      <c r="E159" s="46">
        <f t="shared" si="18"/>
        <v>13</v>
      </c>
      <c r="F159" s="91">
        <v>4</v>
      </c>
      <c r="G159" s="89">
        <v>0</v>
      </c>
      <c r="H159" s="46">
        <f t="shared" si="19"/>
        <v>9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+'3'!H160</f>
        <v>14</v>
      </c>
      <c r="D160" s="80">
        <v>0</v>
      </c>
      <c r="E160" s="46">
        <f t="shared" si="18"/>
        <v>14</v>
      </c>
      <c r="F160" s="91">
        <v>4</v>
      </c>
      <c r="G160" s="89">
        <v>0</v>
      </c>
      <c r="H160" s="46">
        <f t="shared" si="19"/>
        <v>10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+'3'!H164</f>
        <v>7</v>
      </c>
      <c r="D164" s="80">
        <v>0</v>
      </c>
      <c r="E164" s="46">
        <f t="shared" si="18"/>
        <v>7</v>
      </c>
      <c r="F164" s="91">
        <v>0</v>
      </c>
      <c r="G164" s="89">
        <v>0</v>
      </c>
      <c r="H164" s="46">
        <f t="shared" si="19"/>
        <v>7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+'3'!H165</f>
        <v>7</v>
      </c>
      <c r="D165" s="80">
        <v>0</v>
      </c>
      <c r="E165" s="46">
        <f t="shared" si="18"/>
        <v>7</v>
      </c>
      <c r="F165" s="91">
        <v>0</v>
      </c>
      <c r="G165" s="89">
        <v>0</v>
      </c>
      <c r="H165" s="46">
        <f t="shared" si="19"/>
        <v>7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+'3'!H166</f>
        <v>7</v>
      </c>
      <c r="D166" s="80">
        <v>0</v>
      </c>
      <c r="E166" s="46">
        <f t="shared" si="18"/>
        <v>7</v>
      </c>
      <c r="F166" s="91">
        <v>0</v>
      </c>
      <c r="G166" s="89">
        <v>0</v>
      </c>
      <c r="H166" s="46">
        <f t="shared" si="19"/>
        <v>7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+'3'!H167</f>
        <v>6</v>
      </c>
      <c r="D167" s="80">
        <v>0</v>
      </c>
      <c r="E167" s="46">
        <f t="shared" si="18"/>
        <v>6</v>
      </c>
      <c r="F167" s="91">
        <v>0</v>
      </c>
      <c r="G167" s="89">
        <v>0</v>
      </c>
      <c r="H167" s="46">
        <f t="shared" si="19"/>
        <v>5</v>
      </c>
      <c r="I167" s="81">
        <v>1</v>
      </c>
      <c r="J167" s="20">
        <v>90</v>
      </c>
      <c r="K167" s="72">
        <f t="shared" si="20"/>
        <v>90</v>
      </c>
      <c r="L167" s="17" t="s">
        <v>16</v>
      </c>
      <c r="M167" s="18"/>
      <c r="N167" s="23">
        <f t="shared" si="21"/>
        <v>90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4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+'3'!H174</f>
        <v>4</v>
      </c>
      <c r="D174" s="80">
        <v>0</v>
      </c>
      <c r="E174" s="46">
        <f t="shared" si="18"/>
        <v>4</v>
      </c>
      <c r="F174" s="91">
        <v>0</v>
      </c>
      <c r="G174" s="89">
        <v>0</v>
      </c>
      <c r="H174" s="46">
        <f t="shared" si="19"/>
        <v>3</v>
      </c>
      <c r="I174" s="81">
        <v>1</v>
      </c>
      <c r="J174" s="20">
        <v>25</v>
      </c>
      <c r="K174" s="72">
        <f t="shared" si="20"/>
        <v>25</v>
      </c>
      <c r="L174" s="17" t="s">
        <v>16</v>
      </c>
      <c r="M174" s="18"/>
      <c r="N174" s="23">
        <f t="shared" si="21"/>
        <v>25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+'3'!H179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+'3'!H181</f>
        <v>20</v>
      </c>
      <c r="D181" s="80">
        <v>0</v>
      </c>
      <c r="E181" s="46">
        <f t="shared" si="18"/>
        <v>20</v>
      </c>
      <c r="F181" s="91">
        <v>0</v>
      </c>
      <c r="G181" s="89">
        <v>0</v>
      </c>
      <c r="H181" s="46">
        <f t="shared" si="19"/>
        <v>19</v>
      </c>
      <c r="I181" s="81">
        <v>1</v>
      </c>
      <c r="J181" s="20">
        <v>20</v>
      </c>
      <c r="K181" s="72">
        <f t="shared" si="20"/>
        <v>20</v>
      </c>
      <c r="L181" s="17" t="s">
        <v>16</v>
      </c>
      <c r="M181" s="18"/>
      <c r="N181" s="23">
        <f t="shared" si="21"/>
        <v>20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+'3'!H187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2184</v>
      </c>
    </row>
    <row r="228" spans="1:17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945</v>
      </c>
      <c r="M229" s="2">
        <v>60</v>
      </c>
      <c r="N229" s="2">
        <v>50</v>
      </c>
      <c r="O229" s="2">
        <v>310</v>
      </c>
      <c r="P229" s="2">
        <v>25</v>
      </c>
      <c r="Q229" s="2">
        <v>500</v>
      </c>
    </row>
    <row r="230" spans="1:17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17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17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474</v>
      </c>
      <c r="N232" s="105" t="s">
        <v>408</v>
      </c>
      <c r="O232" s="106" t="s">
        <v>409</v>
      </c>
      <c r="P232" s="107" t="s">
        <v>410</v>
      </c>
    </row>
    <row r="233" spans="1:17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765</v>
      </c>
      <c r="N233" s="108"/>
      <c r="O233" s="108"/>
      <c r="P233" s="108"/>
    </row>
    <row r="234" spans="1:17" ht="24.6" x14ac:dyDescent="0.65">
      <c r="A234" s="1"/>
      <c r="C234" s="31"/>
      <c r="E234" s="31"/>
      <c r="H234" s="31"/>
      <c r="J234" s="154" t="s">
        <v>209</v>
      </c>
      <c r="K234" s="155"/>
      <c r="L234" s="37">
        <v>805</v>
      </c>
      <c r="N234" s="108"/>
      <c r="O234" s="108"/>
      <c r="P234" s="108"/>
    </row>
    <row r="235" spans="1:17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40</v>
      </c>
      <c r="N235" s="108"/>
      <c r="O235" s="108"/>
      <c r="P235" s="108"/>
    </row>
    <row r="236" spans="1:17" ht="24.6" x14ac:dyDescent="0.65">
      <c r="H236" s="2"/>
      <c r="J236" s="154" t="s">
        <v>211</v>
      </c>
      <c r="K236" s="155"/>
      <c r="L236" s="33">
        <f>+L234-L233</f>
        <v>40</v>
      </c>
      <c r="N236" s="109"/>
      <c r="O236" s="109"/>
      <c r="P236" s="109"/>
    </row>
    <row r="237" spans="1:17" x14ac:dyDescent="0.6">
      <c r="H237" s="2"/>
      <c r="J237" s="2"/>
      <c r="N237" s="109"/>
      <c r="O237" s="109"/>
      <c r="P237" s="109"/>
    </row>
    <row r="238" spans="1:17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7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7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B704C413-51B7-4422-BE11-934D2477AC09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11"/>
  <sheetViews>
    <sheetView zoomScale="80" zoomScaleNormal="80" workbookViewId="0">
      <pane xSplit="8" ySplit="4" topLeftCell="J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3.3984375" style="2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+'4'!H5</f>
        <v>44</v>
      </c>
      <c r="D5" s="80">
        <v>0</v>
      </c>
      <c r="E5" s="46">
        <f t="shared" ref="E5" si="0">C5+D5</f>
        <v>44</v>
      </c>
      <c r="F5" s="91">
        <v>0</v>
      </c>
      <c r="G5" s="89">
        <v>0</v>
      </c>
      <c r="H5" s="46">
        <f t="shared" ref="H5" si="1">+E5-F5-I5-G5</f>
        <v>44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+'4'!H6</f>
        <v>59</v>
      </c>
      <c r="D6" s="80">
        <v>0</v>
      </c>
      <c r="E6" s="46">
        <f t="shared" ref="E6:E69" si="5">C6+D6</f>
        <v>59</v>
      </c>
      <c r="F6" s="91">
        <v>0</v>
      </c>
      <c r="G6" s="89">
        <v>0</v>
      </c>
      <c r="H6" s="46">
        <f t="shared" ref="H6:H69" si="6">+E6-F6-I6-G6</f>
        <v>58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>
        <v>20</v>
      </c>
      <c r="N6" s="23">
        <f t="shared" ref="N6:N74" si="8">SUM(K6-M6)</f>
        <v>80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+'4'!H11</f>
        <v>32</v>
      </c>
      <c r="D11" s="80">
        <v>0</v>
      </c>
      <c r="E11" s="46">
        <f t="shared" si="5"/>
        <v>32</v>
      </c>
      <c r="F11" s="91">
        <v>0</v>
      </c>
      <c r="G11" s="89">
        <v>0</v>
      </c>
      <c r="H11" s="46">
        <f t="shared" si="6"/>
        <v>31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+'4'!H18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2</v>
      </c>
      <c r="I18" s="81">
        <v>3</v>
      </c>
      <c r="J18" s="15">
        <v>50</v>
      </c>
      <c r="K18" s="72">
        <f t="shared" si="7"/>
        <v>150</v>
      </c>
      <c r="L18" s="17" t="s">
        <v>16</v>
      </c>
      <c r="M18" s="18"/>
      <c r="N18" s="23">
        <f t="shared" si="8"/>
        <v>150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+'4'!H20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+'4'!H21</f>
        <v>8</v>
      </c>
      <c r="D21" s="80">
        <v>0</v>
      </c>
      <c r="E21" s="46">
        <f t="shared" si="5"/>
        <v>8</v>
      </c>
      <c r="F21" s="91">
        <v>0</v>
      </c>
      <c r="G21" s="89">
        <v>0</v>
      </c>
      <c r="H21" s="46">
        <f t="shared" si="6"/>
        <v>8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+'4'!H22</f>
        <v>19</v>
      </c>
      <c r="D22" s="80">
        <v>0</v>
      </c>
      <c r="E22" s="46">
        <f t="shared" si="5"/>
        <v>19</v>
      </c>
      <c r="F22" s="91">
        <v>0</v>
      </c>
      <c r="G22" s="89">
        <v>0</v>
      </c>
      <c r="H22" s="46">
        <f t="shared" si="6"/>
        <v>19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+'4'!H25</f>
        <v>1</v>
      </c>
      <c r="D25" s="80">
        <v>0</v>
      </c>
      <c r="E25" s="46">
        <f t="shared" si="5"/>
        <v>1</v>
      </c>
      <c r="F25" s="91">
        <v>0</v>
      </c>
      <c r="G25" s="89">
        <v>0</v>
      </c>
      <c r="H25" s="46">
        <f t="shared" si="6"/>
        <v>1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+'4'!H26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+'4'!H28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+'4'!H31</f>
        <v>17</v>
      </c>
      <c r="D31" s="80">
        <v>0</v>
      </c>
      <c r="E31" s="46">
        <f t="shared" si="5"/>
        <v>17</v>
      </c>
      <c r="F31" s="91">
        <v>0</v>
      </c>
      <c r="G31" s="89">
        <v>0</v>
      </c>
      <c r="H31" s="46">
        <f t="shared" si="6"/>
        <v>13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+'4'!H32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+'4'!H33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+'4'!H34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+'4'!H37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+'4'!H38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+'4'!H39</f>
        <v>4</v>
      </c>
      <c r="D39" s="80">
        <v>0</v>
      </c>
      <c r="E39" s="46">
        <f t="shared" si="5"/>
        <v>4</v>
      </c>
      <c r="F39" s="91">
        <v>0</v>
      </c>
      <c r="G39" s="89">
        <v>0</v>
      </c>
      <c r="H39" s="46">
        <f t="shared" si="6"/>
        <v>4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+'4'!H43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+'4'!H44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+'4'!H45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+'4'!H46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+'4'!H48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+'4'!H49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2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+'4'!H50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2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+'4'!H51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+'4'!H52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+'4'!H53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+'4'!H56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+'4'!H57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+'4'!H59</f>
        <v>6</v>
      </c>
      <c r="D59" s="80">
        <v>0</v>
      </c>
      <c r="E59" s="46">
        <f t="shared" si="5"/>
        <v>6</v>
      </c>
      <c r="F59" s="91">
        <v>0</v>
      </c>
      <c r="G59" s="89">
        <v>0</v>
      </c>
      <c r="H59" s="46">
        <f t="shared" si="6"/>
        <v>4</v>
      </c>
      <c r="I59" s="81">
        <v>2</v>
      </c>
      <c r="J59" s="15">
        <v>50</v>
      </c>
      <c r="K59" s="72">
        <f t="shared" si="7"/>
        <v>100</v>
      </c>
      <c r="L59" s="17" t="s">
        <v>16</v>
      </c>
      <c r="M59" s="18"/>
      <c r="N59" s="23">
        <f t="shared" si="8"/>
        <v>100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+'4'!H60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+'4'!H61</f>
        <v>4</v>
      </c>
      <c r="D61" s="80">
        <v>0</v>
      </c>
      <c r="E61" s="46">
        <f t="shared" si="5"/>
        <v>4</v>
      </c>
      <c r="F61" s="91">
        <v>0</v>
      </c>
      <c r="G61" s="89">
        <v>0</v>
      </c>
      <c r="H61" s="46">
        <f t="shared" si="6"/>
        <v>4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+'4'!H67</f>
        <v>17</v>
      </c>
      <c r="D67" s="80">
        <v>0</v>
      </c>
      <c r="E67" s="46">
        <f t="shared" si="5"/>
        <v>17</v>
      </c>
      <c r="F67" s="91">
        <v>0</v>
      </c>
      <c r="G67" s="89">
        <v>0</v>
      </c>
      <c r="H67" s="46">
        <f t="shared" si="6"/>
        <v>16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+'4'!H70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+'4'!H71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4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+'4'!H74</f>
        <v>6</v>
      </c>
      <c r="D74" s="80">
        <v>0</v>
      </c>
      <c r="E74" s="46">
        <f t="shared" si="13"/>
        <v>6</v>
      </c>
      <c r="F74" s="91">
        <v>0</v>
      </c>
      <c r="G74" s="89">
        <v>0</v>
      </c>
      <c r="H74" s="46">
        <f t="shared" si="14"/>
        <v>5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+'4'!H75</f>
        <v>12</v>
      </c>
      <c r="D75" s="80">
        <v>0</v>
      </c>
      <c r="E75" s="46">
        <f t="shared" si="13"/>
        <v>12</v>
      </c>
      <c r="F75" s="91">
        <v>0</v>
      </c>
      <c r="G75" s="89">
        <v>0</v>
      </c>
      <c r="H75" s="46">
        <f t="shared" si="14"/>
        <v>12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+'4'!H77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+'4'!H85</f>
        <v>11</v>
      </c>
      <c r="D85" s="80">
        <v>0</v>
      </c>
      <c r="E85" s="46">
        <f t="shared" si="13"/>
        <v>11</v>
      </c>
      <c r="F85" s="91">
        <v>0</v>
      </c>
      <c r="G85" s="89">
        <v>0</v>
      </c>
      <c r="H85" s="46">
        <f t="shared" si="14"/>
        <v>11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+'4'!H86</f>
        <v>10</v>
      </c>
      <c r="D86" s="80">
        <v>0</v>
      </c>
      <c r="E86" s="46">
        <f t="shared" si="13"/>
        <v>10</v>
      </c>
      <c r="F86" s="91">
        <v>0</v>
      </c>
      <c r="G86" s="89">
        <v>0</v>
      </c>
      <c r="H86" s="46">
        <f t="shared" si="14"/>
        <v>10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+'4'!H87</f>
        <v>14</v>
      </c>
      <c r="D87" s="80">
        <v>0</v>
      </c>
      <c r="E87" s="46">
        <f t="shared" si="13"/>
        <v>14</v>
      </c>
      <c r="F87" s="91">
        <v>0</v>
      </c>
      <c r="G87" s="89">
        <v>0</v>
      </c>
      <c r="H87" s="46">
        <f t="shared" si="14"/>
        <v>12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+'4'!H88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+'4'!H89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+'4'!H90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+'4'!H91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+'4'!H97</f>
        <v>4</v>
      </c>
      <c r="D97" s="80">
        <v>8</v>
      </c>
      <c r="E97" s="46">
        <f t="shared" si="13"/>
        <v>12</v>
      </c>
      <c r="F97" s="91">
        <v>0</v>
      </c>
      <c r="G97" s="89">
        <v>0</v>
      </c>
      <c r="H97" s="46">
        <f t="shared" si="14"/>
        <v>12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+'4'!H98</f>
        <v>4</v>
      </c>
      <c r="D98" s="80">
        <v>5</v>
      </c>
      <c r="E98" s="46">
        <f t="shared" si="13"/>
        <v>9</v>
      </c>
      <c r="F98" s="91">
        <v>0</v>
      </c>
      <c r="G98" s="89">
        <v>0</v>
      </c>
      <c r="H98" s="46">
        <f t="shared" si="14"/>
        <v>9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+'4'!H104</f>
        <v>1</v>
      </c>
      <c r="D104" s="80">
        <v>0</v>
      </c>
      <c r="E104" s="46">
        <f t="shared" si="13"/>
        <v>1</v>
      </c>
      <c r="F104" s="91">
        <v>0</v>
      </c>
      <c r="G104" s="89">
        <v>0</v>
      </c>
      <c r="H104" s="46">
        <f t="shared" si="14"/>
        <v>1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+'4'!H107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+'4'!H109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1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+'4'!H125</f>
        <v>5</v>
      </c>
      <c r="D125" s="80">
        <v>0</v>
      </c>
      <c r="E125" s="46">
        <f t="shared" si="13"/>
        <v>5</v>
      </c>
      <c r="F125" s="91">
        <v>0</v>
      </c>
      <c r="G125" s="89">
        <v>0</v>
      </c>
      <c r="H125" s="46">
        <f t="shared" si="14"/>
        <v>5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+'4'!H126</f>
        <v>14</v>
      </c>
      <c r="D126" s="80">
        <v>0</v>
      </c>
      <c r="E126" s="46">
        <f t="shared" si="13"/>
        <v>14</v>
      </c>
      <c r="F126" s="91">
        <v>0</v>
      </c>
      <c r="G126" s="89">
        <v>0</v>
      </c>
      <c r="H126" s="46">
        <f t="shared" si="14"/>
        <v>11</v>
      </c>
      <c r="I126" s="81">
        <v>3</v>
      </c>
      <c r="J126" s="20">
        <v>25</v>
      </c>
      <c r="K126" s="72">
        <f>+J126*I126</f>
        <v>75</v>
      </c>
      <c r="L126" s="17" t="s">
        <v>16</v>
      </c>
      <c r="M126" s="18"/>
      <c r="N126" s="23">
        <f>SUM(K126-M126)</f>
        <v>75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+'4'!H127</f>
        <v>14</v>
      </c>
      <c r="D127" s="80">
        <v>0</v>
      </c>
      <c r="E127" s="46">
        <f t="shared" si="13"/>
        <v>14</v>
      </c>
      <c r="F127" s="91">
        <v>0</v>
      </c>
      <c r="G127" s="89">
        <v>0</v>
      </c>
      <c r="H127" s="46">
        <f t="shared" si="14"/>
        <v>12</v>
      </c>
      <c r="I127" s="81">
        <v>2</v>
      </c>
      <c r="J127" s="20">
        <v>25</v>
      </c>
      <c r="K127" s="72">
        <f t="shared" si="15"/>
        <v>50</v>
      </c>
      <c r="L127" s="17" t="s">
        <v>16</v>
      </c>
      <c r="M127" s="18"/>
      <c r="N127" s="23">
        <f t="shared" si="16"/>
        <v>50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+'4'!H150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+'4'!H153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+'4'!H154</f>
        <v>8</v>
      </c>
      <c r="D154" s="80">
        <v>0</v>
      </c>
      <c r="E154" s="46">
        <f t="shared" si="18"/>
        <v>8</v>
      </c>
      <c r="F154" s="91">
        <v>0</v>
      </c>
      <c r="G154" s="89">
        <v>0</v>
      </c>
      <c r="H154" s="46">
        <f t="shared" si="19"/>
        <v>8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+'4'!H155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+'4'!H156</f>
        <v>4</v>
      </c>
      <c r="D156" s="80">
        <v>0</v>
      </c>
      <c r="E156" s="46">
        <f t="shared" si="18"/>
        <v>4</v>
      </c>
      <c r="F156" s="91">
        <v>0</v>
      </c>
      <c r="G156" s="89">
        <v>0</v>
      </c>
      <c r="H156" s="46">
        <f t="shared" si="19"/>
        <v>4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+'4'!H159</f>
        <v>9</v>
      </c>
      <c r="D159" s="80">
        <v>0</v>
      </c>
      <c r="E159" s="46">
        <f t="shared" si="18"/>
        <v>9</v>
      </c>
      <c r="F159" s="91">
        <v>0</v>
      </c>
      <c r="G159" s="89">
        <v>0</v>
      </c>
      <c r="H159" s="46">
        <f t="shared" si="19"/>
        <v>9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+'4'!H160</f>
        <v>10</v>
      </c>
      <c r="D160" s="80">
        <v>0</v>
      </c>
      <c r="E160" s="46">
        <f t="shared" si="18"/>
        <v>10</v>
      </c>
      <c r="F160" s="91">
        <v>0</v>
      </c>
      <c r="G160" s="89">
        <v>0</v>
      </c>
      <c r="H160" s="46">
        <f t="shared" si="19"/>
        <v>10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+'4'!H164</f>
        <v>7</v>
      </c>
      <c r="D164" s="80">
        <v>0</v>
      </c>
      <c r="E164" s="46">
        <f t="shared" si="18"/>
        <v>7</v>
      </c>
      <c r="F164" s="91">
        <v>0</v>
      </c>
      <c r="G164" s="89">
        <v>0</v>
      </c>
      <c r="H164" s="46">
        <f t="shared" si="19"/>
        <v>7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+'4'!H165</f>
        <v>7</v>
      </c>
      <c r="D165" s="80">
        <v>0</v>
      </c>
      <c r="E165" s="46">
        <f t="shared" si="18"/>
        <v>7</v>
      </c>
      <c r="F165" s="91">
        <v>0</v>
      </c>
      <c r="G165" s="89">
        <v>0</v>
      </c>
      <c r="H165" s="46">
        <f t="shared" si="19"/>
        <v>7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+'4'!H166</f>
        <v>7</v>
      </c>
      <c r="D166" s="80">
        <v>0</v>
      </c>
      <c r="E166" s="46">
        <f t="shared" si="18"/>
        <v>7</v>
      </c>
      <c r="F166" s="91">
        <v>0</v>
      </c>
      <c r="G166" s="89">
        <v>0</v>
      </c>
      <c r="H166" s="46">
        <f t="shared" si="19"/>
        <v>6</v>
      </c>
      <c r="I166" s="81">
        <v>1</v>
      </c>
      <c r="J166" s="20">
        <v>90</v>
      </c>
      <c r="K166" s="72">
        <f t="shared" si="20"/>
        <v>90</v>
      </c>
      <c r="L166" s="17" t="s">
        <v>16</v>
      </c>
      <c r="M166" s="18"/>
      <c r="N166" s="23">
        <f t="shared" si="21"/>
        <v>90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+'4'!H167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5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+'4'!H169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+'4'!H172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3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+'4'!H174</f>
        <v>3</v>
      </c>
      <c r="D174" s="80">
        <v>0</v>
      </c>
      <c r="E174" s="46">
        <f t="shared" si="18"/>
        <v>3</v>
      </c>
      <c r="F174" s="91">
        <v>0</v>
      </c>
      <c r="G174" s="89">
        <v>0</v>
      </c>
      <c r="H174" s="46">
        <f t="shared" si="19"/>
        <v>3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+'4'!H179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+'4'!H181</f>
        <v>19</v>
      </c>
      <c r="D181" s="80">
        <v>0</v>
      </c>
      <c r="E181" s="46">
        <f t="shared" si="18"/>
        <v>19</v>
      </c>
      <c r="F181" s="91">
        <v>0</v>
      </c>
      <c r="G181" s="89">
        <v>0</v>
      </c>
      <c r="H181" s="46">
        <f t="shared" si="19"/>
        <v>19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+'4'!H187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1540</v>
      </c>
    </row>
    <row r="228" spans="1:17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670</v>
      </c>
      <c r="M229" s="2">
        <v>50</v>
      </c>
      <c r="N229" s="2">
        <v>320</v>
      </c>
      <c r="O229" s="2">
        <v>100</v>
      </c>
      <c r="P229" s="2">
        <v>200</v>
      </c>
    </row>
    <row r="230" spans="1:17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17" ht="24.6" x14ac:dyDescent="0.65">
      <c r="A231" s="1"/>
      <c r="C231" s="31"/>
      <c r="E231" s="31"/>
      <c r="H231" s="31"/>
      <c r="J231" s="154" t="s">
        <v>206</v>
      </c>
      <c r="K231" s="155"/>
      <c r="L231" s="36">
        <v>30</v>
      </c>
      <c r="M231" s="2" t="s">
        <v>406</v>
      </c>
    </row>
    <row r="232" spans="1:17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20</v>
      </c>
      <c r="N232" s="105" t="s">
        <v>408</v>
      </c>
      <c r="O232" s="106" t="s">
        <v>409</v>
      </c>
      <c r="P232" s="107" t="s">
        <v>410</v>
      </c>
    </row>
    <row r="233" spans="1:17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820</v>
      </c>
      <c r="N233" s="108"/>
      <c r="O233" s="108"/>
      <c r="P233" s="108"/>
    </row>
    <row r="234" spans="1:17" ht="24.6" x14ac:dyDescent="0.65">
      <c r="A234" s="1"/>
      <c r="C234" s="31"/>
      <c r="E234" s="31"/>
      <c r="H234" s="31"/>
      <c r="J234" s="154" t="s">
        <v>209</v>
      </c>
      <c r="K234" s="155"/>
      <c r="L234" s="37">
        <v>820</v>
      </c>
      <c r="N234" s="108"/>
      <c r="O234" s="108"/>
      <c r="P234" s="108"/>
    </row>
    <row r="235" spans="1:17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7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7" x14ac:dyDescent="0.6">
      <c r="H237" s="2"/>
      <c r="J237" s="2"/>
      <c r="N237" s="109"/>
      <c r="O237" s="109"/>
      <c r="P237" s="109"/>
    </row>
    <row r="238" spans="1:17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7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7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11"/>
  <sheetViews>
    <sheetView zoomScale="80" zoomScaleNormal="80" workbookViewId="0">
      <pane xSplit="8" ySplit="4" topLeftCell="L227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8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+'5'!H5</f>
        <v>44</v>
      </c>
      <c r="D5" s="80">
        <v>0</v>
      </c>
      <c r="E5" s="46">
        <f t="shared" ref="E5" si="0">C5+D5</f>
        <v>44</v>
      </c>
      <c r="F5" s="91">
        <v>0</v>
      </c>
      <c r="G5" s="89">
        <v>0</v>
      </c>
      <c r="H5" s="46">
        <f t="shared" ref="H5" si="1">+E5-F5-I5-G5</f>
        <v>39</v>
      </c>
      <c r="I5" s="81">
        <v>5</v>
      </c>
      <c r="J5" s="15">
        <v>50</v>
      </c>
      <c r="K5" s="72">
        <f>+J5*I5</f>
        <v>250</v>
      </c>
      <c r="L5" s="17" t="s">
        <v>16</v>
      </c>
      <c r="M5" s="18">
        <v>100</v>
      </c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+'5'!H6</f>
        <v>58</v>
      </c>
      <c r="D6" s="80">
        <v>0</v>
      </c>
      <c r="E6" s="46">
        <f t="shared" ref="E6:E69" si="5">C6+D6</f>
        <v>58</v>
      </c>
      <c r="F6" s="91">
        <v>0</v>
      </c>
      <c r="G6" s="89">
        <v>0</v>
      </c>
      <c r="H6" s="46">
        <f t="shared" ref="H6:H69" si="6">+E6-F6-I6-G6</f>
        <v>55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>
        <v>100</v>
      </c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+'5'!H11</f>
        <v>31</v>
      </c>
      <c r="D11" s="80">
        <v>0</v>
      </c>
      <c r="E11" s="46">
        <f t="shared" si="5"/>
        <v>31</v>
      </c>
      <c r="F11" s="91">
        <v>0</v>
      </c>
      <c r="G11" s="89">
        <v>0</v>
      </c>
      <c r="H11" s="46">
        <f t="shared" si="6"/>
        <v>23</v>
      </c>
      <c r="I11" s="81">
        <v>8</v>
      </c>
      <c r="J11" s="15">
        <v>50</v>
      </c>
      <c r="K11" s="72">
        <f t="shared" si="7"/>
        <v>400</v>
      </c>
      <c r="L11" s="17" t="s">
        <v>16</v>
      </c>
      <c r="M11" s="18">
        <v>200</v>
      </c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+'5'!H18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2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+'5'!H20</f>
        <v>5</v>
      </c>
      <c r="D20" s="80">
        <v>0</v>
      </c>
      <c r="E20" s="46">
        <f t="shared" si="5"/>
        <v>5</v>
      </c>
      <c r="F20" s="91">
        <v>1</v>
      </c>
      <c r="G20" s="89">
        <v>0</v>
      </c>
      <c r="H20" s="46">
        <f t="shared" si="6"/>
        <v>3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+'5'!H21</f>
        <v>8</v>
      </c>
      <c r="D21" s="80">
        <v>0</v>
      </c>
      <c r="E21" s="46">
        <f t="shared" si="5"/>
        <v>8</v>
      </c>
      <c r="F21" s="91">
        <v>5</v>
      </c>
      <c r="G21" s="89">
        <v>0</v>
      </c>
      <c r="H21" s="46">
        <f t="shared" si="6"/>
        <v>2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+'5'!H22</f>
        <v>19</v>
      </c>
      <c r="D22" s="80">
        <v>0</v>
      </c>
      <c r="E22" s="46">
        <f t="shared" si="5"/>
        <v>19</v>
      </c>
      <c r="F22" s="91">
        <v>0</v>
      </c>
      <c r="G22" s="89">
        <v>0</v>
      </c>
      <c r="H22" s="46">
        <f t="shared" si="6"/>
        <v>19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+'5'!H25</f>
        <v>1</v>
      </c>
      <c r="D25" s="80">
        <v>0</v>
      </c>
      <c r="E25" s="46">
        <f t="shared" si="5"/>
        <v>1</v>
      </c>
      <c r="F25" s="91">
        <v>0</v>
      </c>
      <c r="G25" s="89">
        <v>0</v>
      </c>
      <c r="H25" s="46">
        <f t="shared" si="6"/>
        <v>1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+'5'!H26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+'5'!H28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+'5'!H31</f>
        <v>13</v>
      </c>
      <c r="D31" s="80">
        <v>0</v>
      </c>
      <c r="E31" s="46">
        <f t="shared" si="5"/>
        <v>13</v>
      </c>
      <c r="F31" s="91">
        <v>0</v>
      </c>
      <c r="G31" s="89">
        <v>0</v>
      </c>
      <c r="H31" s="46">
        <f t="shared" si="6"/>
        <v>13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+'5'!H32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+'5'!H33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4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+'5'!H34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+'5'!H37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+'5'!H38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3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+'5'!H39</f>
        <v>4</v>
      </c>
      <c r="D39" s="80">
        <v>0</v>
      </c>
      <c r="E39" s="46">
        <f t="shared" si="5"/>
        <v>4</v>
      </c>
      <c r="F39" s="91">
        <v>0</v>
      </c>
      <c r="G39" s="89">
        <v>0</v>
      </c>
      <c r="H39" s="46">
        <f t="shared" si="6"/>
        <v>4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+'5'!H43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+'5'!H44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+'5'!H45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+'5'!H46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+'5'!H48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+'5'!H49</f>
        <v>2</v>
      </c>
      <c r="D49" s="80">
        <v>0</v>
      </c>
      <c r="E49" s="46">
        <f t="shared" si="5"/>
        <v>2</v>
      </c>
      <c r="F49" s="91">
        <v>1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+'5'!H50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2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+'5'!H51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+'5'!H52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+'5'!H53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+'5'!H56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+'5'!H57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+'5'!H59</f>
        <v>4</v>
      </c>
      <c r="D59" s="80">
        <v>0</v>
      </c>
      <c r="E59" s="46">
        <f t="shared" si="5"/>
        <v>4</v>
      </c>
      <c r="F59" s="91">
        <v>3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+'5'!H60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2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+'5'!H61</f>
        <v>4</v>
      </c>
      <c r="D61" s="80">
        <v>0</v>
      </c>
      <c r="E61" s="46">
        <f t="shared" si="5"/>
        <v>4</v>
      </c>
      <c r="F61" s="91">
        <v>1</v>
      </c>
      <c r="G61" s="89">
        <v>0</v>
      </c>
      <c r="H61" s="46">
        <f t="shared" si="6"/>
        <v>2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+'5'!H67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+'5'!H70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+'5'!H71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2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+'5'!H74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4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+'5'!H75</f>
        <v>12</v>
      </c>
      <c r="D75" s="80">
        <v>0</v>
      </c>
      <c r="E75" s="46">
        <f t="shared" si="13"/>
        <v>12</v>
      </c>
      <c r="F75" s="91">
        <v>0</v>
      </c>
      <c r="G75" s="89">
        <v>0</v>
      </c>
      <c r="H75" s="46">
        <f t="shared" si="14"/>
        <v>11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>
        <v>25</v>
      </c>
      <c r="N75" s="23">
        <f t="shared" ref="N75:N144" si="16">SUM(K75-M75)</f>
        <v>30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+'5'!H77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4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+'5'!H85</f>
        <v>11</v>
      </c>
      <c r="D85" s="80">
        <v>0</v>
      </c>
      <c r="E85" s="46">
        <f t="shared" si="13"/>
        <v>11</v>
      </c>
      <c r="F85" s="91">
        <v>0</v>
      </c>
      <c r="G85" s="89">
        <v>0</v>
      </c>
      <c r="H85" s="46">
        <f t="shared" si="14"/>
        <v>8</v>
      </c>
      <c r="I85" s="81">
        <v>3</v>
      </c>
      <c r="J85" s="22">
        <v>120</v>
      </c>
      <c r="K85" s="72">
        <f t="shared" si="15"/>
        <v>360</v>
      </c>
      <c r="L85" s="17" t="s">
        <v>16</v>
      </c>
      <c r="M85" s="18">
        <f>360-240</f>
        <v>120</v>
      </c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+'5'!H86</f>
        <v>10</v>
      </c>
      <c r="D86" s="80">
        <v>0</v>
      </c>
      <c r="E86" s="46">
        <f t="shared" si="13"/>
        <v>10</v>
      </c>
      <c r="F86" s="91">
        <v>0</v>
      </c>
      <c r="G86" s="89">
        <v>0</v>
      </c>
      <c r="H86" s="46">
        <f t="shared" si="14"/>
        <v>10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+'5'!H87</f>
        <v>12</v>
      </c>
      <c r="D87" s="80">
        <v>0</v>
      </c>
      <c r="E87" s="46">
        <f t="shared" si="13"/>
        <v>12</v>
      </c>
      <c r="F87" s="91">
        <v>0</v>
      </c>
      <c r="G87" s="89">
        <v>0</v>
      </c>
      <c r="H87" s="46">
        <f t="shared" si="14"/>
        <v>12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+'5'!H88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+'5'!H89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+'5'!H90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8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>
        <v>100</v>
      </c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+'5'!H91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+'5'!H97</f>
        <v>12</v>
      </c>
      <c r="D97" s="80">
        <v>0</v>
      </c>
      <c r="E97" s="46">
        <f t="shared" si="13"/>
        <v>12</v>
      </c>
      <c r="F97" s="91">
        <v>4</v>
      </c>
      <c r="G97" s="89">
        <v>0</v>
      </c>
      <c r="H97" s="46">
        <f t="shared" si="14"/>
        <v>8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+'5'!H98</f>
        <v>9</v>
      </c>
      <c r="D98" s="80">
        <v>0</v>
      </c>
      <c r="E98" s="46">
        <f t="shared" si="13"/>
        <v>9</v>
      </c>
      <c r="F98" s="91">
        <v>4</v>
      </c>
      <c r="G98" s="89">
        <v>0</v>
      </c>
      <c r="H98" s="46">
        <f t="shared" si="14"/>
        <v>5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+'5'!H104</f>
        <v>1</v>
      </c>
      <c r="D104" s="80">
        <v>0</v>
      </c>
      <c r="E104" s="46">
        <f t="shared" si="13"/>
        <v>1</v>
      </c>
      <c r="F104" s="91">
        <v>1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+'5'!H107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2</v>
      </c>
      <c r="I107" s="81">
        <v>3</v>
      </c>
      <c r="J107" s="22">
        <v>50</v>
      </c>
      <c r="K107" s="72">
        <f t="shared" si="15"/>
        <v>150</v>
      </c>
      <c r="L107" s="17" t="s">
        <v>16</v>
      </c>
      <c r="M107" s="18"/>
      <c r="N107" s="23">
        <f t="shared" si="16"/>
        <v>150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+'5'!H109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0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>
        <v>10</v>
      </c>
      <c r="N109" s="23">
        <f t="shared" si="16"/>
        <v>40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+'5'!H125</f>
        <v>5</v>
      </c>
      <c r="D125" s="80">
        <v>0</v>
      </c>
      <c r="E125" s="46">
        <f t="shared" si="13"/>
        <v>5</v>
      </c>
      <c r="F125" s="91">
        <v>0</v>
      </c>
      <c r="G125" s="89">
        <v>0</v>
      </c>
      <c r="H125" s="46">
        <f t="shared" si="14"/>
        <v>5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+'5'!H126</f>
        <v>11</v>
      </c>
      <c r="D126" s="80">
        <v>0</v>
      </c>
      <c r="E126" s="46">
        <f t="shared" si="13"/>
        <v>11</v>
      </c>
      <c r="F126" s="91">
        <v>0</v>
      </c>
      <c r="G126" s="89">
        <v>0</v>
      </c>
      <c r="H126" s="46">
        <f t="shared" si="14"/>
        <v>4</v>
      </c>
      <c r="I126" s="81">
        <v>7</v>
      </c>
      <c r="J126" s="20">
        <v>25</v>
      </c>
      <c r="K126" s="72">
        <f>+J126*I126</f>
        <v>175</v>
      </c>
      <c r="L126" s="17" t="s">
        <v>16</v>
      </c>
      <c r="M126" s="18">
        <v>10</v>
      </c>
      <c r="N126" s="23">
        <f>SUM(K126-M126)</f>
        <v>165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+'5'!H127</f>
        <v>12</v>
      </c>
      <c r="D127" s="80">
        <v>0</v>
      </c>
      <c r="E127" s="46">
        <f t="shared" si="13"/>
        <v>12</v>
      </c>
      <c r="F127" s="91">
        <v>0</v>
      </c>
      <c r="G127" s="89">
        <v>0</v>
      </c>
      <c r="H127" s="46">
        <f t="shared" si="14"/>
        <v>8</v>
      </c>
      <c r="I127" s="81">
        <v>4</v>
      </c>
      <c r="J127" s="20">
        <v>25</v>
      </c>
      <c r="K127" s="72">
        <f t="shared" si="15"/>
        <v>100</v>
      </c>
      <c r="L127" s="17" t="s">
        <v>16</v>
      </c>
      <c r="M127" s="18">
        <v>15</v>
      </c>
      <c r="N127" s="23">
        <f t="shared" si="16"/>
        <v>85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+'5'!H150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+'5'!H153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+'5'!H154</f>
        <v>8</v>
      </c>
      <c r="D154" s="80">
        <v>0</v>
      </c>
      <c r="E154" s="46">
        <f t="shared" si="18"/>
        <v>8</v>
      </c>
      <c r="F154" s="91">
        <v>0</v>
      </c>
      <c r="G154" s="89">
        <v>0</v>
      </c>
      <c r="H154" s="46">
        <f t="shared" si="19"/>
        <v>8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+'5'!H155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+'5'!H156</f>
        <v>4</v>
      </c>
      <c r="D156" s="80">
        <v>0</v>
      </c>
      <c r="E156" s="46">
        <f t="shared" si="18"/>
        <v>4</v>
      </c>
      <c r="F156" s="91">
        <v>0</v>
      </c>
      <c r="G156" s="89">
        <v>0</v>
      </c>
      <c r="H156" s="46">
        <f t="shared" si="19"/>
        <v>4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+'5'!H159</f>
        <v>9</v>
      </c>
      <c r="D159" s="80">
        <v>0</v>
      </c>
      <c r="E159" s="46">
        <f t="shared" si="18"/>
        <v>9</v>
      </c>
      <c r="F159" s="91">
        <v>9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+'5'!H160</f>
        <v>10</v>
      </c>
      <c r="D160" s="80">
        <v>0</v>
      </c>
      <c r="E160" s="46">
        <f t="shared" si="18"/>
        <v>10</v>
      </c>
      <c r="F160" s="91">
        <v>10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+'5'!H164</f>
        <v>7</v>
      </c>
      <c r="D164" s="80">
        <v>0</v>
      </c>
      <c r="E164" s="46">
        <f t="shared" si="18"/>
        <v>7</v>
      </c>
      <c r="F164" s="91">
        <v>0</v>
      </c>
      <c r="G164" s="89">
        <v>0</v>
      </c>
      <c r="H164" s="46">
        <f t="shared" si="19"/>
        <v>7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+'5'!H165</f>
        <v>7</v>
      </c>
      <c r="D165" s="80">
        <v>0</v>
      </c>
      <c r="E165" s="46">
        <f t="shared" si="18"/>
        <v>7</v>
      </c>
      <c r="F165" s="91">
        <v>0</v>
      </c>
      <c r="G165" s="89">
        <v>0</v>
      </c>
      <c r="H165" s="46">
        <f t="shared" si="19"/>
        <v>7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+'5'!H166</f>
        <v>6</v>
      </c>
      <c r="D166" s="80">
        <v>0</v>
      </c>
      <c r="E166" s="46">
        <f t="shared" si="18"/>
        <v>6</v>
      </c>
      <c r="F166" s="91">
        <v>0</v>
      </c>
      <c r="G166" s="89">
        <v>0</v>
      </c>
      <c r="H166" s="46">
        <f t="shared" si="19"/>
        <v>6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+'5'!H167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5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+'5'!H169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+'5'!H172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+'5'!H174</f>
        <v>3</v>
      </c>
      <c r="D174" s="80">
        <v>0</v>
      </c>
      <c r="E174" s="46">
        <f t="shared" si="18"/>
        <v>3</v>
      </c>
      <c r="F174" s="91">
        <v>0</v>
      </c>
      <c r="G174" s="89">
        <v>0</v>
      </c>
      <c r="H174" s="46">
        <f t="shared" si="19"/>
        <v>3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+'5'!H179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+'5'!H181</f>
        <v>19</v>
      </c>
      <c r="D181" s="80">
        <v>0</v>
      </c>
      <c r="E181" s="46">
        <f t="shared" si="18"/>
        <v>19</v>
      </c>
      <c r="F181" s="91">
        <v>0</v>
      </c>
      <c r="G181" s="89">
        <v>0</v>
      </c>
      <c r="H181" s="46">
        <f t="shared" si="19"/>
        <v>19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+'5'!H187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9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2710</v>
      </c>
    </row>
    <row r="228" spans="1:19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19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1340</v>
      </c>
      <c r="M229" s="2">
        <v>50</v>
      </c>
      <c r="N229" s="2">
        <v>200</v>
      </c>
      <c r="O229" s="2">
        <v>80</v>
      </c>
      <c r="P229" s="2">
        <v>215</v>
      </c>
      <c r="Q229" s="2">
        <v>140</v>
      </c>
      <c r="R229" s="2">
        <v>155</v>
      </c>
      <c r="S229" s="2">
        <v>500</v>
      </c>
    </row>
    <row r="230" spans="1:19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19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19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680</v>
      </c>
      <c r="N232" s="105" t="s">
        <v>408</v>
      </c>
      <c r="O232" s="106" t="s">
        <v>409</v>
      </c>
      <c r="P232" s="107" t="s">
        <v>410</v>
      </c>
    </row>
    <row r="233" spans="1:19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690</v>
      </c>
      <c r="N233" s="108"/>
      <c r="O233" s="108"/>
      <c r="P233" s="108"/>
    </row>
    <row r="234" spans="1:19" ht="24.6" x14ac:dyDescent="0.65">
      <c r="A234" s="1"/>
      <c r="C234" s="31"/>
      <c r="E234" s="31"/>
      <c r="H234" s="31"/>
      <c r="J234" s="154" t="s">
        <v>209</v>
      </c>
      <c r="K234" s="155"/>
      <c r="L234" s="37">
        <v>700</v>
      </c>
      <c r="N234" s="108"/>
      <c r="O234" s="108"/>
      <c r="P234" s="108"/>
    </row>
    <row r="235" spans="1:19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10</v>
      </c>
      <c r="N235" s="108"/>
      <c r="O235" s="108"/>
      <c r="P235" s="108"/>
    </row>
    <row r="236" spans="1:19" ht="24.6" x14ac:dyDescent="0.65">
      <c r="H236" s="2"/>
      <c r="J236" s="154" t="s">
        <v>211</v>
      </c>
      <c r="K236" s="155"/>
      <c r="L236" s="33">
        <f>+L234-L233</f>
        <v>10</v>
      </c>
      <c r="N236" s="109"/>
      <c r="O236" s="109"/>
      <c r="P236" s="109"/>
    </row>
    <row r="237" spans="1:19" x14ac:dyDescent="0.6">
      <c r="H237" s="2"/>
      <c r="J237" s="2"/>
      <c r="N237" s="109"/>
      <c r="O237" s="109"/>
      <c r="P237" s="109"/>
    </row>
    <row r="238" spans="1:19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9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9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+'6'!H5</f>
        <v>39</v>
      </c>
      <c r="D5" s="80">
        <v>0</v>
      </c>
      <c r="E5" s="46">
        <f t="shared" ref="E5" si="0">C5+D5</f>
        <v>39</v>
      </c>
      <c r="F5" s="91">
        <v>0</v>
      </c>
      <c r="G5" s="89">
        <v>0</v>
      </c>
      <c r="H5" s="46">
        <f t="shared" ref="H5" si="1">+E5-F5-I5-G5</f>
        <v>36</v>
      </c>
      <c r="I5" s="81">
        <v>3</v>
      </c>
      <c r="J5" s="15">
        <v>50</v>
      </c>
      <c r="K5" s="72">
        <f>+J5*I5</f>
        <v>150</v>
      </c>
      <c r="L5" s="17" t="s">
        <v>16</v>
      </c>
      <c r="M5" s="18">
        <v>35</v>
      </c>
      <c r="N5" s="23">
        <f>SUM(K5-M5)</f>
        <v>115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+'6'!H6</f>
        <v>55</v>
      </c>
      <c r="D6" s="80">
        <v>0</v>
      </c>
      <c r="E6" s="46">
        <f t="shared" ref="E6:E69" si="5">C6+D6</f>
        <v>55</v>
      </c>
      <c r="F6" s="91">
        <v>0</v>
      </c>
      <c r="G6" s="89">
        <v>0</v>
      </c>
      <c r="H6" s="46">
        <f t="shared" ref="H6:H69" si="6">+E6-F6-I6-G6</f>
        <v>54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>
        <v>50</v>
      </c>
      <c r="N6" s="23">
        <f t="shared" ref="N6:N74" si="8">SUM(K6-M6)</f>
        <v>50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+'6'!H11</f>
        <v>23</v>
      </c>
      <c r="D11" s="80">
        <v>0</v>
      </c>
      <c r="E11" s="46">
        <f t="shared" si="5"/>
        <v>23</v>
      </c>
      <c r="F11" s="91">
        <v>0</v>
      </c>
      <c r="G11" s="89">
        <v>0</v>
      </c>
      <c r="H11" s="46">
        <f t="shared" si="6"/>
        <v>23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+'6'!H18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2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+'6'!H20</f>
        <v>3</v>
      </c>
      <c r="D20" s="80">
        <v>0</v>
      </c>
      <c r="E20" s="46">
        <f t="shared" si="5"/>
        <v>3</v>
      </c>
      <c r="F20" s="91">
        <v>1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+'6'!H21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+'6'!H22</f>
        <v>19</v>
      </c>
      <c r="D22" s="80">
        <v>0</v>
      </c>
      <c r="E22" s="46">
        <f t="shared" si="5"/>
        <v>19</v>
      </c>
      <c r="F22" s="91">
        <v>0</v>
      </c>
      <c r="G22" s="89">
        <v>0</v>
      </c>
      <c r="H22" s="46">
        <f t="shared" si="6"/>
        <v>15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>
        <v>60</v>
      </c>
      <c r="N22" s="23">
        <f t="shared" si="8"/>
        <v>340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+'6'!H25</f>
        <v>1</v>
      </c>
      <c r="D25" s="80">
        <v>0</v>
      </c>
      <c r="E25" s="46">
        <f t="shared" si="5"/>
        <v>1</v>
      </c>
      <c r="F25" s="91">
        <v>0</v>
      </c>
      <c r="G25" s="89">
        <v>0</v>
      </c>
      <c r="H25" s="46">
        <f t="shared" si="6"/>
        <v>1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+'6'!H26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+'6'!H28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+'6'!H31</f>
        <v>13</v>
      </c>
      <c r="D31" s="80">
        <v>0</v>
      </c>
      <c r="E31" s="46">
        <f t="shared" si="5"/>
        <v>13</v>
      </c>
      <c r="F31" s="91">
        <v>0</v>
      </c>
      <c r="G31" s="89">
        <v>0</v>
      </c>
      <c r="H31" s="46">
        <f t="shared" si="6"/>
        <v>13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+'6'!H32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0</v>
      </c>
      <c r="I32" s="81">
        <v>3</v>
      </c>
      <c r="J32" s="15">
        <v>130</v>
      </c>
      <c r="K32" s="72">
        <f t="shared" si="7"/>
        <v>390</v>
      </c>
      <c r="L32" s="17" t="s">
        <v>16</v>
      </c>
      <c r="M32" s="18"/>
      <c r="N32" s="23">
        <f t="shared" si="8"/>
        <v>390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+'6'!H33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+'6'!H34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0</v>
      </c>
      <c r="I34" s="81">
        <v>3</v>
      </c>
      <c r="J34" s="15">
        <v>130</v>
      </c>
      <c r="K34" s="72">
        <f t="shared" si="7"/>
        <v>390</v>
      </c>
      <c r="L34" s="17" t="s">
        <v>16</v>
      </c>
      <c r="M34" s="18"/>
      <c r="N34" s="23">
        <f t="shared" si="8"/>
        <v>390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+'6'!H37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3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+'6'!H38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3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+'6'!H39</f>
        <v>4</v>
      </c>
      <c r="D39" s="80">
        <v>0</v>
      </c>
      <c r="E39" s="46">
        <f t="shared" si="5"/>
        <v>4</v>
      </c>
      <c r="F39" s="91">
        <v>0</v>
      </c>
      <c r="G39" s="89">
        <v>0</v>
      </c>
      <c r="H39" s="46">
        <f t="shared" si="6"/>
        <v>4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+'6'!H43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+'6'!H44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+'6'!H45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+'6'!H46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+'6'!H48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+'6'!H49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+'6'!H50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2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+'6'!H51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+'6'!H52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+'6'!H53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+'6'!H56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+'6'!H57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+'6'!H59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0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+'6'!H60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+'6'!H61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+'6'!H67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+'6'!H70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+'6'!H71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0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+'6'!H74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2</v>
      </c>
      <c r="I74" s="81">
        <v>2</v>
      </c>
      <c r="J74" s="15">
        <v>55</v>
      </c>
      <c r="K74" s="72">
        <f t="shared" si="7"/>
        <v>110</v>
      </c>
      <c r="L74" s="17" t="s">
        <v>16</v>
      </c>
      <c r="M74" s="18"/>
      <c r="N74" s="23">
        <f t="shared" si="8"/>
        <v>110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+'6'!H75</f>
        <v>11</v>
      </c>
      <c r="D75" s="80">
        <v>0</v>
      </c>
      <c r="E75" s="46">
        <f t="shared" si="13"/>
        <v>11</v>
      </c>
      <c r="F75" s="91">
        <v>4</v>
      </c>
      <c r="G75" s="89">
        <v>0</v>
      </c>
      <c r="H75" s="46">
        <f t="shared" si="14"/>
        <v>4</v>
      </c>
      <c r="I75" s="81">
        <v>3</v>
      </c>
      <c r="J75" s="20">
        <v>55</v>
      </c>
      <c r="K75" s="72">
        <f t="shared" ref="K75:K144" si="15">+J75*I75</f>
        <v>165</v>
      </c>
      <c r="L75" s="17" t="s">
        <v>16</v>
      </c>
      <c r="M75" s="18"/>
      <c r="N75" s="23">
        <f t="shared" ref="N75:N144" si="16">SUM(K75-M75)</f>
        <v>165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+'6'!H77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0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23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+'6'!H85</f>
        <v>8</v>
      </c>
      <c r="D85" s="80">
        <v>0</v>
      </c>
      <c r="E85" s="46">
        <f t="shared" si="13"/>
        <v>8</v>
      </c>
      <c r="F85" s="91">
        <v>0</v>
      </c>
      <c r="G85" s="89">
        <v>0</v>
      </c>
      <c r="H85" s="46">
        <f t="shared" si="14"/>
        <v>6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/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+'6'!H86</f>
        <v>10</v>
      </c>
      <c r="D86" s="80">
        <v>0</v>
      </c>
      <c r="E86" s="46">
        <f t="shared" si="13"/>
        <v>10</v>
      </c>
      <c r="F86" s="91">
        <v>0</v>
      </c>
      <c r="G86" s="89">
        <v>0</v>
      </c>
      <c r="H86" s="46">
        <f t="shared" si="14"/>
        <v>10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+'6'!H87</f>
        <v>12</v>
      </c>
      <c r="D87" s="80">
        <v>0</v>
      </c>
      <c r="E87" s="46">
        <f t="shared" si="13"/>
        <v>12</v>
      </c>
      <c r="F87" s="91">
        <v>7</v>
      </c>
      <c r="G87" s="89">
        <v>0</v>
      </c>
      <c r="H87" s="46">
        <f t="shared" si="14"/>
        <v>3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>
        <v>100</v>
      </c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+'6'!H88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+'6'!H89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+'6'!H90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+'6'!H91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+'6'!H97</f>
        <v>8</v>
      </c>
      <c r="D97" s="80">
        <v>0</v>
      </c>
      <c r="E97" s="46">
        <f t="shared" si="13"/>
        <v>8</v>
      </c>
      <c r="F97" s="91">
        <v>0</v>
      </c>
      <c r="G97" s="89">
        <v>0</v>
      </c>
      <c r="H97" s="46">
        <f t="shared" si="14"/>
        <v>8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+'6'!H98</f>
        <v>5</v>
      </c>
      <c r="D98" s="80">
        <v>0</v>
      </c>
      <c r="E98" s="46">
        <f t="shared" si="13"/>
        <v>5</v>
      </c>
      <c r="F98" s="91">
        <v>0</v>
      </c>
      <c r="G98" s="89">
        <v>0</v>
      </c>
      <c r="H98" s="46">
        <f t="shared" si="14"/>
        <v>5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+'6'!H107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+'6'!H109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+'6'!H125</f>
        <v>5</v>
      </c>
      <c r="D125" s="80">
        <v>0</v>
      </c>
      <c r="E125" s="46">
        <f t="shared" si="13"/>
        <v>5</v>
      </c>
      <c r="F125" s="91">
        <v>0</v>
      </c>
      <c r="G125" s="89">
        <v>0</v>
      </c>
      <c r="H125" s="46">
        <f t="shared" si="14"/>
        <v>5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+'6'!H126</f>
        <v>4</v>
      </c>
      <c r="D126" s="80">
        <v>0</v>
      </c>
      <c r="E126" s="46">
        <f t="shared" si="13"/>
        <v>4</v>
      </c>
      <c r="F126" s="91">
        <v>0</v>
      </c>
      <c r="G126" s="89">
        <v>0</v>
      </c>
      <c r="H126" s="46">
        <f t="shared" si="14"/>
        <v>4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+'6'!H127</f>
        <v>8</v>
      </c>
      <c r="D127" s="80">
        <v>0</v>
      </c>
      <c r="E127" s="46">
        <f t="shared" si="13"/>
        <v>8</v>
      </c>
      <c r="F127" s="91">
        <v>0</v>
      </c>
      <c r="G127" s="89">
        <v>0</v>
      </c>
      <c r="H127" s="46">
        <f t="shared" si="14"/>
        <v>8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+'6'!H150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+'6'!H153</f>
        <v>3</v>
      </c>
      <c r="D153" s="80">
        <v>0</v>
      </c>
      <c r="E153" s="46">
        <f t="shared" si="18"/>
        <v>3</v>
      </c>
      <c r="F153" s="91">
        <v>1</v>
      </c>
      <c r="G153" s="89">
        <v>0</v>
      </c>
      <c r="H153" s="46">
        <f t="shared" si="19"/>
        <v>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+'6'!H154</f>
        <v>8</v>
      </c>
      <c r="D154" s="80">
        <v>0</v>
      </c>
      <c r="E154" s="46">
        <f t="shared" si="18"/>
        <v>8</v>
      </c>
      <c r="F154" s="91">
        <v>0</v>
      </c>
      <c r="G154" s="89">
        <v>0</v>
      </c>
      <c r="H154" s="46">
        <f t="shared" si="19"/>
        <v>8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+'6'!H155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+'6'!H156</f>
        <v>4</v>
      </c>
      <c r="D156" s="80">
        <v>0</v>
      </c>
      <c r="E156" s="46">
        <f t="shared" si="18"/>
        <v>4</v>
      </c>
      <c r="F156" s="91">
        <v>0</v>
      </c>
      <c r="G156" s="89">
        <v>0</v>
      </c>
      <c r="H156" s="46">
        <f t="shared" si="19"/>
        <v>4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+'6'!H164</f>
        <v>7</v>
      </c>
      <c r="D164" s="80">
        <v>0</v>
      </c>
      <c r="E164" s="46">
        <f t="shared" si="18"/>
        <v>7</v>
      </c>
      <c r="F164" s="91">
        <v>0</v>
      </c>
      <c r="G164" s="89">
        <v>0</v>
      </c>
      <c r="H164" s="46">
        <f t="shared" si="19"/>
        <v>7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+'6'!H165</f>
        <v>7</v>
      </c>
      <c r="D165" s="80">
        <v>0</v>
      </c>
      <c r="E165" s="46">
        <f t="shared" si="18"/>
        <v>7</v>
      </c>
      <c r="F165" s="91">
        <v>0</v>
      </c>
      <c r="G165" s="89">
        <v>0</v>
      </c>
      <c r="H165" s="46">
        <f t="shared" si="19"/>
        <v>5</v>
      </c>
      <c r="I165" s="81">
        <v>2</v>
      </c>
      <c r="J165" s="20">
        <v>90</v>
      </c>
      <c r="K165" s="72">
        <f t="shared" si="20"/>
        <v>180</v>
      </c>
      <c r="L165" s="17" t="s">
        <v>16</v>
      </c>
      <c r="M165" s="18"/>
      <c r="N165" s="23">
        <f t="shared" si="21"/>
        <v>180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+'6'!H166</f>
        <v>6</v>
      </c>
      <c r="D166" s="80">
        <v>0</v>
      </c>
      <c r="E166" s="46">
        <f t="shared" si="18"/>
        <v>6</v>
      </c>
      <c r="F166" s="91">
        <v>0</v>
      </c>
      <c r="G166" s="89">
        <v>0</v>
      </c>
      <c r="H166" s="46">
        <f t="shared" si="19"/>
        <v>6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+'6'!H167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5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+'6'!H169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+'6'!H172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2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>
        <v>50</v>
      </c>
      <c r="N172" s="23">
        <f t="shared" si="21"/>
        <v>70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+'6'!H173</f>
        <v>0</v>
      </c>
      <c r="D173" s="80">
        <v>5</v>
      </c>
      <c r="E173" s="46">
        <f t="shared" si="18"/>
        <v>5</v>
      </c>
      <c r="F173" s="91">
        <v>0</v>
      </c>
      <c r="G173" s="89">
        <v>0</v>
      </c>
      <c r="H173" s="46">
        <f t="shared" si="19"/>
        <v>4</v>
      </c>
      <c r="I173" s="81">
        <v>1</v>
      </c>
      <c r="J173" s="20">
        <v>25</v>
      </c>
      <c r="K173" s="72">
        <f t="shared" si="20"/>
        <v>25</v>
      </c>
      <c r="L173" s="17" t="s">
        <v>16</v>
      </c>
      <c r="M173" s="18"/>
      <c r="N173" s="23">
        <f t="shared" si="21"/>
        <v>25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+'6'!H174</f>
        <v>3</v>
      </c>
      <c r="D174" s="80">
        <v>0</v>
      </c>
      <c r="E174" s="46">
        <f t="shared" si="18"/>
        <v>3</v>
      </c>
      <c r="F174" s="91">
        <v>3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+'6'!H175</f>
        <v>0</v>
      </c>
      <c r="D175" s="80">
        <v>5</v>
      </c>
      <c r="E175" s="46">
        <f t="shared" si="18"/>
        <v>5</v>
      </c>
      <c r="F175" s="91">
        <v>0</v>
      </c>
      <c r="G175" s="89">
        <v>0</v>
      </c>
      <c r="H175" s="46">
        <f t="shared" si="19"/>
        <v>2</v>
      </c>
      <c r="I175" s="81">
        <v>3</v>
      </c>
      <c r="J175" s="20">
        <v>25</v>
      </c>
      <c r="K175" s="72">
        <f t="shared" si="20"/>
        <v>75</v>
      </c>
      <c r="L175" s="17" t="s">
        <v>16</v>
      </c>
      <c r="M175" s="18"/>
      <c r="N175" s="23">
        <f t="shared" si="21"/>
        <v>75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+'6'!H176</f>
        <v>0</v>
      </c>
      <c r="D176" s="80">
        <v>5</v>
      </c>
      <c r="E176" s="46">
        <f t="shared" si="18"/>
        <v>5</v>
      </c>
      <c r="F176" s="91">
        <v>0</v>
      </c>
      <c r="G176" s="89">
        <v>0</v>
      </c>
      <c r="H176" s="46">
        <f t="shared" si="19"/>
        <v>4</v>
      </c>
      <c r="I176" s="81">
        <v>1</v>
      </c>
      <c r="J176" s="20">
        <v>25</v>
      </c>
      <c r="K176" s="72">
        <f t="shared" si="20"/>
        <v>25</v>
      </c>
      <c r="L176" s="17" t="s">
        <v>16</v>
      </c>
      <c r="M176" s="18"/>
      <c r="N176" s="23">
        <f t="shared" si="21"/>
        <v>25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+'6'!H177</f>
        <v>0</v>
      </c>
      <c r="D177" s="80">
        <v>5</v>
      </c>
      <c r="E177" s="46">
        <f t="shared" si="18"/>
        <v>5</v>
      </c>
      <c r="F177" s="91">
        <v>0</v>
      </c>
      <c r="G177" s="89">
        <v>0</v>
      </c>
      <c r="H177" s="46">
        <f t="shared" si="19"/>
        <v>5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+'6'!H179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+'6'!H181</f>
        <v>19</v>
      </c>
      <c r="D181" s="80">
        <v>0</v>
      </c>
      <c r="E181" s="46">
        <f t="shared" si="18"/>
        <v>19</v>
      </c>
      <c r="F181" s="91">
        <v>0</v>
      </c>
      <c r="G181" s="89">
        <v>0</v>
      </c>
      <c r="H181" s="46">
        <f t="shared" si="19"/>
        <v>17</v>
      </c>
      <c r="I181" s="81">
        <v>2</v>
      </c>
      <c r="J181" s="20">
        <v>20</v>
      </c>
      <c r="K181" s="72">
        <f t="shared" si="20"/>
        <v>40</v>
      </c>
      <c r="L181" s="17" t="s">
        <v>16</v>
      </c>
      <c r="M181" s="18"/>
      <c r="N181" s="23">
        <f t="shared" si="21"/>
        <v>40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+'6'!H187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0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3145</v>
      </c>
    </row>
    <row r="228" spans="1:20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20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1260</v>
      </c>
      <c r="M229" s="2">
        <v>140</v>
      </c>
      <c r="N229" s="2">
        <v>315</v>
      </c>
      <c r="O229" s="2">
        <v>75</v>
      </c>
      <c r="P229" s="2">
        <v>200</v>
      </c>
      <c r="Q229" s="2">
        <v>140</v>
      </c>
      <c r="R229" s="2">
        <v>260</v>
      </c>
      <c r="S229" s="2">
        <v>80</v>
      </c>
      <c r="T229" s="2">
        <v>50</v>
      </c>
    </row>
    <row r="230" spans="1:20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20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20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295</v>
      </c>
      <c r="N232" s="105" t="s">
        <v>408</v>
      </c>
      <c r="O232" s="106" t="s">
        <v>409</v>
      </c>
      <c r="P232" s="107" t="s">
        <v>410</v>
      </c>
    </row>
    <row r="233" spans="1:20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1590</v>
      </c>
      <c r="N233" s="108"/>
      <c r="O233" s="108"/>
      <c r="P233" s="108"/>
    </row>
    <row r="234" spans="1:20" ht="24.6" x14ac:dyDescent="0.65">
      <c r="A234" s="1"/>
      <c r="C234" s="31"/>
      <c r="E234" s="31"/>
      <c r="H234" s="31"/>
      <c r="J234" s="154" t="s">
        <v>209</v>
      </c>
      <c r="K234" s="155"/>
      <c r="L234" s="37">
        <v>1590</v>
      </c>
      <c r="N234" s="108"/>
      <c r="O234" s="108"/>
      <c r="P234" s="108"/>
    </row>
    <row r="235" spans="1:20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0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0" x14ac:dyDescent="0.6">
      <c r="H237" s="2"/>
      <c r="J237" s="2"/>
      <c r="N237" s="109"/>
      <c r="O237" s="109"/>
      <c r="P237" s="109"/>
    </row>
    <row r="238" spans="1:20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0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20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11"/>
  <sheetViews>
    <sheetView zoomScale="80" zoomScaleNormal="80" workbookViewId="0">
      <pane xSplit="8" ySplit="4" topLeftCell="I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9.0976562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+'7'!H5</f>
        <v>36</v>
      </c>
      <c r="D5" s="80">
        <v>0</v>
      </c>
      <c r="E5" s="46">
        <f t="shared" ref="E5" si="0">C5+D5</f>
        <v>36</v>
      </c>
      <c r="F5" s="91">
        <v>0</v>
      </c>
      <c r="G5" s="89">
        <v>0</v>
      </c>
      <c r="H5" s="46">
        <f t="shared" ref="H5" si="1">+E5-F5-I5-G5</f>
        <v>36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+'7'!H6</f>
        <v>54</v>
      </c>
      <c r="D6" s="80">
        <v>0</v>
      </c>
      <c r="E6" s="46">
        <f t="shared" ref="E6:E69" si="5">C6+D6</f>
        <v>54</v>
      </c>
      <c r="F6" s="91">
        <v>0</v>
      </c>
      <c r="G6" s="89">
        <v>0</v>
      </c>
      <c r="H6" s="46">
        <f t="shared" ref="H6:H69" si="6">+E6-F6-I6-G6</f>
        <v>53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+'7'!H11</f>
        <v>23</v>
      </c>
      <c r="D11" s="80">
        <v>0</v>
      </c>
      <c r="E11" s="46">
        <f t="shared" si="5"/>
        <v>23</v>
      </c>
      <c r="F11" s="91">
        <v>0</v>
      </c>
      <c r="G11" s="89">
        <v>0</v>
      </c>
      <c r="H11" s="46">
        <f t="shared" si="6"/>
        <v>21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>
        <v>50</v>
      </c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+'7'!H18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2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+'7'!H20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+'7'!H21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+'7'!H22</f>
        <v>15</v>
      </c>
      <c r="D22" s="80">
        <v>0</v>
      </c>
      <c r="E22" s="46">
        <f t="shared" si="5"/>
        <v>15</v>
      </c>
      <c r="F22" s="91">
        <v>0</v>
      </c>
      <c r="G22" s="89">
        <v>0</v>
      </c>
      <c r="H22" s="46">
        <f t="shared" si="6"/>
        <v>12</v>
      </c>
      <c r="I22" s="81">
        <v>3</v>
      </c>
      <c r="J22" s="20">
        <v>100</v>
      </c>
      <c r="K22" s="72">
        <f t="shared" si="7"/>
        <v>300</v>
      </c>
      <c r="L22" s="17" t="s">
        <v>407</v>
      </c>
      <c r="M22" s="18">
        <v>200</v>
      </c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+'7'!H25</f>
        <v>1</v>
      </c>
      <c r="D25" s="80">
        <v>0</v>
      </c>
      <c r="E25" s="46">
        <f t="shared" si="5"/>
        <v>1</v>
      </c>
      <c r="F25" s="91">
        <v>0</v>
      </c>
      <c r="G25" s="89">
        <v>0</v>
      </c>
      <c r="H25" s="46">
        <f t="shared" si="6"/>
        <v>1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+'7'!H26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+'7'!H28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+'7'!H31</f>
        <v>13</v>
      </c>
      <c r="D31" s="80">
        <v>0</v>
      </c>
      <c r="E31" s="46">
        <f t="shared" si="5"/>
        <v>13</v>
      </c>
      <c r="F31" s="91">
        <v>0</v>
      </c>
      <c r="G31" s="89">
        <v>0</v>
      </c>
      <c r="H31" s="46">
        <f t="shared" si="6"/>
        <v>11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+'7'!H32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+'7'!H33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2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>
        <v>60</v>
      </c>
      <c r="N33" s="23">
        <f t="shared" si="8"/>
        <v>70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+'7'!H37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2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+'7'!H38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+'7'!H39</f>
        <v>4</v>
      </c>
      <c r="D39" s="80">
        <v>0</v>
      </c>
      <c r="E39" s="46">
        <f t="shared" si="5"/>
        <v>4</v>
      </c>
      <c r="F39" s="91">
        <v>0</v>
      </c>
      <c r="G39" s="89">
        <v>0</v>
      </c>
      <c r="H39" s="46">
        <f t="shared" si="6"/>
        <v>4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+'7'!H43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+'7'!H44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+'7'!H45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+'7'!H46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+'7'!H48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+'7'!H49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+'7'!H50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2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+'7'!H52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+'7'!H53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1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/>
      <c r="N53" s="23">
        <f t="shared" si="8"/>
        <v>120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+'7'!H56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+'7'!H57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-1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+'7'!H60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+'7'!H61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+'7'!H67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14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>
        <v>50</v>
      </c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+'7'!H70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+'7'!H71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-1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+'7'!H74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1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+'7'!H75</f>
        <v>4</v>
      </c>
      <c r="D75" s="80">
        <v>0</v>
      </c>
      <c r="E75" s="46">
        <f t="shared" si="13"/>
        <v>4</v>
      </c>
      <c r="F75" s="91">
        <v>0</v>
      </c>
      <c r="G75" s="89">
        <v>0</v>
      </c>
      <c r="H75" s="46">
        <f t="shared" si="14"/>
        <v>2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+'7'!H77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+'7'!H85</f>
        <v>6</v>
      </c>
      <c r="D85" s="80">
        <v>0</v>
      </c>
      <c r="E85" s="46">
        <f t="shared" si="13"/>
        <v>6</v>
      </c>
      <c r="F85" s="91">
        <v>0</v>
      </c>
      <c r="G85" s="89">
        <v>0</v>
      </c>
      <c r="H85" s="46">
        <f t="shared" si="14"/>
        <v>3</v>
      </c>
      <c r="I85" s="81">
        <v>3</v>
      </c>
      <c r="J85" s="22">
        <v>120</v>
      </c>
      <c r="K85" s="72">
        <f t="shared" si="15"/>
        <v>360</v>
      </c>
      <c r="L85" s="17" t="s">
        <v>16</v>
      </c>
      <c r="M85" s="18"/>
      <c r="N85" s="23">
        <f t="shared" si="16"/>
        <v>360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+'7'!H86</f>
        <v>10</v>
      </c>
      <c r="D86" s="80">
        <v>0</v>
      </c>
      <c r="E86" s="46">
        <f t="shared" si="13"/>
        <v>10</v>
      </c>
      <c r="F86" s="91">
        <v>0</v>
      </c>
      <c r="G86" s="89">
        <v>0</v>
      </c>
      <c r="H86" s="46">
        <f t="shared" si="14"/>
        <v>7</v>
      </c>
      <c r="I86" s="81">
        <v>3</v>
      </c>
      <c r="J86" s="20">
        <v>250</v>
      </c>
      <c r="K86" s="72">
        <f t="shared" si="15"/>
        <v>750</v>
      </c>
      <c r="L86" s="17" t="s">
        <v>16</v>
      </c>
      <c r="M86" s="18">
        <f>750-510</f>
        <v>240</v>
      </c>
      <c r="N86" s="23">
        <f t="shared" si="16"/>
        <v>510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+'7'!H87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1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>
        <v>100</v>
      </c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+'7'!H88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+'7'!H89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+'7'!H90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5</v>
      </c>
      <c r="I90" s="81">
        <v>3</v>
      </c>
      <c r="J90" s="22">
        <v>100</v>
      </c>
      <c r="K90" s="72">
        <f t="shared" si="15"/>
        <v>300</v>
      </c>
      <c r="L90" s="17" t="s">
        <v>16</v>
      </c>
      <c r="M90" s="18">
        <v>150</v>
      </c>
      <c r="N90" s="23">
        <f t="shared" si="16"/>
        <v>150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+'7'!H91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+'7'!H97</f>
        <v>8</v>
      </c>
      <c r="D97" s="80">
        <v>0</v>
      </c>
      <c r="E97" s="46">
        <f t="shared" si="13"/>
        <v>8</v>
      </c>
      <c r="F97" s="91">
        <v>0</v>
      </c>
      <c r="G97" s="89">
        <v>0</v>
      </c>
      <c r="H97" s="46">
        <f t="shared" si="14"/>
        <v>8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+'7'!H98</f>
        <v>5</v>
      </c>
      <c r="D98" s="80">
        <v>0</v>
      </c>
      <c r="E98" s="46">
        <f t="shared" si="13"/>
        <v>5</v>
      </c>
      <c r="F98" s="91">
        <v>0</v>
      </c>
      <c r="G98" s="89">
        <v>0</v>
      </c>
      <c r="H98" s="46">
        <f t="shared" si="14"/>
        <v>5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+'7'!H107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+'7'!H109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+'7'!H125</f>
        <v>5</v>
      </c>
      <c r="D125" s="80">
        <v>0</v>
      </c>
      <c r="E125" s="46">
        <f t="shared" si="13"/>
        <v>5</v>
      </c>
      <c r="F125" s="91">
        <v>0</v>
      </c>
      <c r="G125" s="89">
        <v>0</v>
      </c>
      <c r="H125" s="46">
        <f t="shared" si="14"/>
        <v>3</v>
      </c>
      <c r="I125" s="81">
        <v>2</v>
      </c>
      <c r="J125" s="20">
        <v>30</v>
      </c>
      <c r="K125" s="72">
        <f t="shared" si="15"/>
        <v>60</v>
      </c>
      <c r="L125" s="17" t="s">
        <v>16</v>
      </c>
      <c r="M125" s="18"/>
      <c r="N125" s="23">
        <f t="shared" si="16"/>
        <v>60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+'7'!H126</f>
        <v>4</v>
      </c>
      <c r="D126" s="80">
        <v>0</v>
      </c>
      <c r="E126" s="46">
        <f t="shared" si="13"/>
        <v>4</v>
      </c>
      <c r="F126" s="91">
        <v>0</v>
      </c>
      <c r="G126" s="89">
        <v>0</v>
      </c>
      <c r="H126" s="46">
        <f t="shared" si="14"/>
        <v>2</v>
      </c>
      <c r="I126" s="81">
        <v>2</v>
      </c>
      <c r="J126" s="20">
        <v>25</v>
      </c>
      <c r="K126" s="72">
        <f>+J126*I126</f>
        <v>50</v>
      </c>
      <c r="L126" s="17" t="s">
        <v>16</v>
      </c>
      <c r="M126" s="18">
        <v>15</v>
      </c>
      <c r="N126" s="23">
        <f>SUM(K126-M126)</f>
        <v>35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+'7'!H127</f>
        <v>8</v>
      </c>
      <c r="D127" s="80">
        <v>0</v>
      </c>
      <c r="E127" s="46">
        <f t="shared" si="13"/>
        <v>8</v>
      </c>
      <c r="F127" s="91">
        <v>0</v>
      </c>
      <c r="G127" s="89">
        <v>0</v>
      </c>
      <c r="H127" s="46">
        <f t="shared" si="14"/>
        <v>6</v>
      </c>
      <c r="I127" s="81">
        <v>2</v>
      </c>
      <c r="J127" s="20">
        <v>25</v>
      </c>
      <c r="K127" s="72">
        <f t="shared" si="15"/>
        <v>50</v>
      </c>
      <c r="L127" s="17" t="s">
        <v>16</v>
      </c>
      <c r="M127" s="18">
        <v>15</v>
      </c>
      <c r="N127" s="23">
        <f t="shared" si="16"/>
        <v>35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+'7'!H150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1</v>
      </c>
      <c r="I150" s="81">
        <v>1</v>
      </c>
      <c r="J150" s="20">
        <v>90</v>
      </c>
      <c r="K150" s="72">
        <f t="shared" si="20"/>
        <v>90</v>
      </c>
      <c r="L150" s="17" t="s">
        <v>16</v>
      </c>
      <c r="M150" s="18">
        <v>10</v>
      </c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+'7'!H153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0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+'7'!H154</f>
        <v>8</v>
      </c>
      <c r="D154" s="80">
        <v>0</v>
      </c>
      <c r="E154" s="46">
        <f t="shared" si="18"/>
        <v>8</v>
      </c>
      <c r="F154" s="91">
        <v>0</v>
      </c>
      <c r="G154" s="89">
        <v>0</v>
      </c>
      <c r="H154" s="46">
        <f t="shared" si="19"/>
        <v>6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+'7'!H155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+'7'!H156</f>
        <v>4</v>
      </c>
      <c r="D156" s="80">
        <v>0</v>
      </c>
      <c r="E156" s="46">
        <f t="shared" si="18"/>
        <v>4</v>
      </c>
      <c r="F156" s="91">
        <v>0</v>
      </c>
      <c r="G156" s="89">
        <v>0</v>
      </c>
      <c r="H156" s="46">
        <f t="shared" si="19"/>
        <v>3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/>
      <c r="N156" s="23">
        <f t="shared" si="21"/>
        <v>120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+'7'!H164</f>
        <v>7</v>
      </c>
      <c r="D164" s="80">
        <v>0</v>
      </c>
      <c r="E164" s="46">
        <f t="shared" si="18"/>
        <v>7</v>
      </c>
      <c r="F164" s="91">
        <v>0</v>
      </c>
      <c r="G164" s="89">
        <v>0</v>
      </c>
      <c r="H164" s="46">
        <f t="shared" si="19"/>
        <v>7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+'7'!H165</f>
        <v>5</v>
      </c>
      <c r="D165" s="80">
        <v>0</v>
      </c>
      <c r="E165" s="46">
        <f t="shared" si="18"/>
        <v>5</v>
      </c>
      <c r="F165" s="91">
        <v>0</v>
      </c>
      <c r="G165" s="89">
        <v>0</v>
      </c>
      <c r="H165" s="46">
        <f t="shared" si="19"/>
        <v>4</v>
      </c>
      <c r="I165" s="81">
        <v>1</v>
      </c>
      <c r="J165" s="20">
        <v>90</v>
      </c>
      <c r="K165" s="72">
        <f t="shared" si="20"/>
        <v>90</v>
      </c>
      <c r="L165" s="17" t="s">
        <v>16</v>
      </c>
      <c r="M165" s="18"/>
      <c r="N165" s="23">
        <f t="shared" si="21"/>
        <v>90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+'7'!H166</f>
        <v>6</v>
      </c>
      <c r="D166" s="80">
        <v>0</v>
      </c>
      <c r="E166" s="46">
        <f t="shared" si="18"/>
        <v>6</v>
      </c>
      <c r="F166" s="91">
        <v>0</v>
      </c>
      <c r="G166" s="89">
        <v>0</v>
      </c>
      <c r="H166" s="46">
        <f t="shared" si="19"/>
        <v>6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+'7'!H167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5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+'7'!H169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+'7'!H172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2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+'7'!H173</f>
        <v>4</v>
      </c>
      <c r="D173" s="80">
        <v>0</v>
      </c>
      <c r="E173" s="46">
        <f t="shared" si="18"/>
        <v>4</v>
      </c>
      <c r="F173" s="91">
        <v>0</v>
      </c>
      <c r="G173" s="89">
        <v>0</v>
      </c>
      <c r="H173" s="46">
        <f t="shared" si="19"/>
        <v>2</v>
      </c>
      <c r="I173" s="81">
        <v>2</v>
      </c>
      <c r="J173" s="20">
        <v>25</v>
      </c>
      <c r="K173" s="72">
        <f t="shared" si="20"/>
        <v>50</v>
      </c>
      <c r="L173" s="17" t="s">
        <v>16</v>
      </c>
      <c r="M173" s="18"/>
      <c r="N173" s="23">
        <f t="shared" si="21"/>
        <v>50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+'7'!H175</f>
        <v>2</v>
      </c>
      <c r="D175" s="80">
        <v>0</v>
      </c>
      <c r="E175" s="46">
        <f t="shared" si="18"/>
        <v>2</v>
      </c>
      <c r="F175" s="91">
        <v>0</v>
      </c>
      <c r="G175" s="89">
        <v>0</v>
      </c>
      <c r="H175" s="46">
        <f t="shared" si="19"/>
        <v>0</v>
      </c>
      <c r="I175" s="81">
        <v>2</v>
      </c>
      <c r="J175" s="20">
        <v>25</v>
      </c>
      <c r="K175" s="72">
        <f t="shared" si="20"/>
        <v>50</v>
      </c>
      <c r="L175" s="17" t="s">
        <v>16</v>
      </c>
      <c r="M175" s="18"/>
      <c r="N175" s="23">
        <f t="shared" si="21"/>
        <v>50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+'7'!H176</f>
        <v>4</v>
      </c>
      <c r="D176" s="80">
        <v>0</v>
      </c>
      <c r="E176" s="46">
        <f t="shared" si="18"/>
        <v>4</v>
      </c>
      <c r="F176" s="91">
        <v>0</v>
      </c>
      <c r="G176" s="89">
        <v>0</v>
      </c>
      <c r="H176" s="46">
        <f t="shared" si="19"/>
        <v>2</v>
      </c>
      <c r="I176" s="81">
        <v>2</v>
      </c>
      <c r="J176" s="20">
        <v>25</v>
      </c>
      <c r="K176" s="72">
        <f t="shared" si="20"/>
        <v>50</v>
      </c>
      <c r="L176" s="17" t="s">
        <v>16</v>
      </c>
      <c r="M176" s="18"/>
      <c r="N176" s="23">
        <f t="shared" si="21"/>
        <v>50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+'7'!H177</f>
        <v>5</v>
      </c>
      <c r="D177" s="80">
        <v>0</v>
      </c>
      <c r="E177" s="46">
        <f t="shared" si="18"/>
        <v>5</v>
      </c>
      <c r="F177" s="91">
        <v>0</v>
      </c>
      <c r="G177" s="89">
        <v>0</v>
      </c>
      <c r="H177" s="46">
        <f t="shared" si="19"/>
        <v>4</v>
      </c>
      <c r="I177" s="81">
        <v>1</v>
      </c>
      <c r="J177" s="20">
        <v>25</v>
      </c>
      <c r="K177" s="72">
        <f>+J177*I177</f>
        <v>25</v>
      </c>
      <c r="L177" s="17" t="s">
        <v>16</v>
      </c>
      <c r="M177" s="18"/>
      <c r="N177" s="23">
        <f>SUM(K177-M177)</f>
        <v>25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+'7'!H179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+'7'!H181</f>
        <v>17</v>
      </c>
      <c r="D181" s="80">
        <v>0</v>
      </c>
      <c r="E181" s="46">
        <f t="shared" si="18"/>
        <v>17</v>
      </c>
      <c r="F181" s="91">
        <v>0</v>
      </c>
      <c r="G181" s="89">
        <v>0</v>
      </c>
      <c r="H181" s="46">
        <f t="shared" si="19"/>
        <v>15</v>
      </c>
      <c r="I181" s="81">
        <v>2</v>
      </c>
      <c r="J181" s="20">
        <v>20</v>
      </c>
      <c r="K181" s="72">
        <f t="shared" si="20"/>
        <v>40</v>
      </c>
      <c r="L181" s="17" t="s">
        <v>16</v>
      </c>
      <c r="M181" s="18"/>
      <c r="N181" s="23">
        <f t="shared" si="21"/>
        <v>40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+'7'!H187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2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2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2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4060</v>
      </c>
    </row>
    <row r="228" spans="1:22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22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1925</v>
      </c>
      <c r="M229" s="2">
        <v>220</v>
      </c>
      <c r="N229" s="2">
        <v>25</v>
      </c>
      <c r="O229" s="2">
        <v>170</v>
      </c>
      <c r="P229" s="2">
        <v>270</v>
      </c>
      <c r="Q229" s="2">
        <v>360</v>
      </c>
      <c r="R229" s="2">
        <v>500</v>
      </c>
      <c r="S229" s="2">
        <v>105</v>
      </c>
      <c r="T229" s="2">
        <v>200</v>
      </c>
      <c r="U229" s="2">
        <v>25</v>
      </c>
      <c r="V229" s="2">
        <v>50</v>
      </c>
    </row>
    <row r="230" spans="1:22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22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22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890</v>
      </c>
      <c r="N232" s="105" t="s">
        <v>408</v>
      </c>
      <c r="O232" s="106" t="s">
        <v>409</v>
      </c>
      <c r="P232" s="107" t="s">
        <v>410</v>
      </c>
    </row>
    <row r="233" spans="1:22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1245</v>
      </c>
      <c r="N233" s="108"/>
      <c r="O233" s="108">
        <v>200</v>
      </c>
      <c r="P233" s="108"/>
    </row>
    <row r="234" spans="1:22" ht="24.6" x14ac:dyDescent="0.65">
      <c r="A234" s="1"/>
      <c r="C234" s="31"/>
      <c r="E234" s="31"/>
      <c r="H234" s="31"/>
      <c r="J234" s="154" t="s">
        <v>209</v>
      </c>
      <c r="K234" s="155"/>
      <c r="L234" s="37">
        <v>1245</v>
      </c>
      <c r="N234" s="108"/>
      <c r="O234" s="108"/>
      <c r="P234" s="108"/>
    </row>
    <row r="235" spans="1:22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2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2" x14ac:dyDescent="0.6">
      <c r="H237" s="2"/>
      <c r="J237" s="2"/>
      <c r="N237" s="109"/>
      <c r="O237" s="109"/>
      <c r="P237" s="109"/>
    </row>
    <row r="238" spans="1:22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2" x14ac:dyDescent="0.6">
      <c r="H239" s="2"/>
      <c r="J239" s="2"/>
      <c r="N239" s="111">
        <f>SUM(N233:N238)</f>
        <v>0</v>
      </c>
      <c r="O239" s="111">
        <f>SUM(O233:O238)</f>
        <v>200</v>
      </c>
      <c r="P239" s="111">
        <f>SUM(P233:P238)</f>
        <v>0</v>
      </c>
    </row>
    <row r="240" spans="1:22" x14ac:dyDescent="0.6">
      <c r="H240" s="2"/>
      <c r="J240" s="2"/>
      <c r="N240" s="112" t="s">
        <v>411</v>
      </c>
      <c r="O240" s="113">
        <f>O239*30/100</f>
        <v>60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4.2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135.80000000000001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11"/>
  <sheetViews>
    <sheetView zoomScale="80" zoomScaleNormal="80" workbookViewId="0">
      <pane xSplit="8" ySplit="4" topLeftCell="I236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7.2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+'8'!H5</f>
        <v>36</v>
      </c>
      <c r="D5" s="80">
        <v>0</v>
      </c>
      <c r="E5" s="46">
        <f t="shared" ref="E5" si="0">C5+D5</f>
        <v>36</v>
      </c>
      <c r="F5" s="91">
        <v>0</v>
      </c>
      <c r="G5" s="89">
        <v>0</v>
      </c>
      <c r="H5" s="46">
        <f t="shared" ref="H5" si="1">+E5-F5-I5-G5</f>
        <v>34</v>
      </c>
      <c r="I5" s="81">
        <v>2</v>
      </c>
      <c r="J5" s="15">
        <v>50</v>
      </c>
      <c r="K5" s="72">
        <f>+J5*I5</f>
        <v>100</v>
      </c>
      <c r="L5" s="17" t="s">
        <v>16</v>
      </c>
      <c r="M5" s="18">
        <v>50</v>
      </c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+'8'!H6</f>
        <v>53</v>
      </c>
      <c r="D6" s="80">
        <v>10</v>
      </c>
      <c r="E6" s="46">
        <f t="shared" ref="E6:E69" si="5">C6+D6</f>
        <v>63</v>
      </c>
      <c r="F6" s="91">
        <v>0</v>
      </c>
      <c r="G6" s="89">
        <v>10</v>
      </c>
      <c r="H6" s="46">
        <f t="shared" ref="H6:H69" si="6">+E6-F6-I6-G6</f>
        <v>47</v>
      </c>
      <c r="I6" s="81">
        <v>6</v>
      </c>
      <c r="J6" s="15">
        <v>100</v>
      </c>
      <c r="K6" s="72">
        <f t="shared" ref="K6:K74" si="7">+J6*I6</f>
        <v>600</v>
      </c>
      <c r="L6" s="17" t="s">
        <v>16</v>
      </c>
      <c r="M6" s="18">
        <v>300</v>
      </c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+'8'!H11</f>
        <v>21</v>
      </c>
      <c r="D11" s="80">
        <v>10</v>
      </c>
      <c r="E11" s="46">
        <f t="shared" si="5"/>
        <v>31</v>
      </c>
      <c r="F11" s="91">
        <v>0</v>
      </c>
      <c r="G11" s="89">
        <v>0</v>
      </c>
      <c r="H11" s="46">
        <f t="shared" si="6"/>
        <v>29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>
        <v>50</v>
      </c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+'8'!H14</f>
        <v>0</v>
      </c>
      <c r="D14" s="80">
        <v>5</v>
      </c>
      <c r="E14" s="46">
        <f t="shared" si="5"/>
        <v>5</v>
      </c>
      <c r="F14" s="91">
        <v>0</v>
      </c>
      <c r="G14" s="89">
        <v>0</v>
      </c>
      <c r="H14" s="46">
        <f t="shared" si="6"/>
        <v>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+'8'!H18</f>
        <v>2</v>
      </c>
      <c r="D18" s="80">
        <v>5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+'8'!H20</f>
        <v>1</v>
      </c>
      <c r="D20" s="80">
        <v>3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+'8'!H21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+'8'!H22</f>
        <v>12</v>
      </c>
      <c r="D22" s="80">
        <v>0</v>
      </c>
      <c r="E22" s="46">
        <f t="shared" si="5"/>
        <v>12</v>
      </c>
      <c r="F22" s="91">
        <v>0</v>
      </c>
      <c r="G22" s="89">
        <v>0</v>
      </c>
      <c r="H22" s="46">
        <f t="shared" si="6"/>
        <v>10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>
        <v>40</v>
      </c>
      <c r="N22" s="23">
        <f t="shared" si="8"/>
        <v>160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+'8'!H24</f>
        <v>0</v>
      </c>
      <c r="D24" s="80">
        <v>5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+'8'!H25</f>
        <v>1</v>
      </c>
      <c r="D25" s="80">
        <v>0</v>
      </c>
      <c r="E25" s="46">
        <f t="shared" si="5"/>
        <v>1</v>
      </c>
      <c r="F25" s="91">
        <v>0</v>
      </c>
      <c r="G25" s="89">
        <v>0</v>
      </c>
      <c r="H25" s="46">
        <f t="shared" si="6"/>
        <v>1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+'8'!H26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+'8'!H28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0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>
        <v>100</v>
      </c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+'8'!H31</f>
        <v>11</v>
      </c>
      <c r="D31" s="80">
        <v>0</v>
      </c>
      <c r="E31" s="46">
        <f t="shared" si="5"/>
        <v>11</v>
      </c>
      <c r="F31" s="91">
        <v>0</v>
      </c>
      <c r="G31" s="89">
        <v>0</v>
      </c>
      <c r="H31" s="46">
        <f t="shared" si="6"/>
        <v>11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+'8'!H32</f>
        <v>0</v>
      </c>
      <c r="D32" s="80">
        <v>5</v>
      </c>
      <c r="E32" s="46">
        <f t="shared" si="5"/>
        <v>5</v>
      </c>
      <c r="F32" s="91">
        <v>0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+'8'!H33</f>
        <v>2</v>
      </c>
      <c r="D33" s="80">
        <v>5</v>
      </c>
      <c r="E33" s="46">
        <f t="shared" si="5"/>
        <v>7</v>
      </c>
      <c r="F33" s="91">
        <v>0</v>
      </c>
      <c r="G33" s="89">
        <v>0</v>
      </c>
      <c r="H33" s="46">
        <f t="shared" si="6"/>
        <v>6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+'8'!H34</f>
        <v>0</v>
      </c>
      <c r="D34" s="80">
        <v>5</v>
      </c>
      <c r="E34" s="46">
        <f t="shared" si="5"/>
        <v>5</v>
      </c>
      <c r="F34" s="91">
        <v>0</v>
      </c>
      <c r="G34" s="89">
        <v>0</v>
      </c>
      <c r="H34" s="46">
        <f t="shared" si="6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+'8'!H37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2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+'8'!H38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+'8'!H39</f>
        <v>4</v>
      </c>
      <c r="D39" s="80">
        <v>0</v>
      </c>
      <c r="E39" s="46">
        <f t="shared" si="5"/>
        <v>4</v>
      </c>
      <c r="F39" s="91">
        <v>0</v>
      </c>
      <c r="G39" s="89">
        <v>0</v>
      </c>
      <c r="H39" s="46">
        <f t="shared" si="6"/>
        <v>4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+'8'!H43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+'8'!H44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+'8'!H45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+'8'!H46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+'8'!H48</f>
        <v>0</v>
      </c>
      <c r="D48" s="80">
        <v>5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+'8'!H49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+'8'!H50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2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+'8'!H51</f>
        <v>0</v>
      </c>
      <c r="D51" s="80">
        <v>5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+'8'!H52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+'8'!H53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+'8'!H56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+'8'!H57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+'8'!H59</f>
        <v>-1</v>
      </c>
      <c r="D59" s="80">
        <v>3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+'8'!H60</f>
        <v>2</v>
      </c>
      <c r="D60" s="80">
        <v>3</v>
      </c>
      <c r="E60" s="46">
        <f t="shared" si="5"/>
        <v>5</v>
      </c>
      <c r="F60" s="91">
        <v>0</v>
      </c>
      <c r="G60" s="89">
        <v>0</v>
      </c>
      <c r="H60" s="46">
        <f t="shared" si="6"/>
        <v>5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+'8'!H61</f>
        <v>2</v>
      </c>
      <c r="D61" s="80">
        <v>3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+'8'!H67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+'8'!H70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+'8'!H71</f>
        <v>-1</v>
      </c>
      <c r="D71" s="80">
        <v>5</v>
      </c>
      <c r="E71" s="46">
        <f t="shared" si="13"/>
        <v>4</v>
      </c>
      <c r="F71" s="91">
        <v>0</v>
      </c>
      <c r="G71" s="89">
        <v>0</v>
      </c>
      <c r="H71" s="46">
        <f t="shared" si="14"/>
        <v>4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+'8'!H74</f>
        <v>1</v>
      </c>
      <c r="D74" s="80">
        <v>5</v>
      </c>
      <c r="E74" s="46">
        <f t="shared" si="13"/>
        <v>6</v>
      </c>
      <c r="F74" s="91">
        <v>0</v>
      </c>
      <c r="G74" s="89">
        <v>0</v>
      </c>
      <c r="H74" s="46">
        <f t="shared" si="14"/>
        <v>6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+'8'!H75</f>
        <v>2</v>
      </c>
      <c r="D75" s="80">
        <v>5</v>
      </c>
      <c r="E75" s="46">
        <f t="shared" si="13"/>
        <v>7</v>
      </c>
      <c r="F75" s="91">
        <v>0</v>
      </c>
      <c r="G75" s="89">
        <v>0</v>
      </c>
      <c r="H75" s="46">
        <f t="shared" si="14"/>
        <v>7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+'8'!H77</f>
        <v>0</v>
      </c>
      <c r="D77" s="80">
        <v>10</v>
      </c>
      <c r="E77" s="46">
        <f t="shared" si="13"/>
        <v>10</v>
      </c>
      <c r="F77" s="91">
        <v>0</v>
      </c>
      <c r="G77" s="89">
        <v>0</v>
      </c>
      <c r="H77" s="46">
        <f t="shared" si="14"/>
        <v>8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+'8'!H80</f>
        <v>0</v>
      </c>
      <c r="D80" s="80">
        <v>5</v>
      </c>
      <c r="E80" s="46">
        <f t="shared" si="13"/>
        <v>5</v>
      </c>
      <c r="F80" s="91">
        <v>0</v>
      </c>
      <c r="G80" s="89">
        <v>0</v>
      </c>
      <c r="H80" s="46">
        <f t="shared" si="14"/>
        <v>5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+'8'!H85</f>
        <v>3</v>
      </c>
      <c r="D85" s="80">
        <v>0</v>
      </c>
      <c r="E85" s="46">
        <f t="shared" si="13"/>
        <v>3</v>
      </c>
      <c r="F85" s="91">
        <v>0</v>
      </c>
      <c r="G85" s="89">
        <v>0</v>
      </c>
      <c r="H85" s="46">
        <f t="shared" si="14"/>
        <v>2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+'8'!H86</f>
        <v>7</v>
      </c>
      <c r="D86" s="80">
        <v>0</v>
      </c>
      <c r="E86" s="46">
        <f t="shared" si="13"/>
        <v>7</v>
      </c>
      <c r="F86" s="91">
        <v>0</v>
      </c>
      <c r="G86" s="89">
        <v>0</v>
      </c>
      <c r="H86" s="46">
        <f t="shared" si="14"/>
        <v>7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+'8'!H87</f>
        <v>1</v>
      </c>
      <c r="D87" s="80">
        <v>5</v>
      </c>
      <c r="E87" s="46">
        <f t="shared" si="13"/>
        <v>6</v>
      </c>
      <c r="F87" s="91">
        <v>0</v>
      </c>
      <c r="G87" s="89">
        <v>0</v>
      </c>
      <c r="H87" s="46">
        <f t="shared" si="14"/>
        <v>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+'8'!H88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+'8'!H89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+'8'!H90</f>
        <v>5</v>
      </c>
      <c r="D90" s="80">
        <v>10</v>
      </c>
      <c r="E90" s="46">
        <f t="shared" si="13"/>
        <v>15</v>
      </c>
      <c r="F90" s="91">
        <v>0</v>
      </c>
      <c r="G90" s="89">
        <v>0</v>
      </c>
      <c r="H90" s="46">
        <f t="shared" si="14"/>
        <v>13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+'8'!H91</f>
        <v>3</v>
      </c>
      <c r="D91" s="80">
        <v>5</v>
      </c>
      <c r="E91" s="46">
        <f t="shared" si="13"/>
        <v>8</v>
      </c>
      <c r="F91" s="91">
        <v>0</v>
      </c>
      <c r="G91" s="89">
        <v>0</v>
      </c>
      <c r="H91" s="46">
        <f t="shared" si="14"/>
        <v>8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+'8'!H97</f>
        <v>8</v>
      </c>
      <c r="D97" s="80">
        <v>0</v>
      </c>
      <c r="E97" s="46">
        <f t="shared" si="13"/>
        <v>8</v>
      </c>
      <c r="F97" s="91">
        <v>0</v>
      </c>
      <c r="G97" s="89">
        <v>0</v>
      </c>
      <c r="H97" s="46">
        <f t="shared" si="14"/>
        <v>8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+'8'!H98</f>
        <v>5</v>
      </c>
      <c r="D98" s="80">
        <v>0</v>
      </c>
      <c r="E98" s="46">
        <f t="shared" si="13"/>
        <v>5</v>
      </c>
      <c r="F98" s="91">
        <v>0</v>
      </c>
      <c r="G98" s="89">
        <v>0</v>
      </c>
      <c r="H98" s="46">
        <f t="shared" si="14"/>
        <v>5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+'8'!H104</f>
        <v>0</v>
      </c>
      <c r="D104" s="80">
        <v>5</v>
      </c>
      <c r="E104" s="46">
        <f t="shared" si="13"/>
        <v>5</v>
      </c>
      <c r="F104" s="91">
        <v>0</v>
      </c>
      <c r="G104" s="89">
        <v>0</v>
      </c>
      <c r="H104" s="46">
        <f t="shared" si="14"/>
        <v>5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+'8'!H107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+'8'!H109</f>
        <v>0</v>
      </c>
      <c r="D109" s="80">
        <v>5</v>
      </c>
      <c r="E109" s="46">
        <f t="shared" si="13"/>
        <v>5</v>
      </c>
      <c r="F109" s="91">
        <v>0</v>
      </c>
      <c r="G109" s="89">
        <v>0</v>
      </c>
      <c r="H109" s="46">
        <f t="shared" si="14"/>
        <v>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+'8'!H125</f>
        <v>3</v>
      </c>
      <c r="D125" s="80">
        <v>0</v>
      </c>
      <c r="E125" s="46">
        <f t="shared" si="13"/>
        <v>3</v>
      </c>
      <c r="F125" s="91">
        <v>0</v>
      </c>
      <c r="G125" s="89">
        <v>0</v>
      </c>
      <c r="H125" s="46">
        <f t="shared" si="14"/>
        <v>3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+'8'!H126</f>
        <v>2</v>
      </c>
      <c r="D126" s="80">
        <v>10</v>
      </c>
      <c r="E126" s="46">
        <f t="shared" si="13"/>
        <v>12</v>
      </c>
      <c r="F126" s="91">
        <v>0</v>
      </c>
      <c r="G126" s="89">
        <v>0</v>
      </c>
      <c r="H126" s="46">
        <f t="shared" si="14"/>
        <v>12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+'8'!H127</f>
        <v>6</v>
      </c>
      <c r="D127" s="80">
        <v>5</v>
      </c>
      <c r="E127" s="46">
        <f t="shared" si="13"/>
        <v>11</v>
      </c>
      <c r="F127" s="91">
        <v>0</v>
      </c>
      <c r="G127" s="89">
        <v>0</v>
      </c>
      <c r="H127" s="46">
        <f t="shared" si="14"/>
        <v>11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+'8'!H150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+'8'!H153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+'8'!H154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+'8'!H155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+'8'!H156</f>
        <v>3</v>
      </c>
      <c r="D156" s="80">
        <v>0</v>
      </c>
      <c r="E156" s="46">
        <f t="shared" si="18"/>
        <v>3</v>
      </c>
      <c r="F156" s="91">
        <v>0</v>
      </c>
      <c r="G156" s="89">
        <v>0</v>
      </c>
      <c r="H156" s="46">
        <f t="shared" si="19"/>
        <v>2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/>
      <c r="N156" s="23">
        <f t="shared" si="21"/>
        <v>120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+'8'!H164</f>
        <v>7</v>
      </c>
      <c r="D164" s="80">
        <v>0</v>
      </c>
      <c r="E164" s="46">
        <f t="shared" si="18"/>
        <v>7</v>
      </c>
      <c r="F164" s="91">
        <v>0</v>
      </c>
      <c r="G164" s="89">
        <v>0</v>
      </c>
      <c r="H164" s="46">
        <f t="shared" si="19"/>
        <v>7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+'8'!H165</f>
        <v>4</v>
      </c>
      <c r="D165" s="80">
        <v>0</v>
      </c>
      <c r="E165" s="46">
        <f t="shared" si="18"/>
        <v>4</v>
      </c>
      <c r="F165" s="91">
        <v>0</v>
      </c>
      <c r="G165" s="89">
        <v>0</v>
      </c>
      <c r="H165" s="46">
        <f t="shared" si="19"/>
        <v>4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+'8'!H166</f>
        <v>6</v>
      </c>
      <c r="D166" s="80">
        <v>0</v>
      </c>
      <c r="E166" s="46">
        <f t="shared" si="18"/>
        <v>6</v>
      </c>
      <c r="F166" s="91">
        <v>0</v>
      </c>
      <c r="G166" s="89">
        <v>0</v>
      </c>
      <c r="H166" s="46">
        <f t="shared" si="19"/>
        <v>6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+'8'!H167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5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+'8'!H169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+'8'!H172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1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>
        <v>60</v>
      </c>
      <c r="N172" s="23">
        <f t="shared" si="21"/>
        <v>60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+'8'!H173</f>
        <v>2</v>
      </c>
      <c r="D173" s="80">
        <v>0</v>
      </c>
      <c r="E173" s="46">
        <f t="shared" si="18"/>
        <v>2</v>
      </c>
      <c r="F173" s="91">
        <v>0</v>
      </c>
      <c r="G173" s="89">
        <v>0</v>
      </c>
      <c r="H173" s="46">
        <f t="shared" si="19"/>
        <v>1</v>
      </c>
      <c r="I173" s="81">
        <v>1</v>
      </c>
      <c r="J173" s="20">
        <v>25</v>
      </c>
      <c r="K173" s="72">
        <f t="shared" si="20"/>
        <v>25</v>
      </c>
      <c r="L173" s="17" t="s">
        <v>16</v>
      </c>
      <c r="M173" s="18"/>
      <c r="N173" s="23">
        <f t="shared" si="21"/>
        <v>25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+'8'!H176</f>
        <v>2</v>
      </c>
      <c r="D176" s="80">
        <v>0</v>
      </c>
      <c r="E176" s="46">
        <f t="shared" si="18"/>
        <v>2</v>
      </c>
      <c r="F176" s="91">
        <v>0</v>
      </c>
      <c r="G176" s="89">
        <v>0</v>
      </c>
      <c r="H176" s="46">
        <f t="shared" si="19"/>
        <v>0</v>
      </c>
      <c r="I176" s="81">
        <v>2</v>
      </c>
      <c r="J176" s="20">
        <v>25</v>
      </c>
      <c r="K176" s="72">
        <f t="shared" si="20"/>
        <v>50</v>
      </c>
      <c r="L176" s="17" t="s">
        <v>16</v>
      </c>
      <c r="M176" s="18"/>
      <c r="N176" s="23">
        <f t="shared" si="21"/>
        <v>50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+'8'!H177</f>
        <v>4</v>
      </c>
      <c r="D177" s="80">
        <v>0</v>
      </c>
      <c r="E177" s="46">
        <f t="shared" si="18"/>
        <v>4</v>
      </c>
      <c r="F177" s="91">
        <v>0</v>
      </c>
      <c r="G177" s="89">
        <v>0</v>
      </c>
      <c r="H177" s="46">
        <f t="shared" si="19"/>
        <v>3</v>
      </c>
      <c r="I177" s="81">
        <v>1</v>
      </c>
      <c r="J177" s="20">
        <v>25</v>
      </c>
      <c r="K177" s="72">
        <f>+J177*I177</f>
        <v>25</v>
      </c>
      <c r="L177" s="17" t="s">
        <v>16</v>
      </c>
      <c r="M177" s="18"/>
      <c r="N177" s="23">
        <f>SUM(K177-M177)</f>
        <v>25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+'8'!H179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+'8'!H181</f>
        <v>15</v>
      </c>
      <c r="D181" s="80">
        <v>0</v>
      </c>
      <c r="E181" s="46">
        <f t="shared" si="18"/>
        <v>15</v>
      </c>
      <c r="F181" s="91">
        <v>0</v>
      </c>
      <c r="G181" s="89">
        <v>0</v>
      </c>
      <c r="H181" s="46">
        <f t="shared" si="19"/>
        <v>14</v>
      </c>
      <c r="I181" s="81">
        <v>1</v>
      </c>
      <c r="J181" s="20">
        <v>20</v>
      </c>
      <c r="K181" s="72">
        <f t="shared" si="20"/>
        <v>20</v>
      </c>
      <c r="L181" s="17" t="s">
        <v>16</v>
      </c>
      <c r="M181" s="18"/>
      <c r="N181" s="23">
        <f t="shared" si="21"/>
        <v>20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+'8'!H187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1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1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1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2200</v>
      </c>
    </row>
    <row r="228" spans="1:21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21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1400</v>
      </c>
      <c r="M229" s="2">
        <v>50</v>
      </c>
      <c r="N229" s="2">
        <v>100</v>
      </c>
      <c r="O229" s="2">
        <v>220</v>
      </c>
      <c r="P229" s="2">
        <v>70</v>
      </c>
      <c r="Q229" s="2">
        <v>140</v>
      </c>
      <c r="R229" s="2">
        <v>50</v>
      </c>
      <c r="S229" s="2">
        <v>180</v>
      </c>
      <c r="T229" s="2">
        <v>290</v>
      </c>
      <c r="U229" s="2">
        <v>300</v>
      </c>
    </row>
    <row r="230" spans="1:21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21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21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600</v>
      </c>
      <c r="N232" s="105" t="s">
        <v>408</v>
      </c>
      <c r="O232" s="106" t="s">
        <v>409</v>
      </c>
      <c r="P232" s="107" t="s">
        <v>410</v>
      </c>
    </row>
    <row r="233" spans="1:21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200</v>
      </c>
      <c r="N233" s="108"/>
      <c r="O233" s="108"/>
      <c r="P233" s="108"/>
    </row>
    <row r="234" spans="1:21" ht="24.6" x14ac:dyDescent="0.65">
      <c r="A234" s="1"/>
      <c r="C234" s="31"/>
      <c r="E234" s="31"/>
      <c r="H234" s="31"/>
      <c r="J234" s="154" t="s">
        <v>209</v>
      </c>
      <c r="K234" s="155"/>
      <c r="L234" s="37">
        <v>200</v>
      </c>
      <c r="N234" s="108"/>
      <c r="O234" s="108"/>
      <c r="P234" s="108"/>
    </row>
    <row r="235" spans="1:21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1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1" x14ac:dyDescent="0.6">
      <c r="H237" s="2"/>
      <c r="J237" s="2"/>
      <c r="N237" s="109"/>
      <c r="O237" s="109"/>
      <c r="P237" s="109"/>
    </row>
    <row r="238" spans="1:21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1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21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11"/>
  <sheetViews>
    <sheetView zoomScale="80" zoomScaleNormal="80" workbookViewId="0">
      <pane xSplit="8" ySplit="4" topLeftCell="K230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+'9'!H5</f>
        <v>34</v>
      </c>
      <c r="D5" s="80">
        <v>0</v>
      </c>
      <c r="E5" s="46">
        <f t="shared" ref="E5" si="0">C5+D5</f>
        <v>34</v>
      </c>
      <c r="F5" s="91">
        <v>2</v>
      </c>
      <c r="G5" s="89">
        <v>0</v>
      </c>
      <c r="H5" s="46">
        <f t="shared" ref="H5" si="1">+E5-F5-I5-G5</f>
        <v>32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+'9'!H6</f>
        <v>47</v>
      </c>
      <c r="D6" s="80">
        <v>0</v>
      </c>
      <c r="E6" s="46">
        <f t="shared" ref="E6:E69" si="5">C6+D6</f>
        <v>47</v>
      </c>
      <c r="F6" s="91">
        <v>0</v>
      </c>
      <c r="G6" s="89">
        <v>0</v>
      </c>
      <c r="H6" s="46">
        <f t="shared" ref="H6:H69" si="6">+E6-F6-I6-G6</f>
        <v>37</v>
      </c>
      <c r="I6" s="81">
        <v>10</v>
      </c>
      <c r="J6" s="15">
        <v>100</v>
      </c>
      <c r="K6" s="72">
        <f t="shared" ref="K6:K74" si="7">+J6*I6</f>
        <v>1000</v>
      </c>
      <c r="L6" s="17" t="s">
        <v>16</v>
      </c>
      <c r="M6" s="18">
        <v>500</v>
      </c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+'9'!H11</f>
        <v>29</v>
      </c>
      <c r="D11" s="80">
        <v>0</v>
      </c>
      <c r="E11" s="46">
        <f t="shared" si="5"/>
        <v>29</v>
      </c>
      <c r="F11" s="91">
        <v>9</v>
      </c>
      <c r="G11" s="89">
        <v>0</v>
      </c>
      <c r="H11" s="46">
        <f t="shared" si="6"/>
        <v>18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>
        <v>50</v>
      </c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+'9'!H14</f>
        <v>5</v>
      </c>
      <c r="D14" s="80">
        <v>0</v>
      </c>
      <c r="E14" s="46">
        <f t="shared" si="5"/>
        <v>5</v>
      </c>
      <c r="F14" s="91">
        <v>0</v>
      </c>
      <c r="G14" s="89">
        <v>0</v>
      </c>
      <c r="H14" s="46">
        <f t="shared" si="6"/>
        <v>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+'9'!H18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5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>
        <v>50</v>
      </c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+'9'!H20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+'9'!H21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+'9'!H22</f>
        <v>10</v>
      </c>
      <c r="D22" s="80">
        <v>0</v>
      </c>
      <c r="E22" s="46">
        <f t="shared" si="5"/>
        <v>10</v>
      </c>
      <c r="F22" s="91">
        <v>0</v>
      </c>
      <c r="G22" s="89">
        <v>0</v>
      </c>
      <c r="H22" s="46">
        <f t="shared" si="6"/>
        <v>9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>
        <v>50</v>
      </c>
      <c r="N22" s="23">
        <f t="shared" si="8"/>
        <v>50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+'9'!H24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+'9'!H25</f>
        <v>1</v>
      </c>
      <c r="D25" s="80">
        <v>0</v>
      </c>
      <c r="E25" s="46">
        <f t="shared" si="5"/>
        <v>1</v>
      </c>
      <c r="F25" s="91">
        <v>0</v>
      </c>
      <c r="G25" s="89">
        <v>0</v>
      </c>
      <c r="H25" s="46">
        <f t="shared" si="6"/>
        <v>0</v>
      </c>
      <c r="I25" s="81">
        <v>1</v>
      </c>
      <c r="J25" s="15">
        <v>100</v>
      </c>
      <c r="K25" s="72">
        <f t="shared" si="7"/>
        <v>100</v>
      </c>
      <c r="L25" s="17" t="s">
        <v>16</v>
      </c>
      <c r="M25" s="18">
        <v>50</v>
      </c>
      <c r="N25" s="23">
        <f t="shared" si="8"/>
        <v>50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+'9'!H26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+'9'!H28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+'9'!H31</f>
        <v>11</v>
      </c>
      <c r="D31" s="80">
        <v>0</v>
      </c>
      <c r="E31" s="46">
        <f t="shared" si="5"/>
        <v>11</v>
      </c>
      <c r="F31" s="91">
        <v>0</v>
      </c>
      <c r="G31" s="89">
        <v>0</v>
      </c>
      <c r="H31" s="46">
        <f t="shared" si="6"/>
        <v>11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+'9'!H32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3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+'9'!H33</f>
        <v>6</v>
      </c>
      <c r="D33" s="80">
        <v>0</v>
      </c>
      <c r="E33" s="46">
        <f t="shared" si="5"/>
        <v>6</v>
      </c>
      <c r="F33" s="91">
        <v>0</v>
      </c>
      <c r="G33" s="89">
        <v>0</v>
      </c>
      <c r="H33" s="46">
        <f t="shared" si="6"/>
        <v>6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+'9'!H34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+'9'!H37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0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>
        <v>50</v>
      </c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+'9'!H38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2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+'9'!H39</f>
        <v>4</v>
      </c>
      <c r="D39" s="80">
        <v>0</v>
      </c>
      <c r="E39" s="46">
        <f t="shared" si="5"/>
        <v>4</v>
      </c>
      <c r="F39" s="91">
        <v>0</v>
      </c>
      <c r="G39" s="89">
        <v>0</v>
      </c>
      <c r="H39" s="46">
        <f t="shared" si="6"/>
        <v>4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+'9'!H43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+'9'!H44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3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+'9'!H45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+'9'!H46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4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+'9'!H48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+'9'!H49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+'9'!H50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2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+'9'!H51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+'9'!H52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+'9'!H53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+'9'!H56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+'9'!H57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+'9'!H59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+'9'!H60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5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+'9'!H61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+'9'!H67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+'9'!H70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+'9'!H71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4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+'9'!H74</f>
        <v>6</v>
      </c>
      <c r="D74" s="80">
        <v>0</v>
      </c>
      <c r="E74" s="46">
        <f t="shared" si="13"/>
        <v>6</v>
      </c>
      <c r="F74" s="91">
        <v>0</v>
      </c>
      <c r="G74" s="89">
        <v>0</v>
      </c>
      <c r="H74" s="46">
        <f t="shared" si="14"/>
        <v>6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+'9'!H75</f>
        <v>7</v>
      </c>
      <c r="D75" s="80">
        <v>0</v>
      </c>
      <c r="E75" s="46">
        <f t="shared" si="13"/>
        <v>7</v>
      </c>
      <c r="F75" s="91">
        <v>0</v>
      </c>
      <c r="G75" s="89">
        <v>0</v>
      </c>
      <c r="H75" s="46">
        <f t="shared" si="14"/>
        <v>6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+'9'!H77</f>
        <v>8</v>
      </c>
      <c r="D77" s="80">
        <v>0</v>
      </c>
      <c r="E77" s="46">
        <f t="shared" si="13"/>
        <v>8</v>
      </c>
      <c r="F77" s="91">
        <v>0</v>
      </c>
      <c r="G77" s="89">
        <v>0</v>
      </c>
      <c r="H77" s="46">
        <f t="shared" si="14"/>
        <v>8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+'9'!H80</f>
        <v>5</v>
      </c>
      <c r="D80" s="80">
        <v>0</v>
      </c>
      <c r="E80" s="46">
        <f t="shared" si="13"/>
        <v>5</v>
      </c>
      <c r="F80" s="91">
        <v>0</v>
      </c>
      <c r="G80" s="89">
        <v>0</v>
      </c>
      <c r="H80" s="46">
        <f t="shared" si="14"/>
        <v>5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+'9'!H85</f>
        <v>2</v>
      </c>
      <c r="D85" s="80">
        <v>0</v>
      </c>
      <c r="E85" s="46">
        <f t="shared" si="13"/>
        <v>2</v>
      </c>
      <c r="F85" s="91">
        <v>0</v>
      </c>
      <c r="G85" s="89">
        <v>0</v>
      </c>
      <c r="H85" s="46">
        <f t="shared" si="14"/>
        <v>2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+'9'!H86</f>
        <v>7</v>
      </c>
      <c r="D86" s="80">
        <v>0</v>
      </c>
      <c r="E86" s="46">
        <f t="shared" si="13"/>
        <v>7</v>
      </c>
      <c r="F86" s="91">
        <v>0</v>
      </c>
      <c r="G86" s="89">
        <v>0</v>
      </c>
      <c r="H86" s="46">
        <f t="shared" si="14"/>
        <v>7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+'9'!H87</f>
        <v>6</v>
      </c>
      <c r="D87" s="80">
        <v>0</v>
      </c>
      <c r="E87" s="46">
        <f t="shared" si="13"/>
        <v>6</v>
      </c>
      <c r="F87" s="91">
        <v>0</v>
      </c>
      <c r="G87" s="89">
        <v>0</v>
      </c>
      <c r="H87" s="46">
        <f t="shared" si="14"/>
        <v>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+'9'!H88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+'9'!H89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5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+'9'!H90</f>
        <v>13</v>
      </c>
      <c r="D90" s="80">
        <v>0</v>
      </c>
      <c r="E90" s="46">
        <f t="shared" si="13"/>
        <v>13</v>
      </c>
      <c r="F90" s="91">
        <v>0</v>
      </c>
      <c r="G90" s="89">
        <v>0</v>
      </c>
      <c r="H90" s="46">
        <f t="shared" si="14"/>
        <v>13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+'9'!H91</f>
        <v>8</v>
      </c>
      <c r="D91" s="80">
        <v>0</v>
      </c>
      <c r="E91" s="46">
        <f t="shared" si="13"/>
        <v>8</v>
      </c>
      <c r="F91" s="91">
        <v>0</v>
      </c>
      <c r="G91" s="89">
        <v>0</v>
      </c>
      <c r="H91" s="46">
        <f t="shared" si="14"/>
        <v>8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+'9'!H97</f>
        <v>8</v>
      </c>
      <c r="D97" s="80">
        <v>0</v>
      </c>
      <c r="E97" s="46">
        <f t="shared" si="13"/>
        <v>8</v>
      </c>
      <c r="F97" s="91">
        <v>0</v>
      </c>
      <c r="G97" s="89">
        <v>0</v>
      </c>
      <c r="H97" s="46">
        <f t="shared" si="14"/>
        <v>8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+'9'!H98</f>
        <v>5</v>
      </c>
      <c r="D98" s="80">
        <v>0</v>
      </c>
      <c r="E98" s="46">
        <f t="shared" si="13"/>
        <v>5</v>
      </c>
      <c r="F98" s="91">
        <v>0</v>
      </c>
      <c r="G98" s="89">
        <v>0</v>
      </c>
      <c r="H98" s="46">
        <f t="shared" si="14"/>
        <v>5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+'9'!H104</f>
        <v>5</v>
      </c>
      <c r="D104" s="80">
        <v>0</v>
      </c>
      <c r="E104" s="46">
        <f t="shared" si="13"/>
        <v>5</v>
      </c>
      <c r="F104" s="91">
        <v>0</v>
      </c>
      <c r="G104" s="89">
        <v>0</v>
      </c>
      <c r="H104" s="46">
        <f t="shared" si="14"/>
        <v>5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+'9'!H107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0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>
        <v>50</v>
      </c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+'9'!H109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4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>
        <v>10</v>
      </c>
      <c r="N109" s="23">
        <f t="shared" si="16"/>
        <v>40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+'9'!H125</f>
        <v>3</v>
      </c>
      <c r="D125" s="80">
        <v>0</v>
      </c>
      <c r="E125" s="46">
        <f t="shared" si="13"/>
        <v>3</v>
      </c>
      <c r="F125" s="91">
        <v>3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+'9'!H126</f>
        <v>12</v>
      </c>
      <c r="D126" s="80">
        <v>0</v>
      </c>
      <c r="E126" s="46">
        <f t="shared" si="13"/>
        <v>12</v>
      </c>
      <c r="F126" s="91">
        <v>0</v>
      </c>
      <c r="G126" s="89">
        <v>0</v>
      </c>
      <c r="H126" s="46">
        <f t="shared" si="14"/>
        <v>10</v>
      </c>
      <c r="I126" s="81">
        <v>2</v>
      </c>
      <c r="J126" s="20">
        <v>25</v>
      </c>
      <c r="K126" s="72">
        <f>+J126*I126</f>
        <v>50</v>
      </c>
      <c r="L126" s="17" t="s">
        <v>16</v>
      </c>
      <c r="M126" s="18">
        <v>50</v>
      </c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+'9'!H127</f>
        <v>11</v>
      </c>
      <c r="D127" s="80">
        <v>0</v>
      </c>
      <c r="E127" s="46">
        <f t="shared" si="13"/>
        <v>11</v>
      </c>
      <c r="F127" s="91">
        <v>0</v>
      </c>
      <c r="G127" s="89">
        <v>0</v>
      </c>
      <c r="H127" s="46">
        <f t="shared" si="14"/>
        <v>9</v>
      </c>
      <c r="I127" s="81">
        <v>2</v>
      </c>
      <c r="J127" s="20">
        <v>25</v>
      </c>
      <c r="K127" s="72">
        <f t="shared" si="15"/>
        <v>50</v>
      </c>
      <c r="L127" s="17" t="s">
        <v>16</v>
      </c>
      <c r="M127" s="18">
        <v>25</v>
      </c>
      <c r="N127" s="23">
        <f t="shared" si="16"/>
        <v>25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+'9'!H150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+'9'!H153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+'9'!H154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+'9'!H155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+'9'!H156</f>
        <v>2</v>
      </c>
      <c r="D156" s="80">
        <v>0</v>
      </c>
      <c r="E156" s="46">
        <f t="shared" si="18"/>
        <v>2</v>
      </c>
      <c r="F156" s="91">
        <v>0</v>
      </c>
      <c r="G156" s="89">
        <v>0</v>
      </c>
      <c r="H156" s="46">
        <f t="shared" si="19"/>
        <v>2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+'9'!H164</f>
        <v>7</v>
      </c>
      <c r="D164" s="80">
        <v>0</v>
      </c>
      <c r="E164" s="46">
        <f t="shared" si="18"/>
        <v>7</v>
      </c>
      <c r="F164" s="91">
        <v>0</v>
      </c>
      <c r="G164" s="89">
        <v>0</v>
      </c>
      <c r="H164" s="46">
        <f t="shared" si="19"/>
        <v>7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+'9'!H165</f>
        <v>4</v>
      </c>
      <c r="D165" s="80">
        <v>0</v>
      </c>
      <c r="E165" s="46">
        <f t="shared" si="18"/>
        <v>4</v>
      </c>
      <c r="F165" s="91">
        <v>0</v>
      </c>
      <c r="G165" s="89">
        <v>0</v>
      </c>
      <c r="H165" s="46">
        <f t="shared" si="19"/>
        <v>4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+'9'!H166</f>
        <v>6</v>
      </c>
      <c r="D166" s="80">
        <v>0</v>
      </c>
      <c r="E166" s="46">
        <f t="shared" si="18"/>
        <v>6</v>
      </c>
      <c r="F166" s="91">
        <v>0</v>
      </c>
      <c r="G166" s="89">
        <v>0</v>
      </c>
      <c r="H166" s="46">
        <f t="shared" si="19"/>
        <v>6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+'9'!H167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5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+'9'!H169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+'9'!H172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+'9'!H173</f>
        <v>1</v>
      </c>
      <c r="D173" s="80">
        <v>0</v>
      </c>
      <c r="E173" s="46">
        <f t="shared" si="18"/>
        <v>1</v>
      </c>
      <c r="F173" s="91">
        <v>0</v>
      </c>
      <c r="G173" s="89">
        <v>0</v>
      </c>
      <c r="H173" s="46">
        <f t="shared" si="19"/>
        <v>0</v>
      </c>
      <c r="I173" s="81">
        <v>1</v>
      </c>
      <c r="J173" s="20">
        <v>25</v>
      </c>
      <c r="K173" s="72">
        <f t="shared" si="20"/>
        <v>25</v>
      </c>
      <c r="L173" s="17" t="s">
        <v>16</v>
      </c>
      <c r="M173" s="18"/>
      <c r="N173" s="23">
        <f t="shared" si="21"/>
        <v>25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+'9'!H177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+'9'!H179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+'9'!H181</f>
        <v>14</v>
      </c>
      <c r="D181" s="80">
        <v>0</v>
      </c>
      <c r="E181" s="46">
        <f t="shared" si="18"/>
        <v>14</v>
      </c>
      <c r="F181" s="91">
        <v>0</v>
      </c>
      <c r="G181" s="89">
        <v>0</v>
      </c>
      <c r="H181" s="46">
        <f t="shared" si="19"/>
        <v>14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+'9'!H187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2250</v>
      </c>
    </row>
    <row r="228" spans="1:18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660</v>
      </c>
      <c r="M229" s="2">
        <v>50</v>
      </c>
      <c r="N229" s="2">
        <v>110</v>
      </c>
      <c r="O229" s="2">
        <v>25</v>
      </c>
      <c r="P229" s="2">
        <v>50</v>
      </c>
      <c r="Q229" s="2">
        <v>400</v>
      </c>
      <c r="R229" s="2">
        <v>25</v>
      </c>
    </row>
    <row r="230" spans="1:18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18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18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885</v>
      </c>
      <c r="N232" s="105" t="s">
        <v>408</v>
      </c>
      <c r="O232" s="106" t="s">
        <v>409</v>
      </c>
      <c r="P232" s="107" t="s">
        <v>410</v>
      </c>
    </row>
    <row r="233" spans="1:18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705</v>
      </c>
      <c r="N233" s="108"/>
      <c r="O233" s="108"/>
      <c r="P233" s="108"/>
    </row>
    <row r="234" spans="1:18" ht="24.6" x14ac:dyDescent="0.65">
      <c r="A234" s="1"/>
      <c r="C234" s="31"/>
      <c r="E234" s="31"/>
      <c r="H234" s="31"/>
      <c r="J234" s="154" t="s">
        <v>209</v>
      </c>
      <c r="K234" s="155"/>
      <c r="L234" s="37">
        <v>715</v>
      </c>
      <c r="N234" s="108"/>
      <c r="O234" s="108"/>
      <c r="P234" s="108"/>
    </row>
    <row r="235" spans="1:18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10</v>
      </c>
      <c r="N235" s="108"/>
      <c r="O235" s="108"/>
      <c r="P235" s="108"/>
    </row>
    <row r="236" spans="1:18" ht="24.6" x14ac:dyDescent="0.65">
      <c r="H236" s="2"/>
      <c r="J236" s="154" t="s">
        <v>211</v>
      </c>
      <c r="K236" s="155"/>
      <c r="L236" s="33">
        <f>+L234-L233</f>
        <v>10</v>
      </c>
      <c r="N236" s="109"/>
      <c r="O236" s="109"/>
      <c r="P236" s="109"/>
    </row>
    <row r="237" spans="1:18" x14ac:dyDescent="0.6">
      <c r="H237" s="2"/>
      <c r="J237" s="2"/>
      <c r="N237" s="109"/>
      <c r="O237" s="109"/>
      <c r="P237" s="109"/>
    </row>
    <row r="238" spans="1:18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8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8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11"/>
  <sheetViews>
    <sheetView zoomScale="80" zoomScaleNormal="80" workbookViewId="0">
      <pane xSplit="8" ySplit="4" topLeftCell="I230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+'10'!H5</f>
        <v>32</v>
      </c>
      <c r="D5" s="80">
        <v>0</v>
      </c>
      <c r="E5" s="46">
        <f t="shared" ref="E5" si="0">C5+D5</f>
        <v>32</v>
      </c>
      <c r="F5" s="91">
        <v>0</v>
      </c>
      <c r="G5" s="89">
        <v>0</v>
      </c>
      <c r="H5" s="46">
        <f t="shared" ref="H5" si="1">+E5-F5-I5-G5</f>
        <v>22</v>
      </c>
      <c r="I5" s="81">
        <v>10</v>
      </c>
      <c r="J5" s="15">
        <v>50</v>
      </c>
      <c r="K5" s="72">
        <f>+J5*I5</f>
        <v>500</v>
      </c>
      <c r="L5" s="17" t="s">
        <v>16</v>
      </c>
      <c r="M5" s="18">
        <v>250</v>
      </c>
      <c r="N5" s="23">
        <f>SUM(K5-M5)</f>
        <v>250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+'10'!H6</f>
        <v>37</v>
      </c>
      <c r="D6" s="80">
        <v>0</v>
      </c>
      <c r="E6" s="46">
        <f t="shared" ref="E6:E69" si="5">C6+D6</f>
        <v>37</v>
      </c>
      <c r="F6" s="91">
        <v>0</v>
      </c>
      <c r="G6" s="89">
        <v>0</v>
      </c>
      <c r="H6" s="46">
        <f t="shared" ref="H6:H69" si="6">+E6-F6-I6-G6</f>
        <v>35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>
        <v>100</v>
      </c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+'10'!H11</f>
        <v>18</v>
      </c>
      <c r="D11" s="80">
        <v>0</v>
      </c>
      <c r="E11" s="46">
        <f t="shared" si="5"/>
        <v>18</v>
      </c>
      <c r="F11" s="91">
        <v>0</v>
      </c>
      <c r="G11" s="89">
        <v>0</v>
      </c>
      <c r="H11" s="46">
        <f t="shared" si="6"/>
        <v>17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25</v>
      </c>
      <c r="N11" s="23">
        <f t="shared" si="8"/>
        <v>25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+'10'!H14</f>
        <v>5</v>
      </c>
      <c r="D14" s="80">
        <v>0</v>
      </c>
      <c r="E14" s="46">
        <f t="shared" si="5"/>
        <v>5</v>
      </c>
      <c r="F14" s="91">
        <v>0</v>
      </c>
      <c r="G14" s="89">
        <v>0</v>
      </c>
      <c r="H14" s="46">
        <f t="shared" si="6"/>
        <v>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+'10'!H18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+'10'!H20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+'10'!H21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+'10'!H22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5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>
        <v>250</v>
      </c>
      <c r="N22" s="23">
        <f t="shared" si="8"/>
        <v>150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+'10'!H24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+'10'!H26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+'10'!H28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+'10'!H31</f>
        <v>11</v>
      </c>
      <c r="D31" s="80">
        <v>0</v>
      </c>
      <c r="E31" s="46">
        <f t="shared" si="5"/>
        <v>11</v>
      </c>
      <c r="F31" s="91">
        <v>0</v>
      </c>
      <c r="G31" s="89">
        <v>0</v>
      </c>
      <c r="H31" s="46">
        <f t="shared" si="6"/>
        <v>9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>
        <v>100</v>
      </c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+'10'!H32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+'10'!H33</f>
        <v>6</v>
      </c>
      <c r="D33" s="80">
        <v>0</v>
      </c>
      <c r="E33" s="46">
        <f t="shared" si="5"/>
        <v>6</v>
      </c>
      <c r="F33" s="91">
        <v>0</v>
      </c>
      <c r="G33" s="89">
        <v>0</v>
      </c>
      <c r="H33" s="46">
        <f t="shared" si="6"/>
        <v>4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>
        <f>65+130</f>
        <v>195</v>
      </c>
      <c r="N33" s="23">
        <f t="shared" si="8"/>
        <v>65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+'10'!H34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+'10'!H35</f>
        <v>0</v>
      </c>
      <c r="D35" s="80">
        <v>20</v>
      </c>
      <c r="E35" s="46">
        <f t="shared" si="5"/>
        <v>20</v>
      </c>
      <c r="F35" s="91">
        <v>0</v>
      </c>
      <c r="G35" s="89">
        <v>0</v>
      </c>
      <c r="H35" s="46">
        <f t="shared" si="6"/>
        <v>18</v>
      </c>
      <c r="I35" s="81">
        <v>2</v>
      </c>
      <c r="J35" s="15">
        <v>35</v>
      </c>
      <c r="K35" s="72">
        <f t="shared" si="7"/>
        <v>70</v>
      </c>
      <c r="L35" s="17" t="s">
        <v>16</v>
      </c>
      <c r="M35" s="18">
        <v>30</v>
      </c>
      <c r="N35" s="23">
        <f t="shared" si="8"/>
        <v>40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+'10'!H37</f>
        <v>0</v>
      </c>
      <c r="D37" s="80">
        <v>5</v>
      </c>
      <c r="E37" s="46">
        <f t="shared" si="5"/>
        <v>5</v>
      </c>
      <c r="F37" s="91">
        <v>0</v>
      </c>
      <c r="G37" s="89">
        <v>0</v>
      </c>
      <c r="H37" s="46">
        <f t="shared" si="6"/>
        <v>5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+'10'!H38</f>
        <v>2</v>
      </c>
      <c r="D38" s="80">
        <v>5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>
        <v>25</v>
      </c>
      <c r="N38" s="23">
        <f t="shared" si="8"/>
        <v>25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+'10'!H39</f>
        <v>4</v>
      </c>
      <c r="D39" s="80">
        <v>5</v>
      </c>
      <c r="E39" s="46">
        <f t="shared" si="5"/>
        <v>9</v>
      </c>
      <c r="F39" s="91">
        <v>0</v>
      </c>
      <c r="G39" s="89">
        <v>0</v>
      </c>
      <c r="H39" s="46">
        <f t="shared" si="6"/>
        <v>8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>
        <v>25</v>
      </c>
      <c r="N39" s="23">
        <f t="shared" si="8"/>
        <v>25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+'10'!H43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0</v>
      </c>
      <c r="I43" s="81">
        <v>4</v>
      </c>
      <c r="J43" s="15">
        <v>50</v>
      </c>
      <c r="K43" s="72">
        <f t="shared" si="7"/>
        <v>200</v>
      </c>
      <c r="L43" s="17" t="s">
        <v>16</v>
      </c>
      <c r="M43" s="18">
        <v>100</v>
      </c>
      <c r="N43" s="23">
        <f t="shared" si="8"/>
        <v>100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+'10'!H44</f>
        <v>3</v>
      </c>
      <c r="D44" s="80">
        <v>0</v>
      </c>
      <c r="E44" s="46">
        <f t="shared" si="5"/>
        <v>3</v>
      </c>
      <c r="F44" s="91">
        <v>0</v>
      </c>
      <c r="G44" s="89">
        <v>0</v>
      </c>
      <c r="H44" s="46">
        <f t="shared" si="6"/>
        <v>2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>
        <v>25</v>
      </c>
      <c r="N44" s="23">
        <f t="shared" si="8"/>
        <v>25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+'10'!H45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+'10'!H46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2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>
        <v>50</v>
      </c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+'10'!H48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4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+'10'!H49</f>
        <v>1</v>
      </c>
      <c r="D49" s="80">
        <v>5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+'10'!H50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0</v>
      </c>
      <c r="I50" s="81">
        <v>2</v>
      </c>
      <c r="J50" s="15">
        <v>50</v>
      </c>
      <c r="K50" s="72">
        <f t="shared" si="7"/>
        <v>100</v>
      </c>
      <c r="L50" s="17" t="s">
        <v>16</v>
      </c>
      <c r="M50" s="18">
        <v>50</v>
      </c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+'10'!H51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+'10'!H52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+'10'!H53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+'10'!H54</f>
        <v>0</v>
      </c>
      <c r="D54" s="80">
        <v>4</v>
      </c>
      <c r="E54" s="46">
        <f t="shared" si="5"/>
        <v>4</v>
      </c>
      <c r="F54" s="91">
        <v>0</v>
      </c>
      <c r="G54" s="89">
        <v>0</v>
      </c>
      <c r="H54" s="46">
        <f t="shared" si="6"/>
        <v>4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+'10'!H56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+'10'!H57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+'10'!H59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+'10'!H60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4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+'10'!H61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5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+'10'!H67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+'10'!H70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+'10'!H71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3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+'10'!H74</f>
        <v>6</v>
      </c>
      <c r="D74" s="80">
        <v>0</v>
      </c>
      <c r="E74" s="46">
        <f t="shared" si="13"/>
        <v>6</v>
      </c>
      <c r="F74" s="91">
        <v>0</v>
      </c>
      <c r="G74" s="89">
        <v>0</v>
      </c>
      <c r="H74" s="46">
        <f t="shared" si="14"/>
        <v>6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+'10'!H75</f>
        <v>6</v>
      </c>
      <c r="D75" s="80">
        <v>0</v>
      </c>
      <c r="E75" s="46">
        <f t="shared" si="13"/>
        <v>6</v>
      </c>
      <c r="F75" s="91">
        <v>0</v>
      </c>
      <c r="G75" s="89">
        <v>0</v>
      </c>
      <c r="H75" s="46">
        <f t="shared" si="14"/>
        <v>5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+'10'!H77</f>
        <v>8</v>
      </c>
      <c r="D77" s="80">
        <v>0</v>
      </c>
      <c r="E77" s="46">
        <f t="shared" si="13"/>
        <v>8</v>
      </c>
      <c r="F77" s="91">
        <v>0</v>
      </c>
      <c r="G77" s="89">
        <v>0</v>
      </c>
      <c r="H77" s="46">
        <f t="shared" si="14"/>
        <v>4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>
        <v>35</v>
      </c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+'10'!H80</f>
        <v>5</v>
      </c>
      <c r="D80" s="80">
        <v>0</v>
      </c>
      <c r="E80" s="46">
        <f t="shared" si="13"/>
        <v>5</v>
      </c>
      <c r="F80" s="91">
        <v>0</v>
      </c>
      <c r="G80" s="89">
        <v>0</v>
      </c>
      <c r="H80" s="46">
        <f t="shared" si="14"/>
        <v>4</v>
      </c>
      <c r="I80" s="81">
        <v>1</v>
      </c>
      <c r="J80" s="20">
        <v>35</v>
      </c>
      <c r="K80" s="72">
        <f t="shared" si="15"/>
        <v>35</v>
      </c>
      <c r="L80" s="17" t="s">
        <v>16</v>
      </c>
      <c r="M80" s="18">
        <v>35</v>
      </c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+'10'!H85</f>
        <v>2</v>
      </c>
      <c r="D85" s="80">
        <v>0</v>
      </c>
      <c r="E85" s="46">
        <f t="shared" si="13"/>
        <v>2</v>
      </c>
      <c r="F85" s="91">
        <v>0</v>
      </c>
      <c r="G85" s="89">
        <v>0</v>
      </c>
      <c r="H85" s="46">
        <f t="shared" si="14"/>
        <v>0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>
        <v>120</v>
      </c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+'10'!H86</f>
        <v>7</v>
      </c>
      <c r="D86" s="80">
        <v>0</v>
      </c>
      <c r="E86" s="46">
        <f t="shared" si="13"/>
        <v>7</v>
      </c>
      <c r="F86" s="91">
        <v>0</v>
      </c>
      <c r="G86" s="89">
        <v>0</v>
      </c>
      <c r="H86" s="46">
        <f t="shared" si="14"/>
        <v>5</v>
      </c>
      <c r="I86" s="81">
        <v>2</v>
      </c>
      <c r="J86" s="20">
        <v>250</v>
      </c>
      <c r="K86" s="72">
        <f t="shared" si="15"/>
        <v>500</v>
      </c>
      <c r="L86" s="17" t="s">
        <v>16</v>
      </c>
      <c r="M86" s="18">
        <f>500-375</f>
        <v>125</v>
      </c>
      <c r="N86" s="23">
        <f t="shared" si="16"/>
        <v>375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+'10'!H87</f>
        <v>6</v>
      </c>
      <c r="D87" s="80">
        <v>0</v>
      </c>
      <c r="E87" s="46">
        <f t="shared" si="13"/>
        <v>6</v>
      </c>
      <c r="F87" s="91">
        <v>0</v>
      </c>
      <c r="G87" s="89">
        <v>0</v>
      </c>
      <c r="H87" s="46">
        <f t="shared" si="14"/>
        <v>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+'10'!H88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+'10'!H89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+'10'!H90</f>
        <v>13</v>
      </c>
      <c r="D90" s="80">
        <v>0</v>
      </c>
      <c r="E90" s="46">
        <f t="shared" si="13"/>
        <v>13</v>
      </c>
      <c r="F90" s="91">
        <v>0</v>
      </c>
      <c r="G90" s="89">
        <v>0</v>
      </c>
      <c r="H90" s="46">
        <f t="shared" si="14"/>
        <v>13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+'10'!H91</f>
        <v>8</v>
      </c>
      <c r="D91" s="80">
        <v>0</v>
      </c>
      <c r="E91" s="46">
        <f t="shared" si="13"/>
        <v>8</v>
      </c>
      <c r="F91" s="91">
        <v>0</v>
      </c>
      <c r="G91" s="89">
        <v>0</v>
      </c>
      <c r="H91" s="46">
        <f t="shared" si="14"/>
        <v>8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+'10'!H97</f>
        <v>8</v>
      </c>
      <c r="D97" s="80">
        <v>0</v>
      </c>
      <c r="E97" s="46">
        <f t="shared" si="13"/>
        <v>8</v>
      </c>
      <c r="F97" s="91">
        <v>0</v>
      </c>
      <c r="G97" s="89">
        <v>0</v>
      </c>
      <c r="H97" s="46">
        <f t="shared" si="14"/>
        <v>8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+'10'!H98</f>
        <v>5</v>
      </c>
      <c r="D98" s="80">
        <v>0</v>
      </c>
      <c r="E98" s="46">
        <f t="shared" si="13"/>
        <v>5</v>
      </c>
      <c r="F98" s="91">
        <v>0</v>
      </c>
      <c r="G98" s="89">
        <v>0</v>
      </c>
      <c r="H98" s="46">
        <f t="shared" si="14"/>
        <v>5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+'10'!H104</f>
        <v>5</v>
      </c>
      <c r="D104" s="80">
        <v>0</v>
      </c>
      <c r="E104" s="46">
        <f t="shared" si="13"/>
        <v>5</v>
      </c>
      <c r="F104" s="91">
        <v>0</v>
      </c>
      <c r="G104" s="89">
        <v>0</v>
      </c>
      <c r="H104" s="46">
        <f t="shared" si="14"/>
        <v>5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+'10'!H107</f>
        <v>0</v>
      </c>
      <c r="D107" s="80">
        <v>5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+'10'!H109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2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>
        <v>20</v>
      </c>
      <c r="N109" s="23">
        <f t="shared" si="16"/>
        <v>80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+'10'!H126</f>
        <v>10</v>
      </c>
      <c r="D126" s="80">
        <v>0</v>
      </c>
      <c r="E126" s="46">
        <f t="shared" si="13"/>
        <v>10</v>
      </c>
      <c r="F126" s="91">
        <v>0</v>
      </c>
      <c r="G126" s="89">
        <v>0</v>
      </c>
      <c r="H126" s="46">
        <f t="shared" si="14"/>
        <v>9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+'10'!H127</f>
        <v>9</v>
      </c>
      <c r="D127" s="80">
        <v>0</v>
      </c>
      <c r="E127" s="46">
        <f t="shared" si="13"/>
        <v>9</v>
      </c>
      <c r="F127" s="91">
        <v>0</v>
      </c>
      <c r="G127" s="89">
        <v>0</v>
      </c>
      <c r="H127" s="46">
        <f t="shared" si="14"/>
        <v>9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+'10'!H150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+'10'!H153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+'10'!H154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4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+'10'!H155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2</v>
      </c>
      <c r="I155" s="81">
        <v>1</v>
      </c>
      <c r="J155" s="20">
        <v>60</v>
      </c>
      <c r="K155" s="72">
        <f t="shared" si="20"/>
        <v>60</v>
      </c>
      <c r="L155" s="17" t="s">
        <v>16</v>
      </c>
      <c r="M155" s="18"/>
      <c r="N155" s="23">
        <f t="shared" si="21"/>
        <v>60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+'10'!H156</f>
        <v>2</v>
      </c>
      <c r="D156" s="80">
        <v>0</v>
      </c>
      <c r="E156" s="46">
        <f t="shared" si="18"/>
        <v>2</v>
      </c>
      <c r="F156" s="91">
        <v>0</v>
      </c>
      <c r="G156" s="89">
        <v>0</v>
      </c>
      <c r="H156" s="46">
        <f t="shared" si="19"/>
        <v>2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+'10'!H158</f>
        <v>0</v>
      </c>
      <c r="D158" s="80">
        <v>6</v>
      </c>
      <c r="E158" s="46">
        <f t="shared" si="18"/>
        <v>6</v>
      </c>
      <c r="F158" s="91">
        <v>0</v>
      </c>
      <c r="G158" s="89">
        <v>0</v>
      </c>
      <c r="H158" s="46">
        <f t="shared" si="19"/>
        <v>6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+'10'!H164</f>
        <v>7</v>
      </c>
      <c r="D164" s="80">
        <v>0</v>
      </c>
      <c r="E164" s="46">
        <f t="shared" si="18"/>
        <v>7</v>
      </c>
      <c r="F164" s="91">
        <v>0</v>
      </c>
      <c r="G164" s="89">
        <v>0</v>
      </c>
      <c r="H164" s="46">
        <f t="shared" si="19"/>
        <v>7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+'10'!H165</f>
        <v>4</v>
      </c>
      <c r="D165" s="80">
        <v>0</v>
      </c>
      <c r="E165" s="46">
        <f t="shared" si="18"/>
        <v>4</v>
      </c>
      <c r="F165" s="91">
        <v>0</v>
      </c>
      <c r="G165" s="89">
        <v>0</v>
      </c>
      <c r="H165" s="46">
        <f t="shared" si="19"/>
        <v>4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+'10'!H166</f>
        <v>6</v>
      </c>
      <c r="D166" s="80">
        <v>0</v>
      </c>
      <c r="E166" s="46">
        <f t="shared" si="18"/>
        <v>6</v>
      </c>
      <c r="F166" s="91">
        <v>0</v>
      </c>
      <c r="G166" s="89">
        <v>0</v>
      </c>
      <c r="H166" s="46">
        <f t="shared" si="19"/>
        <v>6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+'10'!H167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5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+'10'!H169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+'10'!H172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+'10'!H177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+'10'!H179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+'10'!H181</f>
        <v>14</v>
      </c>
      <c r="D181" s="80">
        <v>0</v>
      </c>
      <c r="E181" s="46">
        <f t="shared" si="18"/>
        <v>14</v>
      </c>
      <c r="F181" s="91">
        <v>0</v>
      </c>
      <c r="G181" s="89">
        <v>0</v>
      </c>
      <c r="H181" s="46">
        <f t="shared" si="19"/>
        <v>12</v>
      </c>
      <c r="I181" s="81">
        <v>2</v>
      </c>
      <c r="J181" s="20">
        <v>20</v>
      </c>
      <c r="K181" s="72">
        <f t="shared" si="20"/>
        <v>40</v>
      </c>
      <c r="L181" s="17" t="s">
        <v>16</v>
      </c>
      <c r="M181" s="18"/>
      <c r="N181" s="23">
        <f t="shared" si="21"/>
        <v>40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+'10'!H187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+'10'!H204</f>
        <v>0</v>
      </c>
      <c r="D204" s="80">
        <v>25</v>
      </c>
      <c r="E204" s="46">
        <f t="shared" si="23"/>
        <v>25</v>
      </c>
      <c r="F204" s="91">
        <v>0</v>
      </c>
      <c r="G204" s="89">
        <v>0</v>
      </c>
      <c r="H204" s="46">
        <f t="shared" si="24"/>
        <v>20</v>
      </c>
      <c r="I204" s="81">
        <v>5</v>
      </c>
      <c r="J204" s="20">
        <v>45</v>
      </c>
      <c r="K204" s="72">
        <f t="shared" si="20"/>
        <v>225</v>
      </c>
      <c r="L204" s="17" t="s">
        <v>16</v>
      </c>
      <c r="M204" s="18">
        <v>125</v>
      </c>
      <c r="N204" s="23">
        <f t="shared" si="21"/>
        <v>100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+'10'!H205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+'10'!H206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+'10'!H207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+'10'!H208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1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1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1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3920</v>
      </c>
    </row>
    <row r="228" spans="1:21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21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1035</v>
      </c>
      <c r="M229" s="2">
        <v>395</v>
      </c>
      <c r="N229" s="2">
        <v>100</v>
      </c>
      <c r="O229" s="2">
        <v>50</v>
      </c>
      <c r="P229" s="2">
        <v>75</v>
      </c>
      <c r="Q229" s="2">
        <v>160</v>
      </c>
      <c r="R229" s="2">
        <v>120</v>
      </c>
      <c r="S229" s="2">
        <v>40</v>
      </c>
      <c r="T229" s="2">
        <v>50</v>
      </c>
      <c r="U229" s="2">
        <v>45</v>
      </c>
    </row>
    <row r="230" spans="1:21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21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21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1685</v>
      </c>
      <c r="N232" s="105" t="s">
        <v>408</v>
      </c>
      <c r="O232" s="106" t="s">
        <v>409</v>
      </c>
      <c r="P232" s="107" t="s">
        <v>410</v>
      </c>
    </row>
    <row r="233" spans="1:21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1200</v>
      </c>
      <c r="N233" s="108"/>
      <c r="O233" s="108">
        <f>230+75</f>
        <v>305</v>
      </c>
      <c r="P233" s="108"/>
    </row>
    <row r="234" spans="1:21" ht="24.6" x14ac:dyDescent="0.65">
      <c r="A234" s="1"/>
      <c r="C234" s="31"/>
      <c r="E234" s="31"/>
      <c r="H234" s="31"/>
      <c r="J234" s="154" t="s">
        <v>209</v>
      </c>
      <c r="K234" s="155"/>
      <c r="L234" s="37">
        <v>1220</v>
      </c>
      <c r="N234" s="108"/>
      <c r="O234" s="108"/>
      <c r="P234" s="108"/>
    </row>
    <row r="235" spans="1:21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20</v>
      </c>
      <c r="N235" s="108"/>
      <c r="O235" s="108"/>
      <c r="P235" s="108"/>
    </row>
    <row r="236" spans="1:21" ht="24.6" x14ac:dyDescent="0.65">
      <c r="H236" s="2"/>
      <c r="J236" s="154" t="s">
        <v>211</v>
      </c>
      <c r="K236" s="155"/>
      <c r="L236" s="33">
        <f>+L234-L233</f>
        <v>20</v>
      </c>
      <c r="N236" s="109"/>
      <c r="O236" s="109"/>
      <c r="P236" s="109"/>
    </row>
    <row r="237" spans="1:21" x14ac:dyDescent="0.6">
      <c r="H237" s="2"/>
      <c r="J237" s="2"/>
      <c r="N237" s="109"/>
      <c r="O237" s="109"/>
      <c r="P237" s="109"/>
    </row>
    <row r="238" spans="1:21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1" x14ac:dyDescent="0.6">
      <c r="H239" s="2"/>
      <c r="J239" s="2"/>
      <c r="N239" s="111">
        <f>SUM(N233:N238)</f>
        <v>0</v>
      </c>
      <c r="O239" s="111">
        <f>SUM(O233:O238)</f>
        <v>305</v>
      </c>
      <c r="P239" s="111">
        <f>SUM(P233:P238)</f>
        <v>0</v>
      </c>
    </row>
    <row r="240" spans="1:21" x14ac:dyDescent="0.6">
      <c r="H240" s="2"/>
      <c r="J240" s="2"/>
      <c r="N240" s="112" t="s">
        <v>411</v>
      </c>
      <c r="O240" s="113">
        <f>O239*30/100</f>
        <v>91.5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6.4050000000000002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207.095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11"/>
  <sheetViews>
    <sheetView zoomScale="80" zoomScaleNormal="80" workbookViewId="0">
      <pane xSplit="8" ySplit="4" topLeftCell="I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6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+'11'!H5</f>
        <v>22</v>
      </c>
      <c r="D5" s="80">
        <v>0</v>
      </c>
      <c r="E5" s="46">
        <f t="shared" ref="E5" si="0">C5+D5</f>
        <v>22</v>
      </c>
      <c r="F5" s="91">
        <v>0</v>
      </c>
      <c r="G5" s="89">
        <v>0</v>
      </c>
      <c r="H5" s="46">
        <f t="shared" ref="H5" si="1">+E5-F5-I5-G5</f>
        <v>22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+'11'!H6</f>
        <v>35</v>
      </c>
      <c r="D6" s="80">
        <v>20</v>
      </c>
      <c r="E6" s="46">
        <f t="shared" ref="E6:E69" si="5">C6+D6</f>
        <v>55</v>
      </c>
      <c r="F6" s="91">
        <v>0</v>
      </c>
      <c r="G6" s="89">
        <v>0</v>
      </c>
      <c r="H6" s="46">
        <f t="shared" ref="H6:H69" si="6">+E6-F6-I6-G6</f>
        <v>38</v>
      </c>
      <c r="I6" s="81">
        <v>17</v>
      </c>
      <c r="J6" s="15">
        <v>100</v>
      </c>
      <c r="K6" s="72">
        <f t="shared" ref="K6:K74" si="7">+J6*I6</f>
        <v>1700</v>
      </c>
      <c r="L6" s="17" t="s">
        <v>16</v>
      </c>
      <c r="M6" s="18">
        <v>850</v>
      </c>
      <c r="N6" s="23">
        <f t="shared" ref="N6:N74" si="8">SUM(K6-M6)</f>
        <v>850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+'11'!H11</f>
        <v>17</v>
      </c>
      <c r="D11" s="80">
        <v>0</v>
      </c>
      <c r="E11" s="46">
        <f t="shared" si="5"/>
        <v>17</v>
      </c>
      <c r="F11" s="91">
        <v>0</v>
      </c>
      <c r="G11" s="89">
        <v>0</v>
      </c>
      <c r="H11" s="46">
        <f t="shared" si="6"/>
        <v>17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+'11'!H14</f>
        <v>5</v>
      </c>
      <c r="D14" s="80">
        <v>0</v>
      </c>
      <c r="E14" s="46">
        <f t="shared" si="5"/>
        <v>5</v>
      </c>
      <c r="F14" s="91">
        <v>0</v>
      </c>
      <c r="G14" s="89">
        <v>0</v>
      </c>
      <c r="H14" s="46">
        <f t="shared" si="6"/>
        <v>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+'11'!H18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+'11'!H20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+'11'!H21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+'11'!H22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3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>
        <v>100</v>
      </c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+'11'!H24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+'11'!H26</f>
        <v>2</v>
      </c>
      <c r="D26" s="80">
        <v>2</v>
      </c>
      <c r="E26" s="46">
        <f t="shared" si="5"/>
        <v>4</v>
      </c>
      <c r="F26" s="91">
        <v>0</v>
      </c>
      <c r="G26" s="89">
        <v>0</v>
      </c>
      <c r="H26" s="46">
        <f t="shared" si="6"/>
        <v>4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+'11'!H28</f>
        <v>0</v>
      </c>
      <c r="D28" s="80">
        <v>3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+'11'!H29</f>
        <v>0</v>
      </c>
      <c r="D29" s="80">
        <v>2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+'11'!H31</f>
        <v>9</v>
      </c>
      <c r="D31" s="80">
        <v>10</v>
      </c>
      <c r="E31" s="46">
        <f t="shared" si="5"/>
        <v>19</v>
      </c>
      <c r="F31" s="91">
        <v>0</v>
      </c>
      <c r="G31" s="89">
        <v>0</v>
      </c>
      <c r="H31" s="46">
        <f t="shared" si="6"/>
        <v>19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+'11'!H32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+'11'!H33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+'11'!H34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+'11'!H35</f>
        <v>18</v>
      </c>
      <c r="D35" s="80">
        <v>0</v>
      </c>
      <c r="E35" s="46">
        <f t="shared" si="5"/>
        <v>18</v>
      </c>
      <c r="F35" s="91">
        <v>0</v>
      </c>
      <c r="G35" s="89">
        <v>15</v>
      </c>
      <c r="H35" s="46">
        <f t="shared" si="6"/>
        <v>1</v>
      </c>
      <c r="I35" s="81">
        <v>2</v>
      </c>
      <c r="J35" s="15">
        <v>35</v>
      </c>
      <c r="K35" s="72">
        <f t="shared" si="7"/>
        <v>70</v>
      </c>
      <c r="L35" s="17" t="s">
        <v>16</v>
      </c>
      <c r="M35" s="18">
        <v>30</v>
      </c>
      <c r="N35" s="23">
        <f t="shared" si="8"/>
        <v>40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+'11'!H37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5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+'11'!H38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5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>
        <v>25</v>
      </c>
      <c r="N38" s="23">
        <f t="shared" si="8"/>
        <v>25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+'11'!H39</f>
        <v>8</v>
      </c>
      <c r="D39" s="80">
        <v>0</v>
      </c>
      <c r="E39" s="46">
        <f t="shared" si="5"/>
        <v>8</v>
      </c>
      <c r="F39" s="91">
        <v>0</v>
      </c>
      <c r="G39" s="89">
        <v>0</v>
      </c>
      <c r="H39" s="46">
        <f t="shared" si="6"/>
        <v>7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+'11'!H43</f>
        <v>0</v>
      </c>
      <c r="D43" s="80">
        <v>3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+'11'!H44</f>
        <v>2</v>
      </c>
      <c r="D44" s="80">
        <v>3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+'11'!H45</f>
        <v>0</v>
      </c>
      <c r="D45" s="80">
        <v>3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+'11'!H46</f>
        <v>2</v>
      </c>
      <c r="D46" s="80">
        <v>3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+'11'!H48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+'11'!H49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+'11'!H51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+'11'!H52</f>
        <v>5</v>
      </c>
      <c r="D52" s="80">
        <v>2</v>
      </c>
      <c r="E52" s="46">
        <f t="shared" si="5"/>
        <v>7</v>
      </c>
      <c r="F52" s="91">
        <v>0</v>
      </c>
      <c r="G52" s="89">
        <v>0</v>
      </c>
      <c r="H52" s="46">
        <f t="shared" si="6"/>
        <v>7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+'11'!H53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+'11'!H54</f>
        <v>4</v>
      </c>
      <c r="D54" s="80">
        <v>2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+'11'!H56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+'11'!H57</f>
        <v>4</v>
      </c>
      <c r="D57" s="80">
        <v>2</v>
      </c>
      <c r="E57" s="46">
        <f t="shared" si="5"/>
        <v>6</v>
      </c>
      <c r="F57" s="91">
        <v>0</v>
      </c>
      <c r="G57" s="89">
        <v>0</v>
      </c>
      <c r="H57" s="46">
        <f t="shared" si="6"/>
        <v>6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+'11'!H59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+'11'!H60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+'11'!H61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3</v>
      </c>
      <c r="I61" s="81">
        <v>2</v>
      </c>
      <c r="J61" s="15">
        <v>50</v>
      </c>
      <c r="K61" s="72">
        <f t="shared" si="7"/>
        <v>100</v>
      </c>
      <c r="L61" s="17" t="s">
        <v>16</v>
      </c>
      <c r="M61" s="18">
        <v>50</v>
      </c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+'11'!H67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10</v>
      </c>
      <c r="I67" s="81">
        <v>4</v>
      </c>
      <c r="J67" s="15">
        <v>50</v>
      </c>
      <c r="K67" s="72">
        <f t="shared" si="7"/>
        <v>200</v>
      </c>
      <c r="L67" s="17" t="s">
        <v>16</v>
      </c>
      <c r="M67" s="18"/>
      <c r="N67" s="23">
        <f t="shared" si="8"/>
        <v>200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+'11'!H68</f>
        <v>0</v>
      </c>
      <c r="D68" s="80">
        <v>3</v>
      </c>
      <c r="E68" s="46">
        <f t="shared" si="5"/>
        <v>3</v>
      </c>
      <c r="F68" s="91">
        <v>0</v>
      </c>
      <c r="G68" s="89">
        <v>0</v>
      </c>
      <c r="H68" s="46">
        <f t="shared" si="6"/>
        <v>2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/>
      <c r="N68" s="23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+'11'!H70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+'11'!H71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2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+'11'!H74</f>
        <v>6</v>
      </c>
      <c r="D74" s="80">
        <v>0</v>
      </c>
      <c r="E74" s="46">
        <f t="shared" si="13"/>
        <v>6</v>
      </c>
      <c r="F74" s="91">
        <v>0</v>
      </c>
      <c r="G74" s="89">
        <v>0</v>
      </c>
      <c r="H74" s="46">
        <f t="shared" si="14"/>
        <v>6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+'11'!H75</f>
        <v>5</v>
      </c>
      <c r="D75" s="80">
        <v>0</v>
      </c>
      <c r="E75" s="46">
        <f t="shared" si="13"/>
        <v>5</v>
      </c>
      <c r="F75" s="91">
        <v>0</v>
      </c>
      <c r="G75" s="89">
        <v>0</v>
      </c>
      <c r="H75" s="46">
        <f t="shared" si="14"/>
        <v>5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+'11'!H77</f>
        <v>4</v>
      </c>
      <c r="D77" s="80">
        <v>5</v>
      </c>
      <c r="E77" s="46">
        <f t="shared" si="13"/>
        <v>9</v>
      </c>
      <c r="F77" s="91">
        <v>0</v>
      </c>
      <c r="G77" s="89">
        <v>0</v>
      </c>
      <c r="H77" s="46">
        <f t="shared" si="14"/>
        <v>8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+'11'!H80</f>
        <v>4</v>
      </c>
      <c r="D80" s="80">
        <v>0</v>
      </c>
      <c r="E80" s="46">
        <f t="shared" si="13"/>
        <v>4</v>
      </c>
      <c r="F80" s="91">
        <v>0</v>
      </c>
      <c r="G80" s="89">
        <v>0</v>
      </c>
      <c r="H80" s="46">
        <f t="shared" si="14"/>
        <v>3</v>
      </c>
      <c r="I80" s="81">
        <v>1</v>
      </c>
      <c r="J80" s="20">
        <v>35</v>
      </c>
      <c r="K80" s="72">
        <f t="shared" si="15"/>
        <v>35</v>
      </c>
      <c r="L80" s="17" t="s">
        <v>16</v>
      </c>
      <c r="M80" s="18">
        <f>35-28</f>
        <v>7</v>
      </c>
      <c r="N80" s="23">
        <f t="shared" si="16"/>
        <v>28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+'11'!H85</f>
        <v>0</v>
      </c>
      <c r="D85" s="80">
        <v>6</v>
      </c>
      <c r="E85" s="46">
        <f t="shared" si="13"/>
        <v>6</v>
      </c>
      <c r="F85" s="91">
        <v>0</v>
      </c>
      <c r="G85" s="89">
        <v>0</v>
      </c>
      <c r="H85" s="46">
        <f t="shared" si="14"/>
        <v>6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+'11'!H86</f>
        <v>5</v>
      </c>
      <c r="D86" s="80">
        <v>0</v>
      </c>
      <c r="E86" s="46">
        <f t="shared" si="13"/>
        <v>5</v>
      </c>
      <c r="F86" s="91">
        <v>0</v>
      </c>
      <c r="G86" s="89">
        <v>0</v>
      </c>
      <c r="H86" s="46">
        <f t="shared" si="14"/>
        <v>3</v>
      </c>
      <c r="I86" s="81">
        <v>2</v>
      </c>
      <c r="J86" s="20">
        <v>250</v>
      </c>
      <c r="K86" s="72">
        <f t="shared" si="15"/>
        <v>500</v>
      </c>
      <c r="L86" s="17" t="s">
        <v>16</v>
      </c>
      <c r="M86" s="18">
        <v>250</v>
      </c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+'11'!H87</f>
        <v>6</v>
      </c>
      <c r="D87" s="80">
        <v>0</v>
      </c>
      <c r="E87" s="46">
        <f t="shared" si="13"/>
        <v>6</v>
      </c>
      <c r="F87" s="91">
        <v>0</v>
      </c>
      <c r="G87" s="89">
        <v>0</v>
      </c>
      <c r="H87" s="46">
        <f t="shared" si="14"/>
        <v>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+'11'!H88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+'11'!H89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+'11'!H90</f>
        <v>13</v>
      </c>
      <c r="D90" s="80">
        <v>0</v>
      </c>
      <c r="E90" s="46">
        <f t="shared" si="13"/>
        <v>13</v>
      </c>
      <c r="F90" s="91">
        <v>0</v>
      </c>
      <c r="G90" s="89">
        <v>0</v>
      </c>
      <c r="H90" s="46">
        <f t="shared" si="14"/>
        <v>13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+'11'!H91</f>
        <v>8</v>
      </c>
      <c r="D91" s="80">
        <v>0</v>
      </c>
      <c r="E91" s="46">
        <f t="shared" si="13"/>
        <v>8</v>
      </c>
      <c r="F91" s="91">
        <v>0</v>
      </c>
      <c r="G91" s="89">
        <v>0</v>
      </c>
      <c r="H91" s="46">
        <f t="shared" si="14"/>
        <v>8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+'11'!H97</f>
        <v>8</v>
      </c>
      <c r="D97" s="80">
        <v>0</v>
      </c>
      <c r="E97" s="46">
        <f t="shared" si="13"/>
        <v>8</v>
      </c>
      <c r="F97" s="91">
        <v>8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+'11'!H98</f>
        <v>5</v>
      </c>
      <c r="D98" s="80">
        <v>6</v>
      </c>
      <c r="E98" s="46">
        <f t="shared" si="13"/>
        <v>11</v>
      </c>
      <c r="F98" s="91">
        <v>5</v>
      </c>
      <c r="G98" s="89">
        <v>0</v>
      </c>
      <c r="H98" s="46">
        <f t="shared" si="14"/>
        <v>5</v>
      </c>
      <c r="I98" s="81">
        <v>1</v>
      </c>
      <c r="J98" s="22">
        <v>45</v>
      </c>
      <c r="K98" s="72">
        <f t="shared" si="15"/>
        <v>45</v>
      </c>
      <c r="L98" s="17" t="s">
        <v>16</v>
      </c>
      <c r="M98" s="18"/>
      <c r="N98" s="23">
        <f t="shared" si="16"/>
        <v>45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+'11'!H102</f>
        <v>0</v>
      </c>
      <c r="D102" s="80">
        <v>5</v>
      </c>
      <c r="E102" s="46">
        <f t="shared" si="13"/>
        <v>5</v>
      </c>
      <c r="F102" s="91">
        <v>0</v>
      </c>
      <c r="G102" s="89">
        <v>0</v>
      </c>
      <c r="H102" s="46">
        <f t="shared" si="14"/>
        <v>5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+'11'!H104</f>
        <v>5</v>
      </c>
      <c r="D104" s="80">
        <v>0</v>
      </c>
      <c r="E104" s="46">
        <f t="shared" si="13"/>
        <v>5</v>
      </c>
      <c r="F104" s="91">
        <v>0</v>
      </c>
      <c r="G104" s="89">
        <v>0</v>
      </c>
      <c r="H104" s="46">
        <f t="shared" si="14"/>
        <v>5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+'11'!H107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+'11'!H108</f>
        <v>0</v>
      </c>
      <c r="D108" s="80">
        <v>5</v>
      </c>
      <c r="E108" s="46">
        <f t="shared" si="13"/>
        <v>5</v>
      </c>
      <c r="F108" s="91">
        <v>0</v>
      </c>
      <c r="G108" s="89">
        <v>0</v>
      </c>
      <c r="H108" s="46">
        <f t="shared" si="14"/>
        <v>5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+'11'!H109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+'11'!H115</f>
        <v>0</v>
      </c>
      <c r="D115" s="80">
        <v>10</v>
      </c>
      <c r="E115" s="46">
        <f t="shared" si="13"/>
        <v>10</v>
      </c>
      <c r="F115" s="91">
        <v>0</v>
      </c>
      <c r="G115" s="89">
        <v>0</v>
      </c>
      <c r="H115" s="46">
        <f t="shared" si="14"/>
        <v>0</v>
      </c>
      <c r="I115" s="81">
        <v>10</v>
      </c>
      <c r="J115" s="22">
        <v>10</v>
      </c>
      <c r="K115" s="72">
        <f t="shared" si="15"/>
        <v>100</v>
      </c>
      <c r="L115" s="17" t="s">
        <v>16</v>
      </c>
      <c r="M115" s="18"/>
      <c r="N115" s="23">
        <f t="shared" si="16"/>
        <v>100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+'11'!H116</f>
        <v>0</v>
      </c>
      <c r="D116" s="80">
        <v>10</v>
      </c>
      <c r="E116" s="46">
        <f t="shared" si="13"/>
        <v>10</v>
      </c>
      <c r="F116" s="91">
        <v>0</v>
      </c>
      <c r="G116" s="89">
        <v>0</v>
      </c>
      <c r="H116" s="46">
        <f t="shared" si="14"/>
        <v>10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+'11'!H126</f>
        <v>9</v>
      </c>
      <c r="D126" s="80">
        <v>0</v>
      </c>
      <c r="E126" s="46">
        <f t="shared" si="13"/>
        <v>9</v>
      </c>
      <c r="F126" s="91">
        <v>0</v>
      </c>
      <c r="G126" s="89">
        <v>0</v>
      </c>
      <c r="H126" s="46">
        <f t="shared" si="14"/>
        <v>8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+'11'!H127</f>
        <v>9</v>
      </c>
      <c r="D127" s="80">
        <v>0</v>
      </c>
      <c r="E127" s="46">
        <f t="shared" si="13"/>
        <v>9</v>
      </c>
      <c r="F127" s="91">
        <v>4</v>
      </c>
      <c r="G127" s="89">
        <v>0</v>
      </c>
      <c r="H127" s="46">
        <f t="shared" si="14"/>
        <v>4</v>
      </c>
      <c r="I127" s="81">
        <v>1</v>
      </c>
      <c r="J127" s="20">
        <v>25</v>
      </c>
      <c r="K127" s="72">
        <f t="shared" si="15"/>
        <v>25</v>
      </c>
      <c r="L127" s="17" t="s">
        <v>16</v>
      </c>
      <c r="M127" s="18">
        <v>25</v>
      </c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+'11'!H147</f>
        <v>0</v>
      </c>
      <c r="D147" s="80">
        <v>5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+'11'!H150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+'11'!H154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2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+'11'!H155</f>
        <v>2</v>
      </c>
      <c r="D155" s="80">
        <v>0</v>
      </c>
      <c r="E155" s="46">
        <f t="shared" si="18"/>
        <v>2</v>
      </c>
      <c r="F155" s="91">
        <v>0</v>
      </c>
      <c r="G155" s="89">
        <v>0</v>
      </c>
      <c r="H155" s="46">
        <f t="shared" si="19"/>
        <v>1</v>
      </c>
      <c r="I155" s="81">
        <v>1</v>
      </c>
      <c r="J155" s="20">
        <v>60</v>
      </c>
      <c r="K155" s="72">
        <f t="shared" si="20"/>
        <v>60</v>
      </c>
      <c r="L155" s="17" t="s">
        <v>16</v>
      </c>
      <c r="M155" s="18">
        <v>60</v>
      </c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+'11'!H156</f>
        <v>2</v>
      </c>
      <c r="D156" s="80">
        <v>0</v>
      </c>
      <c r="E156" s="46">
        <f t="shared" si="18"/>
        <v>2</v>
      </c>
      <c r="F156" s="91">
        <v>0</v>
      </c>
      <c r="G156" s="89">
        <v>0</v>
      </c>
      <c r="H156" s="46">
        <f t="shared" si="19"/>
        <v>1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>
        <v>20</v>
      </c>
      <c r="N156" s="23">
        <f t="shared" si="21"/>
        <v>100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+'11'!H158</f>
        <v>6</v>
      </c>
      <c r="D158" s="80">
        <v>0</v>
      </c>
      <c r="E158" s="46">
        <f t="shared" si="18"/>
        <v>6</v>
      </c>
      <c r="F158" s="91">
        <v>0</v>
      </c>
      <c r="G158" s="89">
        <v>0</v>
      </c>
      <c r="H158" s="46">
        <f t="shared" si="19"/>
        <v>2</v>
      </c>
      <c r="I158" s="81">
        <v>4</v>
      </c>
      <c r="J158" s="20">
        <v>150</v>
      </c>
      <c r="K158" s="72">
        <f t="shared" si="20"/>
        <v>600</v>
      </c>
      <c r="L158" s="17" t="s">
        <v>16</v>
      </c>
      <c r="M158" s="18"/>
      <c r="N158" s="23">
        <f t="shared" si="21"/>
        <v>600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+'11'!H164</f>
        <v>7</v>
      </c>
      <c r="D164" s="80">
        <v>0</v>
      </c>
      <c r="E164" s="46">
        <f t="shared" si="18"/>
        <v>7</v>
      </c>
      <c r="F164" s="91">
        <v>0</v>
      </c>
      <c r="G164" s="89">
        <v>0</v>
      </c>
      <c r="H164" s="46">
        <f t="shared" si="19"/>
        <v>5</v>
      </c>
      <c r="I164" s="81">
        <v>2</v>
      </c>
      <c r="J164" s="20">
        <v>90</v>
      </c>
      <c r="K164" s="72">
        <f t="shared" si="20"/>
        <v>180</v>
      </c>
      <c r="L164" s="17" t="s">
        <v>16</v>
      </c>
      <c r="M164" s="18">
        <v>100</v>
      </c>
      <c r="N164" s="23">
        <f t="shared" si="21"/>
        <v>80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+'11'!H165</f>
        <v>4</v>
      </c>
      <c r="D165" s="80">
        <v>0</v>
      </c>
      <c r="E165" s="46">
        <f t="shared" si="18"/>
        <v>4</v>
      </c>
      <c r="F165" s="91">
        <v>0</v>
      </c>
      <c r="G165" s="89">
        <v>0</v>
      </c>
      <c r="H165" s="46">
        <f t="shared" si="19"/>
        <v>4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+'11'!H166</f>
        <v>6</v>
      </c>
      <c r="D166" s="80">
        <v>0</v>
      </c>
      <c r="E166" s="46">
        <f t="shared" si="18"/>
        <v>6</v>
      </c>
      <c r="F166" s="91">
        <v>0</v>
      </c>
      <c r="G166" s="89">
        <v>0</v>
      </c>
      <c r="H166" s="46">
        <f t="shared" si="19"/>
        <v>3</v>
      </c>
      <c r="I166" s="81">
        <v>3</v>
      </c>
      <c r="J166" s="20">
        <v>90</v>
      </c>
      <c r="K166" s="72">
        <f t="shared" si="20"/>
        <v>270</v>
      </c>
      <c r="L166" s="17" t="s">
        <v>16</v>
      </c>
      <c r="M166" s="18">
        <v>60</v>
      </c>
      <c r="N166" s="23">
        <f t="shared" si="21"/>
        <v>210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+'11'!H167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5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+'11'!H169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+'11'!H172</f>
        <v>1</v>
      </c>
      <c r="D172" s="80">
        <v>0</v>
      </c>
      <c r="E172" s="46">
        <f t="shared" si="18"/>
        <v>1</v>
      </c>
      <c r="F172" s="91">
        <v>1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+'11'!H177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+'11'!H179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+'11'!H181</f>
        <v>12</v>
      </c>
      <c r="D181" s="80">
        <v>0</v>
      </c>
      <c r="E181" s="46">
        <f t="shared" si="18"/>
        <v>12</v>
      </c>
      <c r="F181" s="91">
        <v>0</v>
      </c>
      <c r="G181" s="89">
        <v>0</v>
      </c>
      <c r="H181" s="46">
        <f t="shared" si="19"/>
        <v>12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+'11'!H187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+'11'!H204</f>
        <v>20</v>
      </c>
      <c r="D204" s="80">
        <v>0</v>
      </c>
      <c r="E204" s="46">
        <f t="shared" si="23"/>
        <v>20</v>
      </c>
      <c r="F204" s="91">
        <v>0</v>
      </c>
      <c r="G204" s="89">
        <v>15</v>
      </c>
      <c r="H204" s="46">
        <f t="shared" si="24"/>
        <v>1</v>
      </c>
      <c r="I204" s="81">
        <v>4</v>
      </c>
      <c r="J204" s="20">
        <v>45</v>
      </c>
      <c r="K204" s="72">
        <f t="shared" si="20"/>
        <v>180</v>
      </c>
      <c r="L204" s="17" t="s">
        <v>16</v>
      </c>
      <c r="M204" s="18">
        <v>100</v>
      </c>
      <c r="N204" s="23">
        <f t="shared" si="21"/>
        <v>80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+'11'!H205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+'11'!H206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+'11'!H207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+'11'!H208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3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3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3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4885</v>
      </c>
    </row>
    <row r="228" spans="1:23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23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1708</v>
      </c>
      <c r="M229" s="2">
        <v>270</v>
      </c>
      <c r="N229" s="2">
        <v>85</v>
      </c>
      <c r="O229" s="2">
        <v>50</v>
      </c>
      <c r="P229" s="2">
        <v>100</v>
      </c>
      <c r="Q229" s="2">
        <v>110</v>
      </c>
      <c r="R229" s="2">
        <v>50</v>
      </c>
      <c r="S229" s="2">
        <v>48</v>
      </c>
      <c r="T229" s="2">
        <v>900</v>
      </c>
      <c r="U229" s="2">
        <v>10</v>
      </c>
      <c r="V229" s="2">
        <v>60</v>
      </c>
      <c r="W229" s="2">
        <v>25</v>
      </c>
    </row>
    <row r="230" spans="1:23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23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23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1677</v>
      </c>
      <c r="N232" s="105" t="s">
        <v>408</v>
      </c>
      <c r="O232" s="106" t="s">
        <v>409</v>
      </c>
      <c r="P232" s="107" t="s">
        <v>410</v>
      </c>
    </row>
    <row r="233" spans="1:23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1500</v>
      </c>
      <c r="N233" s="108"/>
      <c r="O233" s="108"/>
      <c r="P233" s="108"/>
    </row>
    <row r="234" spans="1:23" ht="24.6" x14ac:dyDescent="0.65">
      <c r="A234" s="1"/>
      <c r="C234" s="31"/>
      <c r="E234" s="31"/>
      <c r="H234" s="31"/>
      <c r="J234" s="154" t="s">
        <v>209</v>
      </c>
      <c r="K234" s="155"/>
      <c r="L234" s="37">
        <v>1500</v>
      </c>
      <c r="N234" s="108"/>
      <c r="O234" s="108"/>
      <c r="P234" s="108"/>
    </row>
    <row r="235" spans="1:23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3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3" x14ac:dyDescent="0.6">
      <c r="H237" s="2"/>
      <c r="J237" s="2"/>
      <c r="N237" s="109"/>
      <c r="O237" s="109"/>
      <c r="P237" s="109"/>
    </row>
    <row r="238" spans="1:23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3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23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11"/>
  <sheetViews>
    <sheetView zoomScale="80" zoomScaleNormal="80" workbookViewId="0">
      <pane xSplit="8" ySplit="4" topLeftCell="I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+'12'!H5</f>
        <v>22</v>
      </c>
      <c r="D5" s="80">
        <v>0</v>
      </c>
      <c r="E5" s="46">
        <f t="shared" ref="E5" si="0">C5+D5</f>
        <v>22</v>
      </c>
      <c r="F5" s="91">
        <v>0</v>
      </c>
      <c r="G5" s="89">
        <v>0</v>
      </c>
      <c r="H5" s="46">
        <f t="shared" ref="H5" si="1">+E5-F5-I5-G5</f>
        <v>11</v>
      </c>
      <c r="I5" s="81">
        <v>11</v>
      </c>
      <c r="J5" s="15">
        <v>50</v>
      </c>
      <c r="K5" s="72">
        <f>+J5*I5</f>
        <v>550</v>
      </c>
      <c r="L5" s="17" t="s">
        <v>16</v>
      </c>
      <c r="M5" s="18">
        <v>25</v>
      </c>
      <c r="N5" s="23">
        <f>SUM(K5-M5)</f>
        <v>525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+'12'!H6</f>
        <v>38</v>
      </c>
      <c r="D6" s="80">
        <v>0</v>
      </c>
      <c r="E6" s="46">
        <f t="shared" ref="E6:E69" si="5">C6+D6</f>
        <v>38</v>
      </c>
      <c r="F6" s="91">
        <v>0</v>
      </c>
      <c r="G6" s="89">
        <v>0</v>
      </c>
      <c r="H6" s="46">
        <f t="shared" ref="H6:H69" si="6">+E6-F6-I6-G6</f>
        <v>30</v>
      </c>
      <c r="I6" s="81">
        <v>8</v>
      </c>
      <c r="J6" s="15">
        <v>100</v>
      </c>
      <c r="K6" s="72">
        <f t="shared" ref="K6:K74" si="7">+J6*I6</f>
        <v>800</v>
      </c>
      <c r="L6" s="17" t="s">
        <v>16</v>
      </c>
      <c r="M6" s="18">
        <v>150</v>
      </c>
      <c r="N6" s="23">
        <f t="shared" ref="N6:N74" si="8">SUM(K6-M6)</f>
        <v>650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+'12'!H11</f>
        <v>17</v>
      </c>
      <c r="D11" s="80">
        <v>0</v>
      </c>
      <c r="E11" s="46">
        <f t="shared" si="5"/>
        <v>17</v>
      </c>
      <c r="F11" s="91">
        <v>0</v>
      </c>
      <c r="G11" s="89">
        <v>0</v>
      </c>
      <c r="H11" s="46">
        <f t="shared" si="6"/>
        <v>7</v>
      </c>
      <c r="I11" s="81">
        <v>10</v>
      </c>
      <c r="J11" s="15">
        <v>50</v>
      </c>
      <c r="K11" s="72">
        <f t="shared" si="7"/>
        <v>500</v>
      </c>
      <c r="L11" s="17" t="s">
        <v>16</v>
      </c>
      <c r="M11" s="18">
        <v>200</v>
      </c>
      <c r="N11" s="23">
        <f t="shared" si="8"/>
        <v>300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+'12'!H14</f>
        <v>5</v>
      </c>
      <c r="D14" s="80">
        <v>0</v>
      </c>
      <c r="E14" s="46">
        <f t="shared" si="5"/>
        <v>5</v>
      </c>
      <c r="F14" s="91">
        <v>0</v>
      </c>
      <c r="G14" s="89">
        <v>0</v>
      </c>
      <c r="H14" s="46">
        <f t="shared" si="6"/>
        <v>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+'12'!H18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+'12'!H20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3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+'12'!H21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+'12'!H22</f>
        <v>3</v>
      </c>
      <c r="D22" s="80">
        <v>0</v>
      </c>
      <c r="E22" s="46">
        <f t="shared" si="5"/>
        <v>3</v>
      </c>
      <c r="F22" s="91">
        <v>0</v>
      </c>
      <c r="G22" s="89">
        <v>0</v>
      </c>
      <c r="H22" s="46">
        <f t="shared" si="6"/>
        <v>-1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>
        <v>200</v>
      </c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+'12'!H24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+'12'!H26</f>
        <v>4</v>
      </c>
      <c r="D26" s="80">
        <v>0</v>
      </c>
      <c r="E26" s="46">
        <f t="shared" si="5"/>
        <v>4</v>
      </c>
      <c r="F26" s="91">
        <v>0</v>
      </c>
      <c r="G26" s="89">
        <v>0</v>
      </c>
      <c r="H26" s="46">
        <f t="shared" si="6"/>
        <v>2</v>
      </c>
      <c r="I26" s="81">
        <v>2</v>
      </c>
      <c r="J26" s="15">
        <v>100</v>
      </c>
      <c r="K26" s="72">
        <f t="shared" si="7"/>
        <v>200</v>
      </c>
      <c r="L26" s="17" t="s">
        <v>16</v>
      </c>
      <c r="M26" s="18">
        <v>100</v>
      </c>
      <c r="N26" s="23">
        <f t="shared" si="8"/>
        <v>100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+'12'!H28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+'12'!H29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1</v>
      </c>
      <c r="I29" s="81">
        <v>1</v>
      </c>
      <c r="J29" s="15">
        <v>100</v>
      </c>
      <c r="K29" s="72">
        <f t="shared" si="7"/>
        <v>100</v>
      </c>
      <c r="L29" s="17" t="s">
        <v>16</v>
      </c>
      <c r="M29" s="18"/>
      <c r="N29" s="23">
        <f t="shared" si="8"/>
        <v>100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+'12'!H31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8</v>
      </c>
      <c r="I31" s="81">
        <v>11</v>
      </c>
      <c r="J31" s="15">
        <v>100</v>
      </c>
      <c r="K31" s="72">
        <f t="shared" si="7"/>
        <v>1100</v>
      </c>
      <c r="L31" s="17" t="s">
        <v>16</v>
      </c>
      <c r="M31" s="18">
        <f>1100-750</f>
        <v>350</v>
      </c>
      <c r="N31" s="23">
        <f t="shared" si="8"/>
        <v>750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+'12'!H32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+'12'!H33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+'12'!H34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+'12'!H35</f>
        <v>1</v>
      </c>
      <c r="D35" s="80">
        <v>0</v>
      </c>
      <c r="E35" s="46">
        <f t="shared" si="5"/>
        <v>1</v>
      </c>
      <c r="F35" s="91">
        <v>0</v>
      </c>
      <c r="G35" s="89">
        <v>0</v>
      </c>
      <c r="H35" s="46">
        <f t="shared" si="6"/>
        <v>1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+'12'!H37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4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+'12'!H38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+'12'!H39</f>
        <v>7</v>
      </c>
      <c r="D39" s="80">
        <v>0</v>
      </c>
      <c r="E39" s="46">
        <f t="shared" si="5"/>
        <v>7</v>
      </c>
      <c r="F39" s="91">
        <v>0</v>
      </c>
      <c r="G39" s="89">
        <v>0</v>
      </c>
      <c r="H39" s="46">
        <f t="shared" si="6"/>
        <v>4</v>
      </c>
      <c r="I39" s="81">
        <v>3</v>
      </c>
      <c r="J39" s="15">
        <v>50</v>
      </c>
      <c r="K39" s="72">
        <f t="shared" si="7"/>
        <v>150</v>
      </c>
      <c r="L39" s="17" t="s">
        <v>16</v>
      </c>
      <c r="M39" s="18">
        <v>50</v>
      </c>
      <c r="N39" s="23">
        <f t="shared" si="8"/>
        <v>100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+'12'!H43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+'12'!H44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+'12'!H45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+'12'!H46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4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>
        <v>25</v>
      </c>
      <c r="N46" s="23">
        <f t="shared" si="8"/>
        <v>25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+'12'!H48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+'12'!H49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+'12'!H51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+'12'!H52</f>
        <v>7</v>
      </c>
      <c r="D52" s="80">
        <v>0</v>
      </c>
      <c r="E52" s="46">
        <f t="shared" si="5"/>
        <v>7</v>
      </c>
      <c r="F52" s="91">
        <v>0</v>
      </c>
      <c r="G52" s="89">
        <v>0</v>
      </c>
      <c r="H52" s="46">
        <f t="shared" si="6"/>
        <v>6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>
        <v>60</v>
      </c>
      <c r="N52" s="23">
        <f t="shared" si="8"/>
        <v>60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+'12'!H53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+'12'!H54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+'12'!H56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2</v>
      </c>
      <c r="I56" s="81">
        <v>1</v>
      </c>
      <c r="J56" s="15">
        <v>120</v>
      </c>
      <c r="K56" s="72">
        <f t="shared" si="7"/>
        <v>120</v>
      </c>
      <c r="L56" s="17" t="s">
        <v>16</v>
      </c>
      <c r="M56" s="18">
        <v>60</v>
      </c>
      <c r="N56" s="23">
        <f t="shared" si="8"/>
        <v>60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+'12'!H57</f>
        <v>6</v>
      </c>
      <c r="D57" s="80">
        <v>0</v>
      </c>
      <c r="E57" s="46">
        <f t="shared" si="5"/>
        <v>6</v>
      </c>
      <c r="F57" s="91">
        <v>0</v>
      </c>
      <c r="G57" s="89">
        <v>0</v>
      </c>
      <c r="H57" s="46">
        <f t="shared" si="6"/>
        <v>4</v>
      </c>
      <c r="I57" s="81">
        <v>2</v>
      </c>
      <c r="J57" s="15">
        <v>120</v>
      </c>
      <c r="K57" s="72">
        <f t="shared" si="7"/>
        <v>240</v>
      </c>
      <c r="L57" s="17" t="s">
        <v>16</v>
      </c>
      <c r="M57" s="18">
        <f>240-180</f>
        <v>60</v>
      </c>
      <c r="N57" s="23">
        <f t="shared" si="8"/>
        <v>180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+'12'!H59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+'12'!H60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+'12'!H61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+'12'!H67</f>
        <v>10</v>
      </c>
      <c r="D67" s="80">
        <v>0</v>
      </c>
      <c r="E67" s="46">
        <f t="shared" si="5"/>
        <v>10</v>
      </c>
      <c r="F67" s="91">
        <v>0</v>
      </c>
      <c r="G67" s="89">
        <v>0</v>
      </c>
      <c r="H67" s="46">
        <f t="shared" si="6"/>
        <v>9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>
        <v>50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+'12'!H68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0</v>
      </c>
      <c r="I68" s="81">
        <v>2</v>
      </c>
      <c r="J68" s="21">
        <v>50</v>
      </c>
      <c r="K68" s="72">
        <f t="shared" si="7"/>
        <v>100</v>
      </c>
      <c r="L68" s="17" t="s">
        <v>16</v>
      </c>
      <c r="M68" s="18"/>
      <c r="N68" s="23">
        <f t="shared" si="8"/>
        <v>100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+'12'!H70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+'12'!H71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0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+'12'!H74</f>
        <v>6</v>
      </c>
      <c r="D74" s="80">
        <v>0</v>
      </c>
      <c r="E74" s="46">
        <f t="shared" si="13"/>
        <v>6</v>
      </c>
      <c r="F74" s="91">
        <v>0</v>
      </c>
      <c r="G74" s="89">
        <v>0</v>
      </c>
      <c r="H74" s="46">
        <f t="shared" si="14"/>
        <v>6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+'12'!H75</f>
        <v>5</v>
      </c>
      <c r="D75" s="80">
        <v>0</v>
      </c>
      <c r="E75" s="46">
        <f t="shared" si="13"/>
        <v>5</v>
      </c>
      <c r="F75" s="91">
        <v>0</v>
      </c>
      <c r="G75" s="89">
        <v>0</v>
      </c>
      <c r="H75" s="46">
        <f t="shared" si="14"/>
        <v>5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+'12'!H77</f>
        <v>8</v>
      </c>
      <c r="D77" s="80">
        <v>0</v>
      </c>
      <c r="E77" s="46">
        <f t="shared" si="13"/>
        <v>8</v>
      </c>
      <c r="F77" s="91">
        <v>0</v>
      </c>
      <c r="G77" s="89">
        <v>0</v>
      </c>
      <c r="H77" s="46">
        <f t="shared" si="14"/>
        <v>6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+'12'!H80</f>
        <v>3</v>
      </c>
      <c r="D80" s="80">
        <v>0</v>
      </c>
      <c r="E80" s="46">
        <f t="shared" si="13"/>
        <v>3</v>
      </c>
      <c r="F80" s="91">
        <v>0</v>
      </c>
      <c r="G80" s="89">
        <v>0</v>
      </c>
      <c r="H80" s="46">
        <f t="shared" si="14"/>
        <v>2</v>
      </c>
      <c r="I80" s="81">
        <v>1</v>
      </c>
      <c r="J80" s="20">
        <v>35</v>
      </c>
      <c r="K80" s="72">
        <f t="shared" si="15"/>
        <v>35</v>
      </c>
      <c r="L80" s="17" t="s">
        <v>16</v>
      </c>
      <c r="M80" s="18"/>
      <c r="N80" s="23">
        <f t="shared" si="16"/>
        <v>35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+'12'!H85</f>
        <v>6</v>
      </c>
      <c r="D85" s="80">
        <v>0</v>
      </c>
      <c r="E85" s="46">
        <f t="shared" si="13"/>
        <v>6</v>
      </c>
      <c r="F85" s="91">
        <v>0</v>
      </c>
      <c r="G85" s="89">
        <v>0</v>
      </c>
      <c r="H85" s="46">
        <f t="shared" si="14"/>
        <v>5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+'12'!H86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3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+'12'!H87</f>
        <v>6</v>
      </c>
      <c r="D87" s="80">
        <v>0</v>
      </c>
      <c r="E87" s="46">
        <f t="shared" si="13"/>
        <v>6</v>
      </c>
      <c r="F87" s="91">
        <v>0</v>
      </c>
      <c r="G87" s="89">
        <v>0</v>
      </c>
      <c r="H87" s="46">
        <f t="shared" si="14"/>
        <v>5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>
        <v>50</v>
      </c>
      <c r="N87" s="23">
        <f>SUM(K87-M87)</f>
        <v>50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+'12'!H88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+'12'!H89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+'12'!H90</f>
        <v>13</v>
      </c>
      <c r="D90" s="80">
        <v>0</v>
      </c>
      <c r="E90" s="46">
        <f t="shared" si="13"/>
        <v>13</v>
      </c>
      <c r="F90" s="91">
        <v>0</v>
      </c>
      <c r="G90" s="89">
        <v>0</v>
      </c>
      <c r="H90" s="46">
        <f t="shared" si="14"/>
        <v>13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+'12'!H91</f>
        <v>8</v>
      </c>
      <c r="D91" s="80">
        <v>0</v>
      </c>
      <c r="E91" s="46">
        <f t="shared" si="13"/>
        <v>8</v>
      </c>
      <c r="F91" s="91">
        <v>0</v>
      </c>
      <c r="G91" s="89">
        <v>0</v>
      </c>
      <c r="H91" s="46">
        <f t="shared" si="14"/>
        <v>8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+'12'!H98</f>
        <v>5</v>
      </c>
      <c r="D98" s="80">
        <v>0</v>
      </c>
      <c r="E98" s="46">
        <f t="shared" si="13"/>
        <v>5</v>
      </c>
      <c r="F98" s="91">
        <v>0</v>
      </c>
      <c r="G98" s="89">
        <v>0</v>
      </c>
      <c r="H98" s="46">
        <f t="shared" si="14"/>
        <v>5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+'12'!H102</f>
        <v>5</v>
      </c>
      <c r="D102" s="80">
        <v>0</v>
      </c>
      <c r="E102" s="46">
        <f t="shared" si="13"/>
        <v>5</v>
      </c>
      <c r="F102" s="91">
        <v>0</v>
      </c>
      <c r="G102" s="89">
        <v>0</v>
      </c>
      <c r="H102" s="46">
        <f t="shared" si="14"/>
        <v>5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+'12'!H104</f>
        <v>5</v>
      </c>
      <c r="D104" s="80">
        <v>0</v>
      </c>
      <c r="E104" s="46">
        <f t="shared" si="13"/>
        <v>5</v>
      </c>
      <c r="F104" s="91">
        <v>0</v>
      </c>
      <c r="G104" s="89">
        <v>0</v>
      </c>
      <c r="H104" s="46">
        <f t="shared" si="14"/>
        <v>5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+'12'!H107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+'12'!H108</f>
        <v>5</v>
      </c>
      <c r="D108" s="80">
        <v>0</v>
      </c>
      <c r="E108" s="46">
        <f t="shared" si="13"/>
        <v>5</v>
      </c>
      <c r="F108" s="91">
        <v>0</v>
      </c>
      <c r="G108" s="89">
        <v>0</v>
      </c>
      <c r="H108" s="46">
        <f t="shared" si="14"/>
        <v>5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+'12'!H109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+'12'!H116</f>
        <v>10</v>
      </c>
      <c r="D116" s="80">
        <v>0</v>
      </c>
      <c r="E116" s="46">
        <f t="shared" si="13"/>
        <v>10</v>
      </c>
      <c r="F116" s="91">
        <v>0</v>
      </c>
      <c r="G116" s="89">
        <v>0</v>
      </c>
      <c r="H116" s="46">
        <f t="shared" si="14"/>
        <v>10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+'12'!H126</f>
        <v>8</v>
      </c>
      <c r="D126" s="80">
        <v>0</v>
      </c>
      <c r="E126" s="46">
        <f t="shared" si="13"/>
        <v>8</v>
      </c>
      <c r="F126" s="91">
        <v>0</v>
      </c>
      <c r="G126" s="89">
        <v>0</v>
      </c>
      <c r="H126" s="46">
        <f t="shared" si="14"/>
        <v>5</v>
      </c>
      <c r="I126" s="81">
        <v>3</v>
      </c>
      <c r="J126" s="20">
        <v>25</v>
      </c>
      <c r="K126" s="72">
        <f>+J126*I126</f>
        <v>75</v>
      </c>
      <c r="L126" s="17" t="s">
        <v>16</v>
      </c>
      <c r="M126" s="18"/>
      <c r="N126" s="23">
        <f>SUM(K126-M126)</f>
        <v>75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+'12'!H127</f>
        <v>4</v>
      </c>
      <c r="D127" s="80">
        <v>0</v>
      </c>
      <c r="E127" s="46">
        <f t="shared" si="13"/>
        <v>4</v>
      </c>
      <c r="F127" s="91">
        <v>0</v>
      </c>
      <c r="G127" s="89">
        <v>0</v>
      </c>
      <c r="H127" s="46">
        <f t="shared" si="14"/>
        <v>3</v>
      </c>
      <c r="I127" s="81">
        <v>1</v>
      </c>
      <c r="J127" s="20">
        <v>25</v>
      </c>
      <c r="K127" s="72">
        <f t="shared" si="15"/>
        <v>25</v>
      </c>
      <c r="L127" s="17" t="s">
        <v>16</v>
      </c>
      <c r="M127" s="18"/>
      <c r="N127" s="23">
        <f t="shared" si="16"/>
        <v>25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+'12'!H147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+'12'!H150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+'12'!H154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2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+'12'!H155</f>
        <v>1</v>
      </c>
      <c r="D155" s="80">
        <v>0</v>
      </c>
      <c r="E155" s="46">
        <f t="shared" si="18"/>
        <v>1</v>
      </c>
      <c r="F155" s="91">
        <v>0</v>
      </c>
      <c r="G155" s="89">
        <v>0</v>
      </c>
      <c r="H155" s="46">
        <f t="shared" si="19"/>
        <v>1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+'12'!H156</f>
        <v>1</v>
      </c>
      <c r="D156" s="80">
        <v>0</v>
      </c>
      <c r="E156" s="46">
        <f t="shared" si="18"/>
        <v>1</v>
      </c>
      <c r="F156" s="91">
        <v>0</v>
      </c>
      <c r="G156" s="89">
        <v>0</v>
      </c>
      <c r="H156" s="46">
        <f t="shared" si="19"/>
        <v>1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+'12'!H158</f>
        <v>2</v>
      </c>
      <c r="D158" s="80">
        <v>0</v>
      </c>
      <c r="E158" s="46">
        <f t="shared" si="18"/>
        <v>2</v>
      </c>
      <c r="F158" s="91">
        <v>0</v>
      </c>
      <c r="G158" s="89">
        <v>0</v>
      </c>
      <c r="H158" s="46">
        <f t="shared" si="19"/>
        <v>2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+'12'!H164</f>
        <v>5</v>
      </c>
      <c r="D164" s="80">
        <v>0</v>
      </c>
      <c r="E164" s="46">
        <f t="shared" si="18"/>
        <v>5</v>
      </c>
      <c r="F164" s="91">
        <v>0</v>
      </c>
      <c r="G164" s="89">
        <v>0</v>
      </c>
      <c r="H164" s="46">
        <f t="shared" si="19"/>
        <v>5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+'12'!H165</f>
        <v>4</v>
      </c>
      <c r="D165" s="80">
        <v>0</v>
      </c>
      <c r="E165" s="46">
        <f t="shared" si="18"/>
        <v>4</v>
      </c>
      <c r="F165" s="91">
        <v>0</v>
      </c>
      <c r="G165" s="89">
        <v>0</v>
      </c>
      <c r="H165" s="46">
        <f t="shared" si="19"/>
        <v>4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+'12'!H166</f>
        <v>3</v>
      </c>
      <c r="D166" s="80">
        <v>0</v>
      </c>
      <c r="E166" s="46">
        <f t="shared" si="18"/>
        <v>3</v>
      </c>
      <c r="F166" s="91">
        <v>0</v>
      </c>
      <c r="G166" s="89">
        <v>0</v>
      </c>
      <c r="H166" s="46">
        <f t="shared" si="19"/>
        <v>3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+'12'!H167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5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+'12'!H169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+'12'!H177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2</v>
      </c>
      <c r="I177" s="81">
        <v>1</v>
      </c>
      <c r="J177" s="20">
        <v>25</v>
      </c>
      <c r="K177" s="72">
        <f>+J177*I177</f>
        <v>25</v>
      </c>
      <c r="L177" s="17" t="s">
        <v>16</v>
      </c>
      <c r="M177" s="18"/>
      <c r="N177" s="23">
        <f>SUM(K177-M177)</f>
        <v>25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+'12'!H179</f>
        <v>183</v>
      </c>
      <c r="D179" s="80">
        <v>0</v>
      </c>
      <c r="E179" s="46">
        <f t="shared" si="18"/>
        <v>183</v>
      </c>
      <c r="F179" s="91">
        <v>0</v>
      </c>
      <c r="G179" s="89">
        <v>0</v>
      </c>
      <c r="H179" s="46">
        <f t="shared" si="19"/>
        <v>183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+'12'!H181</f>
        <v>12</v>
      </c>
      <c r="D181" s="80">
        <v>0</v>
      </c>
      <c r="E181" s="46">
        <f t="shared" si="18"/>
        <v>12</v>
      </c>
      <c r="F181" s="91">
        <v>0</v>
      </c>
      <c r="G181" s="89">
        <v>0</v>
      </c>
      <c r="H181" s="46">
        <f t="shared" si="19"/>
        <v>12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+'12'!H187</f>
        <v>312</v>
      </c>
      <c r="D187" s="80">
        <v>0</v>
      </c>
      <c r="E187" s="46">
        <f t="shared" si="18"/>
        <v>312</v>
      </c>
      <c r="F187" s="91">
        <v>0</v>
      </c>
      <c r="G187" s="89">
        <v>0</v>
      </c>
      <c r="H187" s="46">
        <f t="shared" si="19"/>
        <v>312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+'12'!H204</f>
        <v>1</v>
      </c>
      <c r="D204" s="80">
        <v>0</v>
      </c>
      <c r="E204" s="46">
        <f t="shared" si="23"/>
        <v>1</v>
      </c>
      <c r="F204" s="91">
        <v>0</v>
      </c>
      <c r="G204" s="89">
        <v>0</v>
      </c>
      <c r="H204" s="46">
        <f t="shared" si="24"/>
        <v>0</v>
      </c>
      <c r="I204" s="81">
        <v>1</v>
      </c>
      <c r="J204" s="20">
        <v>45</v>
      </c>
      <c r="K204" s="72">
        <f t="shared" si="20"/>
        <v>45</v>
      </c>
      <c r="L204" s="17" t="s">
        <v>16</v>
      </c>
      <c r="M204" s="18">
        <v>25</v>
      </c>
      <c r="N204" s="23">
        <f t="shared" si="21"/>
        <v>20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+'12'!H205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+'12'!H206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+'12'!H207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+'12'!H208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5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5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5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5190</v>
      </c>
    </row>
    <row r="228" spans="1:25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25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3185</v>
      </c>
      <c r="M229" s="2">
        <v>350</v>
      </c>
      <c r="N229" s="2">
        <v>200</v>
      </c>
      <c r="O229" s="2">
        <v>550</v>
      </c>
      <c r="P229" s="2">
        <v>600</v>
      </c>
      <c r="Q229" s="2">
        <v>200</v>
      </c>
      <c r="R229" s="2">
        <v>400</v>
      </c>
      <c r="S229" s="2">
        <v>215</v>
      </c>
      <c r="T229" s="2">
        <v>35</v>
      </c>
      <c r="U229" s="2">
        <v>50</v>
      </c>
      <c r="V229" s="2">
        <v>120</v>
      </c>
      <c r="W229" s="2">
        <v>245</v>
      </c>
      <c r="X229" s="2">
        <v>100</v>
      </c>
      <c r="Y229" s="2">
        <v>120</v>
      </c>
    </row>
    <row r="230" spans="1:25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25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25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1405</v>
      </c>
      <c r="N232" s="105" t="s">
        <v>408</v>
      </c>
      <c r="O232" s="106" t="s">
        <v>409</v>
      </c>
      <c r="P232" s="107" t="s">
        <v>410</v>
      </c>
    </row>
    <row r="233" spans="1:25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600</v>
      </c>
      <c r="N233" s="108"/>
      <c r="O233" s="108"/>
      <c r="P233" s="108"/>
    </row>
    <row r="234" spans="1:25" ht="24.6" x14ac:dyDescent="0.65">
      <c r="A234" s="1"/>
      <c r="C234" s="31"/>
      <c r="E234" s="31"/>
      <c r="H234" s="31"/>
      <c r="J234" s="154" t="s">
        <v>209</v>
      </c>
      <c r="K234" s="155"/>
      <c r="L234" s="37">
        <v>600</v>
      </c>
      <c r="N234" s="108"/>
      <c r="O234" s="108"/>
      <c r="P234" s="108"/>
    </row>
    <row r="235" spans="1:25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5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5" x14ac:dyDescent="0.6">
      <c r="H237" s="2"/>
      <c r="J237" s="2"/>
      <c r="N237" s="109"/>
      <c r="O237" s="109"/>
      <c r="P237" s="109"/>
    </row>
    <row r="238" spans="1:25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5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25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11"/>
  <sheetViews>
    <sheetView zoomScale="80" zoomScaleNormal="80" workbookViewId="0">
      <pane xSplit="8" ySplit="4" topLeftCell="I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+'13'!H5</f>
        <v>11</v>
      </c>
      <c r="D5" s="80">
        <v>0</v>
      </c>
      <c r="E5" s="46">
        <f t="shared" ref="E5:E154" si="0">C5+D5</f>
        <v>11</v>
      </c>
      <c r="F5" s="91">
        <v>0</v>
      </c>
      <c r="G5" s="89">
        <v>0</v>
      </c>
      <c r="H5" s="46">
        <f t="shared" ref="H5:H73" si="1">+E5-F5-I5-G5</f>
        <v>8</v>
      </c>
      <c r="I5" s="81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+'13'!H6</f>
        <v>30</v>
      </c>
      <c r="D6" s="80">
        <v>0</v>
      </c>
      <c r="E6" s="46">
        <f t="shared" ref="E6" si="5">C6+D6</f>
        <v>30</v>
      </c>
      <c r="F6" s="91">
        <v>0</v>
      </c>
      <c r="G6" s="89">
        <v>0</v>
      </c>
      <c r="H6" s="46">
        <f t="shared" ref="H6" si="6">+E6-F6-I6-G6</f>
        <v>18</v>
      </c>
      <c r="I6" s="81">
        <v>12</v>
      </c>
      <c r="J6" s="15">
        <v>100</v>
      </c>
      <c r="K6" s="72">
        <f t="shared" ref="K6:K74" si="7">+J6*I6</f>
        <v>1200</v>
      </c>
      <c r="L6" s="17" t="s">
        <v>16</v>
      </c>
      <c r="M6" s="18">
        <v>0</v>
      </c>
      <c r="N6" s="23">
        <f t="shared" ref="N6:N74" si="8">SUM(K6-M6)</f>
        <v>1200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+'13'!H7</f>
        <v>0</v>
      </c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7"/>
        <v>0</v>
      </c>
      <c r="L7" s="17" t="s">
        <v>16</v>
      </c>
      <c r="M7" s="18">
        <v>0</v>
      </c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+'13'!H8</f>
        <v>0</v>
      </c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7"/>
        <v>0</v>
      </c>
      <c r="L8" s="17" t="s">
        <v>16</v>
      </c>
      <c r="M8" s="18">
        <v>0</v>
      </c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7"/>
        <v>0</v>
      </c>
      <c r="L9" s="17" t="s">
        <v>16</v>
      </c>
      <c r="M9" s="18">
        <v>0</v>
      </c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7"/>
        <v>0</v>
      </c>
      <c r="L10" s="17" t="s">
        <v>16</v>
      </c>
      <c r="M10" s="18">
        <v>0</v>
      </c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+'13'!H11</f>
        <v>7</v>
      </c>
      <c r="D11" s="80">
        <v>0</v>
      </c>
      <c r="E11" s="46">
        <f t="shared" si="0"/>
        <v>7</v>
      </c>
      <c r="F11" s="91">
        <v>0</v>
      </c>
      <c r="G11" s="89">
        <v>0</v>
      </c>
      <c r="H11" s="46">
        <f t="shared" si="1"/>
        <v>6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25</v>
      </c>
      <c r="N11" s="23">
        <f t="shared" si="8"/>
        <v>25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+'13'!H12</f>
        <v>0</v>
      </c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7"/>
        <v>0</v>
      </c>
      <c r="L12" s="17" t="s">
        <v>16</v>
      </c>
      <c r="M12" s="18">
        <v>0</v>
      </c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+'13'!H13</f>
        <v>0</v>
      </c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7"/>
        <v>0</v>
      </c>
      <c r="L13" s="17" t="s">
        <v>16</v>
      </c>
      <c r="M13" s="18">
        <v>0</v>
      </c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+'13'!H14</f>
        <v>5</v>
      </c>
      <c r="D14" s="80">
        <v>0</v>
      </c>
      <c r="E14" s="46">
        <f t="shared" si="0"/>
        <v>5</v>
      </c>
      <c r="F14" s="91">
        <v>0</v>
      </c>
      <c r="G14" s="89">
        <v>0</v>
      </c>
      <c r="H14" s="46">
        <f t="shared" si="1"/>
        <v>4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>
        <v>50</v>
      </c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+'13'!H15</f>
        <v>0</v>
      </c>
      <c r="D15" s="80">
        <v>0</v>
      </c>
      <c r="E15" s="46">
        <f t="shared" si="0"/>
        <v>0</v>
      </c>
      <c r="F15" s="91">
        <v>0</v>
      </c>
      <c r="G15" s="89">
        <v>0</v>
      </c>
      <c r="H15" s="46">
        <f t="shared" si="1"/>
        <v>0</v>
      </c>
      <c r="I15" s="81"/>
      <c r="J15" s="15">
        <v>50</v>
      </c>
      <c r="K15" s="72">
        <f t="shared" si="7"/>
        <v>0</v>
      </c>
      <c r="L15" s="17" t="s">
        <v>16</v>
      </c>
      <c r="M15" s="18">
        <v>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+'13'!H16</f>
        <v>0</v>
      </c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15">
        <v>50</v>
      </c>
      <c r="K16" s="72">
        <f t="shared" si="7"/>
        <v>0</v>
      </c>
      <c r="L16" s="17" t="s">
        <v>16</v>
      </c>
      <c r="M16" s="18">
        <v>0</v>
      </c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+'13'!H17</f>
        <v>0</v>
      </c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7"/>
        <v>0</v>
      </c>
      <c r="L17" s="17" t="s">
        <v>16</v>
      </c>
      <c r="M17" s="18">
        <v>0</v>
      </c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+'13'!H18</f>
        <v>5</v>
      </c>
      <c r="D18" s="80">
        <v>0</v>
      </c>
      <c r="E18" s="46">
        <f t="shared" si="0"/>
        <v>5</v>
      </c>
      <c r="F18" s="91">
        <v>0</v>
      </c>
      <c r="G18" s="89">
        <v>0</v>
      </c>
      <c r="H18" s="46">
        <f t="shared" si="1"/>
        <v>5</v>
      </c>
      <c r="I18" s="81"/>
      <c r="J18" s="15">
        <v>50</v>
      </c>
      <c r="K18" s="72">
        <f t="shared" si="7"/>
        <v>0</v>
      </c>
      <c r="L18" s="17" t="s">
        <v>16</v>
      </c>
      <c r="M18" s="18">
        <v>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+'13'!H19</f>
        <v>0</v>
      </c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15">
        <v>50</v>
      </c>
      <c r="K19" s="72">
        <f t="shared" si="7"/>
        <v>0</v>
      </c>
      <c r="L19" s="17" t="s">
        <v>16</v>
      </c>
      <c r="M19" s="18">
        <v>0</v>
      </c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+'13'!H20</f>
        <v>3</v>
      </c>
      <c r="D20" s="80">
        <v>0</v>
      </c>
      <c r="E20" s="46">
        <f t="shared" si="0"/>
        <v>3</v>
      </c>
      <c r="F20" s="91">
        <v>1</v>
      </c>
      <c r="G20" s="89">
        <v>0</v>
      </c>
      <c r="H20" s="46">
        <f t="shared" si="1"/>
        <v>2</v>
      </c>
      <c r="I20" s="81"/>
      <c r="J20" s="15">
        <v>65</v>
      </c>
      <c r="K20" s="72">
        <f t="shared" si="7"/>
        <v>0</v>
      </c>
      <c r="L20" s="17" t="s">
        <v>16</v>
      </c>
      <c r="M20" s="18">
        <v>0</v>
      </c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+'13'!H21</f>
        <v>2</v>
      </c>
      <c r="D21" s="80">
        <v>0</v>
      </c>
      <c r="E21" s="46">
        <f t="shared" si="0"/>
        <v>2</v>
      </c>
      <c r="F21" s="91">
        <v>2</v>
      </c>
      <c r="G21" s="89">
        <v>0</v>
      </c>
      <c r="H21" s="46">
        <f t="shared" si="1"/>
        <v>0</v>
      </c>
      <c r="I21" s="81"/>
      <c r="J21" s="15">
        <v>85</v>
      </c>
      <c r="K21" s="72">
        <f t="shared" si="7"/>
        <v>0</v>
      </c>
      <c r="L21" s="17" t="s">
        <v>16</v>
      </c>
      <c r="M21" s="18">
        <v>0</v>
      </c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+'13'!H22</f>
        <v>-1</v>
      </c>
      <c r="D22" s="80">
        <v>0</v>
      </c>
      <c r="E22" s="46">
        <f t="shared" si="0"/>
        <v>-1</v>
      </c>
      <c r="F22" s="91">
        <v>0</v>
      </c>
      <c r="G22" s="89">
        <v>0</v>
      </c>
      <c r="H22" s="46">
        <f t="shared" si="1"/>
        <v>-1</v>
      </c>
      <c r="I22" s="81"/>
      <c r="J22" s="20">
        <v>100</v>
      </c>
      <c r="K22" s="72">
        <f t="shared" si="7"/>
        <v>0</v>
      </c>
      <c r="L22" s="17" t="s">
        <v>16</v>
      </c>
      <c r="M22" s="18">
        <v>0</v>
      </c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+'13'!H23</f>
        <v>0</v>
      </c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>
        <v>0</v>
      </c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+'13'!H24</f>
        <v>5</v>
      </c>
      <c r="D24" s="80">
        <v>0</v>
      </c>
      <c r="E24" s="46">
        <f t="shared" si="0"/>
        <v>5</v>
      </c>
      <c r="F24" s="91">
        <v>0</v>
      </c>
      <c r="G24" s="89">
        <v>0</v>
      </c>
      <c r="H24" s="46">
        <f t="shared" si="1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>
        <v>0</v>
      </c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+'13'!H25</f>
        <v>0</v>
      </c>
      <c r="D25" s="80">
        <v>0</v>
      </c>
      <c r="E25" s="46">
        <f t="shared" ref="E25" si="13">C25+D25</f>
        <v>0</v>
      </c>
      <c r="F25" s="91">
        <v>0</v>
      </c>
      <c r="G25" s="89">
        <v>0</v>
      </c>
      <c r="H25" s="46">
        <f t="shared" ref="H25" si="14">+E25-F25-I25-G25</f>
        <v>0</v>
      </c>
      <c r="I25" s="81"/>
      <c r="J25" s="15">
        <v>100</v>
      </c>
      <c r="K25" s="72">
        <f t="shared" si="7"/>
        <v>0</v>
      </c>
      <c r="L25" s="17" t="s">
        <v>16</v>
      </c>
      <c r="M25" s="18">
        <v>0</v>
      </c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+'13'!H26</f>
        <v>2</v>
      </c>
      <c r="D26" s="80">
        <v>0</v>
      </c>
      <c r="E26" s="46">
        <f t="shared" si="0"/>
        <v>2</v>
      </c>
      <c r="F26" s="91">
        <v>0</v>
      </c>
      <c r="G26" s="89">
        <v>0</v>
      </c>
      <c r="H26" s="46">
        <f t="shared" si="1"/>
        <v>1</v>
      </c>
      <c r="I26" s="81">
        <v>1</v>
      </c>
      <c r="J26" s="15">
        <v>100</v>
      </c>
      <c r="K26" s="72">
        <f t="shared" si="7"/>
        <v>100</v>
      </c>
      <c r="L26" s="17" t="s">
        <v>16</v>
      </c>
      <c r="M26" s="18">
        <v>100</v>
      </c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+'13'!H27</f>
        <v>0</v>
      </c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>
        <v>0</v>
      </c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+'13'!H28</f>
        <v>3</v>
      </c>
      <c r="D28" s="80">
        <v>0</v>
      </c>
      <c r="E28" s="46">
        <f t="shared" si="0"/>
        <v>3</v>
      </c>
      <c r="F28" s="91">
        <v>0</v>
      </c>
      <c r="G28" s="89">
        <v>0</v>
      </c>
      <c r="H28" s="46">
        <f t="shared" si="1"/>
        <v>2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>
        <v>0</v>
      </c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+'13'!H29</f>
        <v>1</v>
      </c>
      <c r="D29" s="80">
        <v>0</v>
      </c>
      <c r="E29" s="46">
        <f t="shared" si="0"/>
        <v>1</v>
      </c>
      <c r="F29" s="91">
        <v>0</v>
      </c>
      <c r="G29" s="89">
        <v>0</v>
      </c>
      <c r="H29" s="46">
        <f t="shared" si="1"/>
        <v>1</v>
      </c>
      <c r="I29" s="81"/>
      <c r="J29" s="15">
        <v>100</v>
      </c>
      <c r="K29" s="72">
        <f t="shared" si="7"/>
        <v>0</v>
      </c>
      <c r="L29" s="17" t="s">
        <v>16</v>
      </c>
      <c r="M29" s="18">
        <v>0</v>
      </c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+'13'!H30</f>
        <v>0</v>
      </c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>
        <v>0</v>
      </c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+'13'!H31</f>
        <v>8</v>
      </c>
      <c r="D31" s="80">
        <v>0</v>
      </c>
      <c r="E31" s="46">
        <f t="shared" si="0"/>
        <v>8</v>
      </c>
      <c r="F31" s="91">
        <v>0</v>
      </c>
      <c r="G31" s="89">
        <v>0</v>
      </c>
      <c r="H31" s="46">
        <f t="shared" si="1"/>
        <v>3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>
        <v>100</v>
      </c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+'13'!H32</f>
        <v>3</v>
      </c>
      <c r="D32" s="80">
        <v>0</v>
      </c>
      <c r="E32" s="46">
        <f t="shared" si="0"/>
        <v>3</v>
      </c>
      <c r="F32" s="91">
        <v>0</v>
      </c>
      <c r="G32" s="89">
        <v>0</v>
      </c>
      <c r="H32" s="46">
        <f t="shared" si="1"/>
        <v>1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>
        <v>0</v>
      </c>
      <c r="N32" s="23">
        <f t="shared" si="8"/>
        <v>260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+'13'!H33</f>
        <v>4</v>
      </c>
      <c r="D33" s="80">
        <v>0</v>
      </c>
      <c r="E33" s="46">
        <f t="shared" si="0"/>
        <v>4</v>
      </c>
      <c r="F33" s="91">
        <v>0</v>
      </c>
      <c r="G33" s="89">
        <v>0</v>
      </c>
      <c r="H33" s="46">
        <f t="shared" si="1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>
        <v>0</v>
      </c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+'13'!H34</f>
        <v>5</v>
      </c>
      <c r="D34" s="80">
        <v>0</v>
      </c>
      <c r="E34" s="46">
        <f t="shared" si="0"/>
        <v>5</v>
      </c>
      <c r="F34" s="91">
        <v>0</v>
      </c>
      <c r="G34" s="89">
        <v>0</v>
      </c>
      <c r="H34" s="46">
        <f t="shared" si="1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>
        <v>0</v>
      </c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+'13'!H35</f>
        <v>1</v>
      </c>
      <c r="D35" s="80">
        <v>0</v>
      </c>
      <c r="E35" s="46">
        <f t="shared" si="0"/>
        <v>1</v>
      </c>
      <c r="F35" s="91">
        <v>0</v>
      </c>
      <c r="G35" s="89">
        <v>0</v>
      </c>
      <c r="H35" s="46">
        <f t="shared" si="1"/>
        <v>0</v>
      </c>
      <c r="I35" s="81">
        <v>1</v>
      </c>
      <c r="J35" s="15">
        <v>35</v>
      </c>
      <c r="K35" s="72">
        <f t="shared" si="7"/>
        <v>35</v>
      </c>
      <c r="L35" s="17" t="s">
        <v>16</v>
      </c>
      <c r="M35" s="18">
        <v>15</v>
      </c>
      <c r="N35" s="23">
        <f t="shared" si="8"/>
        <v>20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+'13'!H36</f>
        <v>0</v>
      </c>
      <c r="D36" s="80">
        <v>0</v>
      </c>
      <c r="E36" s="46">
        <f t="shared" ref="E36" si="15">C36+D36</f>
        <v>0</v>
      </c>
      <c r="F36" s="91">
        <v>0</v>
      </c>
      <c r="G36" s="89">
        <v>0</v>
      </c>
      <c r="H36" s="46">
        <f t="shared" ref="H36" si="16">+E36-F36-I36-G36</f>
        <v>0</v>
      </c>
      <c r="I36" s="81"/>
      <c r="J36" s="15">
        <v>35</v>
      </c>
      <c r="K36" s="72">
        <f t="shared" si="7"/>
        <v>0</v>
      </c>
      <c r="L36" s="17" t="s">
        <v>16</v>
      </c>
      <c r="M36" s="18">
        <v>0</v>
      </c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+'13'!H37</f>
        <v>4</v>
      </c>
      <c r="D37" s="80">
        <v>0</v>
      </c>
      <c r="E37" s="46">
        <f t="shared" si="0"/>
        <v>4</v>
      </c>
      <c r="F37" s="91">
        <v>0</v>
      </c>
      <c r="G37" s="89">
        <v>0</v>
      </c>
      <c r="H37" s="46">
        <f t="shared" si="1"/>
        <v>4</v>
      </c>
      <c r="I37" s="81"/>
      <c r="J37" s="15">
        <v>50</v>
      </c>
      <c r="K37" s="72">
        <f t="shared" si="7"/>
        <v>0</v>
      </c>
      <c r="L37" s="17" t="s">
        <v>16</v>
      </c>
      <c r="M37" s="18">
        <v>0</v>
      </c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+'13'!H38</f>
        <v>5</v>
      </c>
      <c r="D38" s="80">
        <v>0</v>
      </c>
      <c r="E38" s="46">
        <f t="shared" si="0"/>
        <v>5</v>
      </c>
      <c r="F38" s="91">
        <v>0</v>
      </c>
      <c r="G38" s="89">
        <v>0</v>
      </c>
      <c r="H38" s="46">
        <f t="shared" si="1"/>
        <v>5</v>
      </c>
      <c r="I38" s="81"/>
      <c r="J38" s="15">
        <v>50</v>
      </c>
      <c r="K38" s="72">
        <f t="shared" si="7"/>
        <v>0</v>
      </c>
      <c r="L38" s="17" t="s">
        <v>16</v>
      </c>
      <c r="M38" s="18">
        <v>0</v>
      </c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+'13'!H39</f>
        <v>4</v>
      </c>
      <c r="D39" s="80">
        <v>0</v>
      </c>
      <c r="E39" s="46">
        <f t="shared" si="0"/>
        <v>4</v>
      </c>
      <c r="F39" s="91">
        <v>1</v>
      </c>
      <c r="G39" s="89">
        <v>0</v>
      </c>
      <c r="H39" s="46">
        <f t="shared" si="1"/>
        <v>3</v>
      </c>
      <c r="I39" s="81"/>
      <c r="J39" s="15">
        <v>50</v>
      </c>
      <c r="K39" s="72">
        <f t="shared" si="7"/>
        <v>0</v>
      </c>
      <c r="L39" s="17" t="s">
        <v>16</v>
      </c>
      <c r="M39" s="18">
        <v>0</v>
      </c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+'13'!H40</f>
        <v>0</v>
      </c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7"/>
        <v>0</v>
      </c>
      <c r="L40" s="17" t="s">
        <v>16</v>
      </c>
      <c r="M40" s="18">
        <v>0</v>
      </c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+'13'!H41</f>
        <v>0</v>
      </c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+E41-F41-I41-G41</f>
        <v>0</v>
      </c>
      <c r="I41" s="81"/>
      <c r="J41" s="15">
        <v>25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+'13'!H42</f>
        <v>0</v>
      </c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7"/>
        <v>0</v>
      </c>
      <c r="L42" s="17" t="s">
        <v>16</v>
      </c>
      <c r="M42" s="18">
        <v>0</v>
      </c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+'13'!H43</f>
        <v>3</v>
      </c>
      <c r="D43" s="80">
        <v>0</v>
      </c>
      <c r="E43" s="46">
        <f t="shared" si="0"/>
        <v>3</v>
      </c>
      <c r="F43" s="91">
        <v>0</v>
      </c>
      <c r="G43" s="89">
        <v>0</v>
      </c>
      <c r="H43" s="46">
        <f t="shared" si="1"/>
        <v>3</v>
      </c>
      <c r="I43" s="81"/>
      <c r="J43" s="15">
        <v>50</v>
      </c>
      <c r="K43" s="72">
        <f t="shared" si="7"/>
        <v>0</v>
      </c>
      <c r="L43" s="17" t="s">
        <v>16</v>
      </c>
      <c r="M43" s="18">
        <v>0</v>
      </c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+'13'!H44</f>
        <v>5</v>
      </c>
      <c r="D44" s="80">
        <v>0</v>
      </c>
      <c r="E44" s="46">
        <f t="shared" si="0"/>
        <v>5</v>
      </c>
      <c r="F44" s="91">
        <v>0</v>
      </c>
      <c r="G44" s="89">
        <v>0</v>
      </c>
      <c r="H44" s="46">
        <f t="shared" si="1"/>
        <v>5</v>
      </c>
      <c r="I44" s="81"/>
      <c r="J44" s="15">
        <v>50</v>
      </c>
      <c r="K44" s="72">
        <f t="shared" si="7"/>
        <v>0</v>
      </c>
      <c r="L44" s="17" t="s">
        <v>16</v>
      </c>
      <c r="M44" s="18">
        <v>0</v>
      </c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+'13'!H45</f>
        <v>3</v>
      </c>
      <c r="D45" s="80">
        <v>0</v>
      </c>
      <c r="E45" s="46">
        <f>C45+D45</f>
        <v>3</v>
      </c>
      <c r="F45" s="91">
        <v>0</v>
      </c>
      <c r="G45" s="89">
        <v>0</v>
      </c>
      <c r="H45" s="46">
        <f>+E45-F45-I45-G45</f>
        <v>3</v>
      </c>
      <c r="I45" s="81"/>
      <c r="J45" s="20">
        <v>50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+'13'!H46</f>
        <v>4</v>
      </c>
      <c r="D46" s="80">
        <v>0</v>
      </c>
      <c r="E46" s="46">
        <f t="shared" si="0"/>
        <v>4</v>
      </c>
      <c r="F46" s="91">
        <v>0</v>
      </c>
      <c r="G46" s="89">
        <v>0</v>
      </c>
      <c r="H46" s="46">
        <f t="shared" si="1"/>
        <v>4</v>
      </c>
      <c r="I46" s="81"/>
      <c r="J46" s="15">
        <v>50</v>
      </c>
      <c r="K46" s="72">
        <f t="shared" si="7"/>
        <v>0</v>
      </c>
      <c r="L46" s="17" t="s">
        <v>16</v>
      </c>
      <c r="M46" s="18">
        <v>0</v>
      </c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+'13'!H47</f>
        <v>0</v>
      </c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+E47-F47-I47-G47</f>
        <v>0</v>
      </c>
      <c r="I47" s="81"/>
      <c r="J47" s="20">
        <v>50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+'13'!H48</f>
        <v>4</v>
      </c>
      <c r="D48" s="80">
        <v>0</v>
      </c>
      <c r="E48" s="46">
        <f>C48+D48</f>
        <v>4</v>
      </c>
      <c r="F48" s="91">
        <v>0</v>
      </c>
      <c r="G48" s="89">
        <v>0</v>
      </c>
      <c r="H48" s="46">
        <f>+E48-F48-I48-G48</f>
        <v>4</v>
      </c>
      <c r="I48" s="81"/>
      <c r="J48" s="20">
        <v>50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+'13'!H49</f>
        <v>6</v>
      </c>
      <c r="D49" s="80">
        <v>0</v>
      </c>
      <c r="E49" s="46">
        <f>C49+D49</f>
        <v>6</v>
      </c>
      <c r="F49" s="91">
        <v>0</v>
      </c>
      <c r="G49" s="89">
        <v>0</v>
      </c>
      <c r="H49" s="46">
        <f>+E49-F49-I49-G49</f>
        <v>5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>
        <v>0</v>
      </c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+'13'!H50</f>
        <v>0</v>
      </c>
      <c r="D50" s="80">
        <v>0</v>
      </c>
      <c r="E50" s="46">
        <f t="shared" si="0"/>
        <v>0</v>
      </c>
      <c r="F50" s="91">
        <v>0</v>
      </c>
      <c r="G50" s="89">
        <v>0</v>
      </c>
      <c r="H50" s="46">
        <f t="shared" si="1"/>
        <v>0</v>
      </c>
      <c r="I50" s="81"/>
      <c r="J50" s="15">
        <v>50</v>
      </c>
      <c r="K50" s="72">
        <f t="shared" si="7"/>
        <v>0</v>
      </c>
      <c r="L50" s="17" t="s">
        <v>16</v>
      </c>
      <c r="M50" s="18">
        <v>0</v>
      </c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+'13'!H51</f>
        <v>5</v>
      </c>
      <c r="D51" s="80">
        <v>0</v>
      </c>
      <c r="E51" s="46">
        <f t="shared" si="0"/>
        <v>5</v>
      </c>
      <c r="F51" s="91">
        <v>0</v>
      </c>
      <c r="G51" s="89">
        <v>0</v>
      </c>
      <c r="H51" s="46">
        <f t="shared" si="1"/>
        <v>5</v>
      </c>
      <c r="I51" s="81"/>
      <c r="J51" s="15">
        <v>50</v>
      </c>
      <c r="K51" s="72">
        <f t="shared" si="7"/>
        <v>0</v>
      </c>
      <c r="L51" s="17" t="s">
        <v>16</v>
      </c>
      <c r="M51" s="18">
        <v>0</v>
      </c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+'13'!H52</f>
        <v>6</v>
      </c>
      <c r="D52" s="80">
        <v>0</v>
      </c>
      <c r="E52" s="46">
        <f t="shared" si="0"/>
        <v>6</v>
      </c>
      <c r="F52" s="91">
        <v>0</v>
      </c>
      <c r="G52" s="89">
        <v>0</v>
      </c>
      <c r="H52" s="46">
        <f t="shared" si="1"/>
        <v>5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>
        <v>60</v>
      </c>
      <c r="N52" s="23">
        <f t="shared" si="8"/>
        <v>60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+'13'!H53</f>
        <v>1</v>
      </c>
      <c r="D53" s="80">
        <v>0</v>
      </c>
      <c r="E53" s="46">
        <f t="shared" si="0"/>
        <v>1</v>
      </c>
      <c r="F53" s="91">
        <v>0</v>
      </c>
      <c r="G53" s="89">
        <v>0</v>
      </c>
      <c r="H53" s="46">
        <f t="shared" si="1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>
        <v>0</v>
      </c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+'13'!H54</f>
        <v>6</v>
      </c>
      <c r="D54" s="80">
        <v>0</v>
      </c>
      <c r="E54" s="46">
        <f t="shared" si="0"/>
        <v>6</v>
      </c>
      <c r="F54" s="91">
        <v>0</v>
      </c>
      <c r="G54" s="89">
        <v>0</v>
      </c>
      <c r="H54" s="46">
        <f t="shared" si="1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>
        <v>0</v>
      </c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+'13'!H55</f>
        <v>0</v>
      </c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>
        <v>0</v>
      </c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+'13'!H56</f>
        <v>2</v>
      </c>
      <c r="D56" s="80">
        <v>0</v>
      </c>
      <c r="E56" s="46">
        <f t="shared" si="0"/>
        <v>2</v>
      </c>
      <c r="F56" s="91">
        <v>0</v>
      </c>
      <c r="G56" s="89">
        <v>0</v>
      </c>
      <c r="H56" s="46">
        <f t="shared" si="1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>
        <v>0</v>
      </c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+'13'!H57</f>
        <v>4</v>
      </c>
      <c r="D57" s="80">
        <v>0</v>
      </c>
      <c r="E57" s="46">
        <f t="shared" si="0"/>
        <v>4</v>
      </c>
      <c r="F57" s="91">
        <v>0</v>
      </c>
      <c r="G57" s="89">
        <v>0</v>
      </c>
      <c r="H57" s="46">
        <f t="shared" si="1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>
        <v>0</v>
      </c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+'13'!H58</f>
        <v>0</v>
      </c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>
        <v>0</v>
      </c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+'13'!H59</f>
        <v>2</v>
      </c>
      <c r="D59" s="80">
        <v>0</v>
      </c>
      <c r="E59" s="46">
        <f t="shared" si="0"/>
        <v>2</v>
      </c>
      <c r="F59" s="91">
        <v>0</v>
      </c>
      <c r="G59" s="89">
        <v>0</v>
      </c>
      <c r="H59" s="46">
        <f t="shared" si="1"/>
        <v>1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>
        <v>0</v>
      </c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+'13'!H60</f>
        <v>4</v>
      </c>
      <c r="D60" s="80">
        <v>0</v>
      </c>
      <c r="E60" s="46">
        <f t="shared" si="0"/>
        <v>4</v>
      </c>
      <c r="F60" s="91">
        <v>0</v>
      </c>
      <c r="G60" s="89">
        <v>0</v>
      </c>
      <c r="H60" s="46">
        <f t="shared" si="1"/>
        <v>3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>
        <v>0</v>
      </c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+'13'!H61</f>
        <v>3</v>
      </c>
      <c r="D61" s="80">
        <v>0</v>
      </c>
      <c r="E61" s="46">
        <f t="shared" si="0"/>
        <v>3</v>
      </c>
      <c r="F61" s="91">
        <v>0</v>
      </c>
      <c r="G61" s="89">
        <v>0</v>
      </c>
      <c r="H61" s="46">
        <f t="shared" si="1"/>
        <v>2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>
        <v>0</v>
      </c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+'13'!H62</f>
        <v>0</v>
      </c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15">
        <v>70</v>
      </c>
      <c r="K62" s="72">
        <f t="shared" si="7"/>
        <v>0</v>
      </c>
      <c r="L62" s="17" t="s">
        <v>16</v>
      </c>
      <c r="M62" s="18">
        <v>0</v>
      </c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+'13'!H63</f>
        <v>0</v>
      </c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15">
        <v>80</v>
      </c>
      <c r="K63" s="72">
        <f t="shared" si="7"/>
        <v>0</v>
      </c>
      <c r="L63" s="17" t="s">
        <v>16</v>
      </c>
      <c r="M63" s="18">
        <v>0</v>
      </c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+'13'!H64</f>
        <v>0</v>
      </c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>
        <v>0</v>
      </c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+'13'!H65</f>
        <v>0</v>
      </c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>
        <v>0</v>
      </c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+'13'!H66</f>
        <v>0</v>
      </c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>
        <v>0</v>
      </c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+'13'!H67</f>
        <v>9</v>
      </c>
      <c r="D67" s="80">
        <v>0</v>
      </c>
      <c r="E67" s="46">
        <f t="shared" si="0"/>
        <v>9</v>
      </c>
      <c r="F67" s="91">
        <v>0</v>
      </c>
      <c r="G67" s="89">
        <v>0</v>
      </c>
      <c r="H67" s="46">
        <f t="shared" si="1"/>
        <v>9</v>
      </c>
      <c r="I67" s="81"/>
      <c r="J67" s="15">
        <v>50</v>
      </c>
      <c r="K67" s="72">
        <f t="shared" si="7"/>
        <v>0</v>
      </c>
      <c r="L67" s="17" t="s">
        <v>16</v>
      </c>
      <c r="M67" s="18">
        <v>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+'13'!H68</f>
        <v>0</v>
      </c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1">
        <v>50</v>
      </c>
      <c r="K68" s="72">
        <f t="shared" si="7"/>
        <v>0</v>
      </c>
      <c r="L68" s="17" t="s">
        <v>16</v>
      </c>
      <c r="M68" s="18">
        <v>0</v>
      </c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+'13'!H69</f>
        <v>0</v>
      </c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>
        <v>0</v>
      </c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+'13'!H70</f>
        <v>0</v>
      </c>
      <c r="D70" s="80">
        <v>0</v>
      </c>
      <c r="E70" s="46">
        <f t="shared" si="0"/>
        <v>0</v>
      </c>
      <c r="F70" s="91">
        <v>0</v>
      </c>
      <c r="G70" s="89">
        <v>0</v>
      </c>
      <c r="H70" s="46">
        <f t="shared" si="1"/>
        <v>0</v>
      </c>
      <c r="I70" s="81"/>
      <c r="J70" s="21">
        <v>50</v>
      </c>
      <c r="K70" s="72">
        <f t="shared" si="7"/>
        <v>0</v>
      </c>
      <c r="L70" s="17" t="s">
        <v>16</v>
      </c>
      <c r="M70" s="18">
        <v>0</v>
      </c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+'13'!H71</f>
        <v>0</v>
      </c>
      <c r="D71" s="80">
        <v>0</v>
      </c>
      <c r="E71" s="46">
        <f t="shared" si="0"/>
        <v>0</v>
      </c>
      <c r="F71" s="91">
        <v>0</v>
      </c>
      <c r="G71" s="89">
        <v>0</v>
      </c>
      <c r="H71" s="46">
        <f t="shared" si="1"/>
        <v>-1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>
        <v>0</v>
      </c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+'13'!H72</f>
        <v>0</v>
      </c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15">
        <v>45</v>
      </c>
      <c r="K72" s="72">
        <f t="shared" si="7"/>
        <v>0</v>
      </c>
      <c r="L72" s="17" t="s">
        <v>16</v>
      </c>
      <c r="M72" s="18">
        <v>0</v>
      </c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+'13'!H73</f>
        <v>0</v>
      </c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1">
        <v>35</v>
      </c>
      <c r="K73" s="72">
        <f t="shared" si="7"/>
        <v>0</v>
      </c>
      <c r="L73" s="17" t="s">
        <v>16</v>
      </c>
      <c r="M73" s="18">
        <v>0</v>
      </c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+'13'!H74</f>
        <v>6</v>
      </c>
      <c r="D74" s="80">
        <v>0</v>
      </c>
      <c r="E74" s="46">
        <f t="shared" si="0"/>
        <v>6</v>
      </c>
      <c r="F74" s="91">
        <v>0</v>
      </c>
      <c r="G74" s="89">
        <v>0</v>
      </c>
      <c r="H74" s="46">
        <f t="shared" ref="H74:H143" si="17">+E74-F74-I74-G74</f>
        <v>5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>
        <v>0</v>
      </c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+'13'!H75</f>
        <v>5</v>
      </c>
      <c r="D75" s="80">
        <v>0</v>
      </c>
      <c r="E75" s="46">
        <f t="shared" si="0"/>
        <v>5</v>
      </c>
      <c r="F75" s="91">
        <v>0</v>
      </c>
      <c r="G75" s="89">
        <v>0</v>
      </c>
      <c r="H75" s="46">
        <f t="shared" si="17"/>
        <v>5</v>
      </c>
      <c r="I75" s="81"/>
      <c r="J75" s="20">
        <v>55</v>
      </c>
      <c r="K75" s="72">
        <f t="shared" ref="K75:K144" si="18">+J75*I75</f>
        <v>0</v>
      </c>
      <c r="L75" s="17" t="s">
        <v>16</v>
      </c>
      <c r="M75" s="18">
        <v>0</v>
      </c>
      <c r="N75" s="23">
        <f t="shared" ref="N75:N144" si="19">SUM(K75-M75)</f>
        <v>0</v>
      </c>
      <c r="O75" s="83"/>
      <c r="P75" s="43">
        <f t="shared" ref="P75:P144" si="20">+I75*O75</f>
        <v>0</v>
      </c>
    </row>
    <row r="76" spans="1:16" ht="24.6" x14ac:dyDescent="0.65">
      <c r="A76" s="10">
        <v>72</v>
      </c>
      <c r="B76" s="19" t="s">
        <v>352</v>
      </c>
      <c r="C76" s="71">
        <f>+'13'!H76</f>
        <v>0</v>
      </c>
      <c r="D76" s="80">
        <v>0</v>
      </c>
      <c r="E76" s="46">
        <f t="shared" si="0"/>
        <v>0</v>
      </c>
      <c r="F76" s="91">
        <v>0</v>
      </c>
      <c r="G76" s="89">
        <v>0</v>
      </c>
      <c r="H76" s="46">
        <f t="shared" si="17"/>
        <v>0</v>
      </c>
      <c r="I76" s="81"/>
      <c r="J76" s="20">
        <v>45</v>
      </c>
      <c r="K76" s="72">
        <f t="shared" si="18"/>
        <v>0</v>
      </c>
      <c r="L76" s="17" t="s">
        <v>16</v>
      </c>
      <c r="M76" s="18">
        <v>0</v>
      </c>
      <c r="N76" s="23">
        <f t="shared" si="19"/>
        <v>0</v>
      </c>
      <c r="O76" s="83"/>
      <c r="P76" s="43">
        <f t="shared" si="20"/>
        <v>0</v>
      </c>
    </row>
    <row r="77" spans="1:16" ht="24.6" x14ac:dyDescent="0.65">
      <c r="A77" s="10">
        <v>73</v>
      </c>
      <c r="B77" s="19" t="s">
        <v>244</v>
      </c>
      <c r="C77" s="71">
        <f>+'13'!H77</f>
        <v>6</v>
      </c>
      <c r="D77" s="80">
        <v>0</v>
      </c>
      <c r="E77" s="46">
        <f t="shared" si="0"/>
        <v>6</v>
      </c>
      <c r="F77" s="91">
        <v>0</v>
      </c>
      <c r="G77" s="89">
        <v>0</v>
      </c>
      <c r="H77" s="46">
        <f t="shared" si="17"/>
        <v>6</v>
      </c>
      <c r="I77" s="81"/>
      <c r="J77" s="21">
        <v>35</v>
      </c>
      <c r="K77" s="72">
        <f t="shared" si="18"/>
        <v>0</v>
      </c>
      <c r="L77" s="17" t="s">
        <v>16</v>
      </c>
      <c r="M77" s="18">
        <v>0</v>
      </c>
      <c r="N77" s="23">
        <f t="shared" si="19"/>
        <v>0</v>
      </c>
      <c r="O77" s="83"/>
      <c r="P77" s="43">
        <f t="shared" si="20"/>
        <v>0</v>
      </c>
    </row>
    <row r="78" spans="1:16" ht="24.6" x14ac:dyDescent="0.65">
      <c r="A78" s="10">
        <v>74</v>
      </c>
      <c r="B78" s="19" t="s">
        <v>255</v>
      </c>
      <c r="C78" s="71">
        <f>+'13'!H78</f>
        <v>0</v>
      </c>
      <c r="D78" s="80">
        <v>0</v>
      </c>
      <c r="E78" s="46">
        <f t="shared" si="0"/>
        <v>0</v>
      </c>
      <c r="F78" s="91">
        <v>0</v>
      </c>
      <c r="G78" s="89">
        <v>0</v>
      </c>
      <c r="H78" s="46">
        <f t="shared" si="17"/>
        <v>0</v>
      </c>
      <c r="I78" s="81"/>
      <c r="J78" s="21">
        <v>120</v>
      </c>
      <c r="K78" s="72">
        <f t="shared" si="18"/>
        <v>0</v>
      </c>
      <c r="L78" s="17" t="s">
        <v>16</v>
      </c>
      <c r="M78" s="18">
        <v>0</v>
      </c>
      <c r="N78" s="23">
        <f t="shared" si="19"/>
        <v>0</v>
      </c>
      <c r="O78" s="83"/>
      <c r="P78" s="43">
        <f t="shared" si="20"/>
        <v>0</v>
      </c>
    </row>
    <row r="79" spans="1:16" ht="24.6" x14ac:dyDescent="0.65">
      <c r="A79" s="10">
        <v>75</v>
      </c>
      <c r="B79" s="19" t="s">
        <v>256</v>
      </c>
      <c r="C79" s="71">
        <f>+'13'!H79</f>
        <v>0</v>
      </c>
      <c r="D79" s="80">
        <v>0</v>
      </c>
      <c r="E79" s="46">
        <f t="shared" si="0"/>
        <v>0</v>
      </c>
      <c r="F79" s="91">
        <v>0</v>
      </c>
      <c r="G79" s="89">
        <v>0</v>
      </c>
      <c r="H79" s="46">
        <f t="shared" si="17"/>
        <v>0</v>
      </c>
      <c r="I79" s="81"/>
      <c r="J79" s="20">
        <v>45</v>
      </c>
      <c r="K79" s="72">
        <f t="shared" si="18"/>
        <v>0</v>
      </c>
      <c r="L79" s="17" t="s">
        <v>16</v>
      </c>
      <c r="M79" s="18">
        <v>0</v>
      </c>
      <c r="N79" s="23">
        <f t="shared" si="19"/>
        <v>0</v>
      </c>
      <c r="O79" s="83"/>
      <c r="P79" s="43">
        <f t="shared" si="20"/>
        <v>0</v>
      </c>
    </row>
    <row r="80" spans="1:16" ht="24.6" x14ac:dyDescent="0.65">
      <c r="A80" s="10">
        <v>76</v>
      </c>
      <c r="B80" s="19" t="s">
        <v>355</v>
      </c>
      <c r="C80" s="71">
        <f>+'13'!H80</f>
        <v>2</v>
      </c>
      <c r="D80" s="80">
        <v>0</v>
      </c>
      <c r="E80" s="46">
        <f t="shared" si="0"/>
        <v>2</v>
      </c>
      <c r="F80" s="91">
        <v>0</v>
      </c>
      <c r="G80" s="89">
        <v>0</v>
      </c>
      <c r="H80" s="46">
        <f t="shared" si="17"/>
        <v>0</v>
      </c>
      <c r="I80" s="81">
        <v>2</v>
      </c>
      <c r="J80" s="20">
        <v>35</v>
      </c>
      <c r="K80" s="72">
        <f t="shared" si="18"/>
        <v>70</v>
      </c>
      <c r="L80" s="17" t="s">
        <v>16</v>
      </c>
      <c r="M80" s="18">
        <v>35</v>
      </c>
      <c r="N80" s="23">
        <f t="shared" si="19"/>
        <v>35</v>
      </c>
      <c r="O80" s="83"/>
      <c r="P80" s="43">
        <f t="shared" si="20"/>
        <v>0</v>
      </c>
    </row>
    <row r="81" spans="1:16" ht="24.6" x14ac:dyDescent="0.65">
      <c r="A81" s="10">
        <v>77</v>
      </c>
      <c r="B81" s="19" t="s">
        <v>381</v>
      </c>
      <c r="C81" s="71">
        <f>+'13'!H81</f>
        <v>0</v>
      </c>
      <c r="D81" s="80">
        <v>0</v>
      </c>
      <c r="E81" s="46">
        <f t="shared" si="0"/>
        <v>0</v>
      </c>
      <c r="F81" s="91">
        <v>0</v>
      </c>
      <c r="G81" s="89">
        <v>0</v>
      </c>
      <c r="H81" s="46">
        <f t="shared" si="17"/>
        <v>0</v>
      </c>
      <c r="I81" s="81"/>
      <c r="J81" s="20">
        <v>35</v>
      </c>
      <c r="K81" s="72">
        <f t="shared" si="18"/>
        <v>0</v>
      </c>
      <c r="L81" s="17" t="s">
        <v>16</v>
      </c>
      <c r="M81" s="18">
        <v>0</v>
      </c>
      <c r="N81" s="23">
        <f t="shared" si="19"/>
        <v>0</v>
      </c>
      <c r="O81" s="83"/>
      <c r="P81" s="43">
        <f t="shared" si="20"/>
        <v>0</v>
      </c>
    </row>
    <row r="82" spans="1:16" ht="24.6" x14ac:dyDescent="0.65">
      <c r="A82" s="10">
        <v>78</v>
      </c>
      <c r="B82" s="19" t="s">
        <v>313</v>
      </c>
      <c r="C82" s="71">
        <f>+'13'!H82</f>
        <v>0</v>
      </c>
      <c r="D82" s="80">
        <v>0</v>
      </c>
      <c r="E82" s="46">
        <f t="shared" si="0"/>
        <v>0</v>
      </c>
      <c r="F82" s="91">
        <v>0</v>
      </c>
      <c r="G82" s="89">
        <v>0</v>
      </c>
      <c r="H82" s="46">
        <f t="shared" si="17"/>
        <v>0</v>
      </c>
      <c r="I82" s="81"/>
      <c r="J82" s="20">
        <v>35</v>
      </c>
      <c r="K82" s="72">
        <f t="shared" si="18"/>
        <v>0</v>
      </c>
      <c r="L82" s="17" t="s">
        <v>16</v>
      </c>
      <c r="M82" s="18">
        <v>0</v>
      </c>
      <c r="N82" s="23">
        <f t="shared" si="19"/>
        <v>0</v>
      </c>
      <c r="O82" s="83"/>
      <c r="P82" s="43">
        <f t="shared" si="20"/>
        <v>0</v>
      </c>
    </row>
    <row r="83" spans="1:16" ht="24.6" x14ac:dyDescent="0.65">
      <c r="A83" s="10">
        <v>79</v>
      </c>
      <c r="B83" s="19" t="s">
        <v>257</v>
      </c>
      <c r="C83" s="71">
        <f>+'13'!H83</f>
        <v>0</v>
      </c>
      <c r="D83" s="80">
        <v>0</v>
      </c>
      <c r="E83" s="46">
        <f t="shared" si="0"/>
        <v>0</v>
      </c>
      <c r="F83" s="91">
        <v>0</v>
      </c>
      <c r="G83" s="89">
        <v>0</v>
      </c>
      <c r="H83" s="46">
        <f t="shared" si="17"/>
        <v>0</v>
      </c>
      <c r="I83" s="81"/>
      <c r="J83" s="20">
        <v>35</v>
      </c>
      <c r="K83" s="72">
        <f t="shared" si="18"/>
        <v>0</v>
      </c>
      <c r="L83" s="17" t="s">
        <v>16</v>
      </c>
      <c r="M83" s="18">
        <v>0</v>
      </c>
      <c r="N83" s="23">
        <f t="shared" si="19"/>
        <v>0</v>
      </c>
      <c r="O83" s="83"/>
      <c r="P83" s="43">
        <f t="shared" si="20"/>
        <v>0</v>
      </c>
    </row>
    <row r="84" spans="1:16" ht="24.6" x14ac:dyDescent="0.65">
      <c r="A84" s="10">
        <v>80</v>
      </c>
      <c r="B84" s="19" t="s">
        <v>382</v>
      </c>
      <c r="C84" s="71">
        <f>+'13'!H84</f>
        <v>0</v>
      </c>
      <c r="D84" s="80">
        <v>0</v>
      </c>
      <c r="E84" s="46">
        <f t="shared" si="0"/>
        <v>0</v>
      </c>
      <c r="F84" s="91">
        <v>0</v>
      </c>
      <c r="G84" s="89">
        <v>0</v>
      </c>
      <c r="H84" s="46">
        <f t="shared" si="17"/>
        <v>0</v>
      </c>
      <c r="I84" s="81"/>
      <c r="J84" s="20"/>
      <c r="K84" s="72">
        <f t="shared" si="18"/>
        <v>0</v>
      </c>
      <c r="L84" s="17" t="s">
        <v>16</v>
      </c>
      <c r="M84" s="18">
        <v>0</v>
      </c>
      <c r="N84" s="23">
        <f t="shared" si="19"/>
        <v>0</v>
      </c>
      <c r="O84" s="83"/>
      <c r="P84" s="43">
        <f t="shared" si="20"/>
        <v>0</v>
      </c>
    </row>
    <row r="85" spans="1:16" ht="24.6" x14ac:dyDescent="0.65">
      <c r="A85" s="10">
        <v>81</v>
      </c>
      <c r="B85" s="19" t="s">
        <v>258</v>
      </c>
      <c r="C85" s="71">
        <f>+'13'!H85</f>
        <v>5</v>
      </c>
      <c r="D85" s="80">
        <v>0</v>
      </c>
      <c r="E85" s="46">
        <f t="shared" si="0"/>
        <v>5</v>
      </c>
      <c r="F85" s="91">
        <v>0</v>
      </c>
      <c r="G85" s="89">
        <v>0</v>
      </c>
      <c r="H85" s="46">
        <f t="shared" si="17"/>
        <v>3</v>
      </c>
      <c r="I85" s="81">
        <v>2</v>
      </c>
      <c r="J85" s="22">
        <v>120</v>
      </c>
      <c r="K85" s="72">
        <f t="shared" si="18"/>
        <v>240</v>
      </c>
      <c r="L85" s="17" t="s">
        <v>16</v>
      </c>
      <c r="M85" s="18">
        <v>0</v>
      </c>
      <c r="N85" s="23">
        <f t="shared" si="19"/>
        <v>240</v>
      </c>
      <c r="O85" s="83"/>
      <c r="P85" s="43">
        <f t="shared" si="20"/>
        <v>0</v>
      </c>
    </row>
    <row r="86" spans="1:16" ht="24.6" x14ac:dyDescent="0.65">
      <c r="A86" s="10">
        <v>82</v>
      </c>
      <c r="B86" s="19" t="s">
        <v>259</v>
      </c>
      <c r="C86" s="71">
        <f>+'13'!H86</f>
        <v>3</v>
      </c>
      <c r="D86" s="80">
        <v>0</v>
      </c>
      <c r="E86" s="46">
        <f t="shared" si="0"/>
        <v>3</v>
      </c>
      <c r="F86" s="91">
        <v>0</v>
      </c>
      <c r="G86" s="89">
        <v>0</v>
      </c>
      <c r="H86" s="46">
        <f t="shared" si="17"/>
        <v>3</v>
      </c>
      <c r="I86" s="81"/>
      <c r="J86" s="20">
        <v>250</v>
      </c>
      <c r="K86" s="72">
        <f t="shared" si="18"/>
        <v>0</v>
      </c>
      <c r="L86" s="17" t="s">
        <v>16</v>
      </c>
      <c r="M86" s="18">
        <v>0</v>
      </c>
      <c r="N86" s="23">
        <f t="shared" si="19"/>
        <v>0</v>
      </c>
      <c r="O86" s="83"/>
      <c r="P86" s="43">
        <f t="shared" si="20"/>
        <v>0</v>
      </c>
    </row>
    <row r="87" spans="1:16" ht="24.6" x14ac:dyDescent="0.65">
      <c r="A87" s="10">
        <v>83</v>
      </c>
      <c r="B87" s="19" t="s">
        <v>260</v>
      </c>
      <c r="C87" s="71">
        <f>+'13'!H87</f>
        <v>5</v>
      </c>
      <c r="D87" s="80">
        <v>0</v>
      </c>
      <c r="E87" s="46">
        <f>C87+D87</f>
        <v>5</v>
      </c>
      <c r="F87" s="91">
        <v>0</v>
      </c>
      <c r="G87" s="89">
        <v>0</v>
      </c>
      <c r="H87" s="46">
        <f>+E87-F87-I87-G87</f>
        <v>5</v>
      </c>
      <c r="I87" s="81"/>
      <c r="J87" s="20">
        <v>100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+'13'!H88</f>
        <v>10</v>
      </c>
      <c r="D88" s="80">
        <v>0</v>
      </c>
      <c r="E88" s="46">
        <f t="shared" si="0"/>
        <v>10</v>
      </c>
      <c r="F88" s="91">
        <v>0</v>
      </c>
      <c r="G88" s="89">
        <v>0</v>
      </c>
      <c r="H88" s="46">
        <f t="shared" si="17"/>
        <v>10</v>
      </c>
      <c r="I88" s="81"/>
      <c r="J88" s="20">
        <v>55</v>
      </c>
      <c r="K88" s="72">
        <f t="shared" si="18"/>
        <v>0</v>
      </c>
      <c r="L88" s="17" t="s">
        <v>16</v>
      </c>
      <c r="M88" s="18">
        <v>0</v>
      </c>
      <c r="N88" s="23">
        <f t="shared" si="19"/>
        <v>0</v>
      </c>
      <c r="O88" s="83"/>
      <c r="P88" s="43">
        <f t="shared" si="20"/>
        <v>0</v>
      </c>
    </row>
    <row r="89" spans="1:16" ht="24.6" x14ac:dyDescent="0.65">
      <c r="A89" s="10">
        <v>85</v>
      </c>
      <c r="B89" s="19" t="s">
        <v>262</v>
      </c>
      <c r="C89" s="71">
        <f>+'13'!H89</f>
        <v>5</v>
      </c>
      <c r="D89" s="80">
        <v>0</v>
      </c>
      <c r="E89" s="46">
        <f t="shared" si="0"/>
        <v>5</v>
      </c>
      <c r="F89" s="91">
        <v>0</v>
      </c>
      <c r="G89" s="89">
        <v>0</v>
      </c>
      <c r="H89" s="46">
        <f t="shared" si="17"/>
        <v>5</v>
      </c>
      <c r="I89" s="81"/>
      <c r="J89" s="22">
        <v>60</v>
      </c>
      <c r="K89" s="72">
        <f t="shared" si="18"/>
        <v>0</v>
      </c>
      <c r="L89" s="17" t="s">
        <v>16</v>
      </c>
      <c r="M89" s="18">
        <v>0</v>
      </c>
      <c r="N89" s="23">
        <f t="shared" si="19"/>
        <v>0</v>
      </c>
      <c r="O89" s="83"/>
      <c r="P89" s="43">
        <f t="shared" si="20"/>
        <v>0</v>
      </c>
    </row>
    <row r="90" spans="1:16" ht="24.6" x14ac:dyDescent="0.65">
      <c r="A90" s="10">
        <v>86</v>
      </c>
      <c r="B90" s="19" t="s">
        <v>263</v>
      </c>
      <c r="C90" s="71">
        <f>+'13'!H90</f>
        <v>13</v>
      </c>
      <c r="D90" s="80">
        <v>0</v>
      </c>
      <c r="E90" s="46">
        <f t="shared" si="0"/>
        <v>13</v>
      </c>
      <c r="F90" s="91">
        <v>0</v>
      </c>
      <c r="G90" s="89">
        <v>0</v>
      </c>
      <c r="H90" s="46">
        <f t="shared" si="17"/>
        <v>11</v>
      </c>
      <c r="I90" s="81">
        <v>2</v>
      </c>
      <c r="J90" s="22">
        <v>100</v>
      </c>
      <c r="K90" s="72">
        <f t="shared" si="18"/>
        <v>200</v>
      </c>
      <c r="L90" s="17" t="s">
        <v>16</v>
      </c>
      <c r="M90" s="18">
        <v>200</v>
      </c>
      <c r="N90" s="23">
        <f t="shared" si="19"/>
        <v>0</v>
      </c>
      <c r="O90" s="83"/>
      <c r="P90" s="43">
        <f t="shared" si="20"/>
        <v>0</v>
      </c>
    </row>
    <row r="91" spans="1:16" ht="24.6" x14ac:dyDescent="0.65">
      <c r="A91" s="10">
        <v>87</v>
      </c>
      <c r="B91" s="19" t="s">
        <v>100</v>
      </c>
      <c r="C91" s="71">
        <f>+'13'!H91</f>
        <v>8</v>
      </c>
      <c r="D91" s="80">
        <v>0</v>
      </c>
      <c r="E91" s="46">
        <f t="shared" si="0"/>
        <v>8</v>
      </c>
      <c r="F91" s="91">
        <v>0</v>
      </c>
      <c r="G91" s="89">
        <v>0</v>
      </c>
      <c r="H91" s="46">
        <f t="shared" si="17"/>
        <v>8</v>
      </c>
      <c r="I91" s="81"/>
      <c r="J91" s="22">
        <v>55</v>
      </c>
      <c r="K91" s="72">
        <f t="shared" si="18"/>
        <v>0</v>
      </c>
      <c r="L91" s="17" t="s">
        <v>16</v>
      </c>
      <c r="M91" s="18">
        <v>0</v>
      </c>
      <c r="N91" s="23">
        <f t="shared" si="19"/>
        <v>0</v>
      </c>
      <c r="O91" s="83"/>
      <c r="P91" s="43">
        <f t="shared" si="20"/>
        <v>0</v>
      </c>
    </row>
    <row r="92" spans="1:16" ht="24.6" x14ac:dyDescent="0.65">
      <c r="A92" s="10">
        <v>88</v>
      </c>
      <c r="B92" s="19" t="s">
        <v>101</v>
      </c>
      <c r="C92" s="71">
        <f>+'13'!H92</f>
        <v>0</v>
      </c>
      <c r="D92" s="80">
        <v>0</v>
      </c>
      <c r="E92" s="46">
        <f t="shared" si="0"/>
        <v>0</v>
      </c>
      <c r="F92" s="91">
        <v>0</v>
      </c>
      <c r="G92" s="89">
        <v>0</v>
      </c>
      <c r="H92" s="46">
        <f t="shared" si="17"/>
        <v>0</v>
      </c>
      <c r="I92" s="81"/>
      <c r="J92" s="22">
        <v>50</v>
      </c>
      <c r="K92" s="72">
        <f t="shared" si="18"/>
        <v>0</v>
      </c>
      <c r="L92" s="17" t="s">
        <v>16</v>
      </c>
      <c r="M92" s="18">
        <v>0</v>
      </c>
      <c r="N92" s="23">
        <f t="shared" si="19"/>
        <v>0</v>
      </c>
      <c r="O92" s="83"/>
      <c r="P92" s="43">
        <f t="shared" si="20"/>
        <v>0</v>
      </c>
    </row>
    <row r="93" spans="1:16" ht="24.6" x14ac:dyDescent="0.65">
      <c r="A93" s="10">
        <v>89</v>
      </c>
      <c r="B93" s="19" t="s">
        <v>102</v>
      </c>
      <c r="C93" s="71">
        <f>+'13'!H93</f>
        <v>0</v>
      </c>
      <c r="D93" s="80">
        <v>0</v>
      </c>
      <c r="E93" s="46">
        <f t="shared" si="0"/>
        <v>0</v>
      </c>
      <c r="F93" s="91">
        <v>0</v>
      </c>
      <c r="G93" s="89">
        <v>0</v>
      </c>
      <c r="H93" s="46">
        <f t="shared" si="17"/>
        <v>0</v>
      </c>
      <c r="I93" s="81"/>
      <c r="J93" s="22">
        <v>50</v>
      </c>
      <c r="K93" s="72">
        <f t="shared" si="18"/>
        <v>0</v>
      </c>
      <c r="L93" s="17" t="s">
        <v>16</v>
      </c>
      <c r="M93" s="18">
        <v>0</v>
      </c>
      <c r="N93" s="23">
        <f t="shared" si="19"/>
        <v>0</v>
      </c>
      <c r="O93" s="83"/>
      <c r="P93" s="43">
        <f t="shared" si="20"/>
        <v>0</v>
      </c>
    </row>
    <row r="94" spans="1:16" ht="24.6" x14ac:dyDescent="0.65">
      <c r="A94" s="10">
        <v>90</v>
      </c>
      <c r="B94" s="19" t="s">
        <v>264</v>
      </c>
      <c r="C94" s="71">
        <f>+'13'!H94</f>
        <v>0</v>
      </c>
      <c r="D94" s="80">
        <v>0</v>
      </c>
      <c r="E94" s="46">
        <f t="shared" si="0"/>
        <v>0</v>
      </c>
      <c r="F94" s="91">
        <v>0</v>
      </c>
      <c r="G94" s="89">
        <v>0</v>
      </c>
      <c r="H94" s="46">
        <f t="shared" si="17"/>
        <v>0</v>
      </c>
      <c r="I94" s="81"/>
      <c r="J94" s="20">
        <v>35</v>
      </c>
      <c r="K94" s="72">
        <f t="shared" si="18"/>
        <v>0</v>
      </c>
      <c r="L94" s="17" t="s">
        <v>16</v>
      </c>
      <c r="M94" s="18">
        <v>0</v>
      </c>
      <c r="N94" s="23">
        <f t="shared" si="19"/>
        <v>0</v>
      </c>
      <c r="O94" s="83"/>
      <c r="P94" s="43">
        <f t="shared" si="20"/>
        <v>0</v>
      </c>
    </row>
    <row r="95" spans="1:16" ht="24.6" x14ac:dyDescent="0.65">
      <c r="A95" s="10">
        <v>91</v>
      </c>
      <c r="B95" s="19" t="s">
        <v>353</v>
      </c>
      <c r="C95" s="71">
        <f>+'13'!H95</f>
        <v>0</v>
      </c>
      <c r="D95" s="80">
        <v>0</v>
      </c>
      <c r="E95" s="46">
        <f t="shared" si="0"/>
        <v>0</v>
      </c>
      <c r="F95" s="91">
        <v>0</v>
      </c>
      <c r="G95" s="89">
        <v>0</v>
      </c>
      <c r="H95" s="46">
        <f t="shared" si="17"/>
        <v>0</v>
      </c>
      <c r="I95" s="81"/>
      <c r="J95" s="22">
        <v>45</v>
      </c>
      <c r="K95" s="72">
        <f t="shared" si="18"/>
        <v>0</v>
      </c>
      <c r="L95" s="17" t="s">
        <v>16</v>
      </c>
      <c r="M95" s="18">
        <v>0</v>
      </c>
      <c r="N95" s="23">
        <f t="shared" si="19"/>
        <v>0</v>
      </c>
      <c r="O95" s="83"/>
      <c r="P95" s="43">
        <f t="shared" si="20"/>
        <v>0</v>
      </c>
    </row>
    <row r="96" spans="1:16" ht="24.6" x14ac:dyDescent="0.65">
      <c r="A96" s="10">
        <v>92</v>
      </c>
      <c r="B96" s="19" t="s">
        <v>133</v>
      </c>
      <c r="C96" s="71">
        <f>+'13'!H96</f>
        <v>0</v>
      </c>
      <c r="D96" s="80">
        <v>0</v>
      </c>
      <c r="E96" s="46">
        <f t="shared" si="0"/>
        <v>0</v>
      </c>
      <c r="F96" s="91">
        <v>0</v>
      </c>
      <c r="G96" s="89">
        <v>0</v>
      </c>
      <c r="H96" s="46">
        <f t="shared" si="17"/>
        <v>0</v>
      </c>
      <c r="I96" s="81"/>
      <c r="J96" s="15">
        <v>40</v>
      </c>
      <c r="K96" s="72">
        <f t="shared" si="18"/>
        <v>0</v>
      </c>
      <c r="L96" s="17" t="s">
        <v>16</v>
      </c>
      <c r="M96" s="18">
        <v>0</v>
      </c>
      <c r="N96" s="23">
        <f t="shared" si="19"/>
        <v>0</v>
      </c>
      <c r="O96" s="83"/>
      <c r="P96" s="43">
        <f t="shared" si="20"/>
        <v>0</v>
      </c>
    </row>
    <row r="97" spans="1:16" ht="24.6" x14ac:dyDescent="0.65">
      <c r="A97" s="10">
        <v>93</v>
      </c>
      <c r="B97" s="19" t="s">
        <v>265</v>
      </c>
      <c r="C97" s="71">
        <f>+'13'!H97</f>
        <v>0</v>
      </c>
      <c r="D97" s="80">
        <v>0</v>
      </c>
      <c r="E97" s="46">
        <f t="shared" si="0"/>
        <v>0</v>
      </c>
      <c r="F97" s="91">
        <v>0</v>
      </c>
      <c r="G97" s="89">
        <v>0</v>
      </c>
      <c r="H97" s="46">
        <f t="shared" si="17"/>
        <v>0</v>
      </c>
      <c r="I97" s="81"/>
      <c r="J97" s="22">
        <v>40</v>
      </c>
      <c r="K97" s="72">
        <f t="shared" si="18"/>
        <v>0</v>
      </c>
      <c r="L97" s="17" t="s">
        <v>16</v>
      </c>
      <c r="M97" s="18">
        <v>0</v>
      </c>
      <c r="N97" s="23">
        <f t="shared" si="19"/>
        <v>0</v>
      </c>
      <c r="O97" s="83"/>
      <c r="P97" s="43">
        <f t="shared" si="20"/>
        <v>0</v>
      </c>
    </row>
    <row r="98" spans="1:16" ht="24.6" x14ac:dyDescent="0.65">
      <c r="A98" s="10">
        <v>94</v>
      </c>
      <c r="B98" s="19" t="s">
        <v>108</v>
      </c>
      <c r="C98" s="71">
        <f>+'13'!H98</f>
        <v>5</v>
      </c>
      <c r="D98" s="80">
        <v>0</v>
      </c>
      <c r="E98" s="46">
        <f t="shared" si="0"/>
        <v>5</v>
      </c>
      <c r="F98" s="91">
        <v>0</v>
      </c>
      <c r="G98" s="89">
        <v>0</v>
      </c>
      <c r="H98" s="46">
        <f t="shared" si="17"/>
        <v>5</v>
      </c>
      <c r="I98" s="81"/>
      <c r="J98" s="22">
        <v>45</v>
      </c>
      <c r="K98" s="72">
        <f t="shared" si="18"/>
        <v>0</v>
      </c>
      <c r="L98" s="17" t="s">
        <v>16</v>
      </c>
      <c r="M98" s="18">
        <v>0</v>
      </c>
      <c r="N98" s="23">
        <f t="shared" si="19"/>
        <v>0</v>
      </c>
      <c r="O98" s="83"/>
      <c r="P98" s="43">
        <f t="shared" si="20"/>
        <v>0</v>
      </c>
    </row>
    <row r="99" spans="1:16" ht="24.6" x14ac:dyDescent="0.65">
      <c r="A99" s="10">
        <v>95</v>
      </c>
      <c r="B99" s="19" t="s">
        <v>245</v>
      </c>
      <c r="C99" s="71">
        <f>+'13'!H99</f>
        <v>0</v>
      </c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+E99-F99-I99-G99</f>
        <v>0</v>
      </c>
      <c r="I99" s="81"/>
      <c r="J99" s="20">
        <v>40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+'13'!H100</f>
        <v>0</v>
      </c>
      <c r="D100" s="80">
        <v>0</v>
      </c>
      <c r="E100" s="46">
        <f t="shared" si="0"/>
        <v>0</v>
      </c>
      <c r="F100" s="91">
        <v>0</v>
      </c>
      <c r="G100" s="89">
        <v>0</v>
      </c>
      <c r="H100" s="46">
        <f t="shared" si="17"/>
        <v>0</v>
      </c>
      <c r="I100" s="81"/>
      <c r="J100" s="20">
        <v>55</v>
      </c>
      <c r="K100" s="72">
        <f t="shared" si="18"/>
        <v>0</v>
      </c>
      <c r="L100" s="17" t="s">
        <v>16</v>
      </c>
      <c r="M100" s="18">
        <v>0</v>
      </c>
      <c r="N100" s="23">
        <f t="shared" si="19"/>
        <v>0</v>
      </c>
      <c r="O100" s="83"/>
      <c r="P100" s="43">
        <f t="shared" si="20"/>
        <v>0</v>
      </c>
    </row>
    <row r="101" spans="1:16" ht="24.6" x14ac:dyDescent="0.65">
      <c r="A101" s="10">
        <v>97</v>
      </c>
      <c r="B101" s="19" t="s">
        <v>121</v>
      </c>
      <c r="C101" s="71">
        <f>+'13'!H101</f>
        <v>0</v>
      </c>
      <c r="D101" s="80">
        <v>0</v>
      </c>
      <c r="E101" s="46">
        <f t="shared" si="0"/>
        <v>0</v>
      </c>
      <c r="F101" s="91">
        <v>0</v>
      </c>
      <c r="G101" s="89">
        <v>0</v>
      </c>
      <c r="H101" s="46">
        <f t="shared" si="17"/>
        <v>0</v>
      </c>
      <c r="I101" s="81"/>
      <c r="J101" s="22">
        <v>60</v>
      </c>
      <c r="K101" s="72">
        <f t="shared" si="18"/>
        <v>0</v>
      </c>
      <c r="L101" s="17" t="s">
        <v>16</v>
      </c>
      <c r="M101" s="18">
        <v>0</v>
      </c>
      <c r="N101" s="23">
        <f t="shared" si="19"/>
        <v>0</v>
      </c>
      <c r="O101" s="83"/>
      <c r="P101" s="43">
        <f t="shared" si="20"/>
        <v>0</v>
      </c>
    </row>
    <row r="102" spans="1:16" ht="24.6" x14ac:dyDescent="0.65">
      <c r="A102" s="10">
        <v>98</v>
      </c>
      <c r="B102" s="19" t="s">
        <v>113</v>
      </c>
      <c r="C102" s="71">
        <f>+'13'!H102</f>
        <v>5</v>
      </c>
      <c r="D102" s="80">
        <v>0</v>
      </c>
      <c r="E102" s="46">
        <f t="shared" si="0"/>
        <v>5</v>
      </c>
      <c r="F102" s="91">
        <v>0</v>
      </c>
      <c r="G102" s="89">
        <v>0</v>
      </c>
      <c r="H102" s="46">
        <f t="shared" si="17"/>
        <v>5</v>
      </c>
      <c r="I102" s="81"/>
      <c r="J102" s="22">
        <v>50</v>
      </c>
      <c r="K102" s="72">
        <f t="shared" si="18"/>
        <v>0</v>
      </c>
      <c r="L102" s="17" t="s">
        <v>16</v>
      </c>
      <c r="M102" s="18">
        <v>0</v>
      </c>
      <c r="N102" s="23">
        <f t="shared" si="19"/>
        <v>0</v>
      </c>
      <c r="O102" s="83"/>
      <c r="P102" s="43">
        <f t="shared" si="20"/>
        <v>0</v>
      </c>
    </row>
    <row r="103" spans="1:16" ht="24.6" x14ac:dyDescent="0.65">
      <c r="A103" s="10">
        <v>99</v>
      </c>
      <c r="B103" s="19" t="s">
        <v>114</v>
      </c>
      <c r="C103" s="71">
        <f>+'13'!H103</f>
        <v>0</v>
      </c>
      <c r="D103" s="80">
        <v>0</v>
      </c>
      <c r="E103" s="46">
        <f t="shared" si="0"/>
        <v>0</v>
      </c>
      <c r="F103" s="91">
        <v>0</v>
      </c>
      <c r="G103" s="89">
        <v>0</v>
      </c>
      <c r="H103" s="46">
        <f t="shared" si="17"/>
        <v>0</v>
      </c>
      <c r="I103" s="81"/>
      <c r="J103" s="22">
        <v>100</v>
      </c>
      <c r="K103" s="72">
        <f t="shared" si="18"/>
        <v>0</v>
      </c>
      <c r="L103" s="17" t="s">
        <v>16</v>
      </c>
      <c r="M103" s="18">
        <v>0</v>
      </c>
      <c r="N103" s="23">
        <f t="shared" si="19"/>
        <v>0</v>
      </c>
      <c r="O103" s="83"/>
      <c r="P103" s="43">
        <f t="shared" si="20"/>
        <v>0</v>
      </c>
    </row>
    <row r="104" spans="1:16" ht="24.6" x14ac:dyDescent="0.65">
      <c r="A104" s="10">
        <v>100</v>
      </c>
      <c r="B104" s="19" t="s">
        <v>359</v>
      </c>
      <c r="C104" s="71">
        <f>+'13'!H104</f>
        <v>5</v>
      </c>
      <c r="D104" s="80">
        <v>0</v>
      </c>
      <c r="E104" s="46">
        <f t="shared" si="0"/>
        <v>5</v>
      </c>
      <c r="F104" s="91">
        <v>0</v>
      </c>
      <c r="G104" s="89">
        <v>0</v>
      </c>
      <c r="H104" s="46">
        <f t="shared" si="17"/>
        <v>3</v>
      </c>
      <c r="I104" s="81">
        <v>2</v>
      </c>
      <c r="J104" s="22">
        <v>39</v>
      </c>
      <c r="K104" s="72">
        <f t="shared" si="18"/>
        <v>78</v>
      </c>
      <c r="L104" s="17" t="s">
        <v>16</v>
      </c>
      <c r="M104" s="18">
        <v>43</v>
      </c>
      <c r="N104" s="23">
        <f t="shared" si="19"/>
        <v>35</v>
      </c>
      <c r="O104" s="83"/>
      <c r="P104" s="43">
        <f t="shared" si="20"/>
        <v>0</v>
      </c>
    </row>
    <row r="105" spans="1:16" ht="24.6" x14ac:dyDescent="0.65">
      <c r="A105" s="10">
        <v>101</v>
      </c>
      <c r="B105" s="19" t="s">
        <v>358</v>
      </c>
      <c r="C105" s="71">
        <f>+'13'!H105</f>
        <v>0</v>
      </c>
      <c r="D105" s="80">
        <v>0</v>
      </c>
      <c r="E105" s="46">
        <f t="shared" si="0"/>
        <v>0</v>
      </c>
      <c r="F105" s="91">
        <v>0</v>
      </c>
      <c r="G105" s="89">
        <v>0</v>
      </c>
      <c r="H105" s="46">
        <f t="shared" si="17"/>
        <v>0</v>
      </c>
      <c r="I105" s="81"/>
      <c r="J105" s="22">
        <v>39</v>
      </c>
      <c r="K105" s="72">
        <f t="shared" si="18"/>
        <v>0</v>
      </c>
      <c r="L105" s="17" t="s">
        <v>16</v>
      </c>
      <c r="M105" s="18">
        <v>0</v>
      </c>
      <c r="N105" s="23">
        <f t="shared" si="19"/>
        <v>0</v>
      </c>
      <c r="O105" s="83"/>
      <c r="P105" s="43">
        <f t="shared" si="20"/>
        <v>0</v>
      </c>
    </row>
    <row r="106" spans="1:16" ht="24.6" x14ac:dyDescent="0.65">
      <c r="A106" s="10">
        <v>102</v>
      </c>
      <c r="B106" s="19" t="s">
        <v>267</v>
      </c>
      <c r="C106" s="71">
        <f>+'13'!H106</f>
        <v>0</v>
      </c>
      <c r="D106" s="80">
        <v>0</v>
      </c>
      <c r="E106" s="46">
        <f t="shared" si="0"/>
        <v>0</v>
      </c>
      <c r="F106" s="91">
        <v>0</v>
      </c>
      <c r="G106" s="89">
        <v>0</v>
      </c>
      <c r="H106" s="46">
        <f t="shared" si="17"/>
        <v>0</v>
      </c>
      <c r="I106" s="81"/>
      <c r="J106" s="22">
        <v>40</v>
      </c>
      <c r="K106" s="72">
        <f t="shared" si="18"/>
        <v>0</v>
      </c>
      <c r="L106" s="17" t="s">
        <v>16</v>
      </c>
      <c r="M106" s="18">
        <v>0</v>
      </c>
      <c r="N106" s="23">
        <f t="shared" si="19"/>
        <v>0</v>
      </c>
      <c r="O106" s="83"/>
      <c r="P106" s="43">
        <f t="shared" si="20"/>
        <v>0</v>
      </c>
    </row>
    <row r="107" spans="1:16" ht="24.6" x14ac:dyDescent="0.65">
      <c r="A107" s="10">
        <v>103</v>
      </c>
      <c r="B107" s="19" t="s">
        <v>383</v>
      </c>
      <c r="C107" s="71">
        <f>+'13'!H107</f>
        <v>5</v>
      </c>
      <c r="D107" s="80">
        <v>0</v>
      </c>
      <c r="E107" s="46">
        <f t="shared" si="0"/>
        <v>5</v>
      </c>
      <c r="F107" s="91">
        <v>0</v>
      </c>
      <c r="G107" s="89">
        <v>0</v>
      </c>
      <c r="H107" s="46">
        <f t="shared" si="17"/>
        <v>5</v>
      </c>
      <c r="I107" s="81"/>
      <c r="J107" s="22">
        <v>50</v>
      </c>
      <c r="K107" s="72">
        <f t="shared" si="18"/>
        <v>0</v>
      </c>
      <c r="L107" s="17" t="s">
        <v>16</v>
      </c>
      <c r="M107" s="18">
        <v>0</v>
      </c>
      <c r="N107" s="23">
        <f t="shared" si="19"/>
        <v>0</v>
      </c>
      <c r="O107" s="83"/>
      <c r="P107" s="43">
        <f t="shared" si="20"/>
        <v>0</v>
      </c>
    </row>
    <row r="108" spans="1:16" ht="24.6" x14ac:dyDescent="0.65">
      <c r="A108" s="10">
        <v>104</v>
      </c>
      <c r="B108" s="19" t="s">
        <v>269</v>
      </c>
      <c r="C108" s="71">
        <f>+'13'!H108</f>
        <v>5</v>
      </c>
      <c r="D108" s="80">
        <v>0</v>
      </c>
      <c r="E108" s="46">
        <f t="shared" si="0"/>
        <v>5</v>
      </c>
      <c r="F108" s="91">
        <v>0</v>
      </c>
      <c r="G108" s="89">
        <v>0</v>
      </c>
      <c r="H108" s="46">
        <f t="shared" si="17"/>
        <v>5</v>
      </c>
      <c r="I108" s="81"/>
      <c r="J108" s="22">
        <v>60</v>
      </c>
      <c r="K108" s="72">
        <f t="shared" si="18"/>
        <v>0</v>
      </c>
      <c r="L108" s="17" t="s">
        <v>16</v>
      </c>
      <c r="M108" s="18">
        <v>0</v>
      </c>
      <c r="N108" s="23">
        <f t="shared" si="19"/>
        <v>0</v>
      </c>
      <c r="O108" s="83"/>
      <c r="P108" s="43">
        <f t="shared" si="20"/>
        <v>0</v>
      </c>
    </row>
    <row r="109" spans="1:16" ht="24.6" x14ac:dyDescent="0.65">
      <c r="A109" s="10">
        <v>105</v>
      </c>
      <c r="B109" s="19" t="s">
        <v>268</v>
      </c>
      <c r="C109" s="71">
        <f>+'13'!H109</f>
        <v>2</v>
      </c>
      <c r="D109" s="80">
        <v>0</v>
      </c>
      <c r="E109" s="46">
        <f t="shared" si="0"/>
        <v>2</v>
      </c>
      <c r="F109" s="91">
        <v>0</v>
      </c>
      <c r="G109" s="89">
        <v>0</v>
      </c>
      <c r="H109" s="46">
        <f t="shared" si="17"/>
        <v>2</v>
      </c>
      <c r="I109" s="81"/>
      <c r="J109" s="20">
        <v>50</v>
      </c>
      <c r="K109" s="72">
        <f t="shared" si="18"/>
        <v>0</v>
      </c>
      <c r="L109" s="17" t="s">
        <v>16</v>
      </c>
      <c r="M109" s="18">
        <v>0</v>
      </c>
      <c r="N109" s="23">
        <f t="shared" si="19"/>
        <v>0</v>
      </c>
      <c r="O109" s="83"/>
      <c r="P109" s="43">
        <f t="shared" si="20"/>
        <v>0</v>
      </c>
    </row>
    <row r="110" spans="1:16" ht="24.6" x14ac:dyDescent="0.65">
      <c r="A110" s="10">
        <v>106</v>
      </c>
      <c r="B110" s="19" t="s">
        <v>309</v>
      </c>
      <c r="C110" s="71">
        <f>+'13'!H110</f>
        <v>0</v>
      </c>
      <c r="D110" s="80">
        <v>0</v>
      </c>
      <c r="E110" s="46">
        <f t="shared" si="0"/>
        <v>0</v>
      </c>
      <c r="F110" s="91">
        <v>0</v>
      </c>
      <c r="G110" s="89">
        <v>0</v>
      </c>
      <c r="H110" s="46">
        <f t="shared" si="17"/>
        <v>0</v>
      </c>
      <c r="I110" s="81"/>
      <c r="J110" s="20">
        <v>50</v>
      </c>
      <c r="K110" s="72">
        <f t="shared" si="18"/>
        <v>0</v>
      </c>
      <c r="L110" s="17" t="s">
        <v>16</v>
      </c>
      <c r="M110" s="18">
        <v>0</v>
      </c>
      <c r="N110" s="23">
        <f t="shared" si="19"/>
        <v>0</v>
      </c>
      <c r="O110" s="83"/>
      <c r="P110" s="43">
        <f t="shared" si="20"/>
        <v>0</v>
      </c>
    </row>
    <row r="111" spans="1:16" ht="24.6" x14ac:dyDescent="0.65">
      <c r="A111" s="10">
        <v>107</v>
      </c>
      <c r="B111" s="19" t="s">
        <v>134</v>
      </c>
      <c r="C111" s="71">
        <f>+'13'!H111</f>
        <v>0</v>
      </c>
      <c r="D111" s="80">
        <v>0</v>
      </c>
      <c r="E111" s="46">
        <f t="shared" ref="E111:E112" si="21">C111+D111</f>
        <v>0</v>
      </c>
      <c r="F111" s="91">
        <v>0</v>
      </c>
      <c r="G111" s="89">
        <v>0</v>
      </c>
      <c r="H111" s="46">
        <f t="shared" si="17"/>
        <v>0</v>
      </c>
      <c r="I111" s="81"/>
      <c r="J111" s="20">
        <v>35</v>
      </c>
      <c r="K111" s="72">
        <f t="shared" si="18"/>
        <v>0</v>
      </c>
      <c r="L111" s="17" t="s">
        <v>16</v>
      </c>
      <c r="M111" s="18">
        <v>0</v>
      </c>
      <c r="N111" s="23">
        <f t="shared" si="19"/>
        <v>0</v>
      </c>
      <c r="O111" s="83"/>
      <c r="P111" s="43">
        <f t="shared" si="20"/>
        <v>0</v>
      </c>
    </row>
    <row r="112" spans="1:16" ht="24.6" x14ac:dyDescent="0.65">
      <c r="A112" s="10">
        <v>108</v>
      </c>
      <c r="B112" s="19" t="s">
        <v>314</v>
      </c>
      <c r="C112" s="71">
        <f>+'13'!H112</f>
        <v>0</v>
      </c>
      <c r="D112" s="80">
        <v>0</v>
      </c>
      <c r="E112" s="46">
        <f t="shared" si="21"/>
        <v>0</v>
      </c>
      <c r="F112" s="91">
        <v>0</v>
      </c>
      <c r="G112" s="89">
        <v>0</v>
      </c>
      <c r="H112" s="46">
        <f t="shared" si="17"/>
        <v>0</v>
      </c>
      <c r="I112" s="81"/>
      <c r="J112" s="20">
        <v>10</v>
      </c>
      <c r="K112" s="72">
        <f t="shared" si="18"/>
        <v>0</v>
      </c>
      <c r="L112" s="17" t="s">
        <v>16</v>
      </c>
      <c r="M112" s="18">
        <v>0</v>
      </c>
      <c r="N112" s="23">
        <f t="shared" si="19"/>
        <v>0</v>
      </c>
      <c r="O112" s="83"/>
      <c r="P112" s="43">
        <f t="shared" si="20"/>
        <v>0</v>
      </c>
    </row>
    <row r="113" spans="1:16" ht="24.6" x14ac:dyDescent="0.65">
      <c r="A113" s="10">
        <v>109</v>
      </c>
      <c r="B113" s="19" t="s">
        <v>384</v>
      </c>
      <c r="C113" s="71">
        <f>+'13'!H113</f>
        <v>0</v>
      </c>
      <c r="D113" s="80">
        <v>0</v>
      </c>
      <c r="E113" s="46">
        <f t="shared" si="0"/>
        <v>0</v>
      </c>
      <c r="F113" s="91">
        <v>0</v>
      </c>
      <c r="G113" s="89">
        <v>0</v>
      </c>
      <c r="H113" s="46">
        <f t="shared" si="17"/>
        <v>0</v>
      </c>
      <c r="I113" s="81"/>
      <c r="J113" s="20">
        <v>10</v>
      </c>
      <c r="K113" s="72">
        <f t="shared" si="18"/>
        <v>0</v>
      </c>
      <c r="L113" s="17" t="s">
        <v>16</v>
      </c>
      <c r="M113" s="18">
        <v>0</v>
      </c>
      <c r="N113" s="23">
        <f t="shared" si="19"/>
        <v>0</v>
      </c>
      <c r="O113" s="83"/>
      <c r="P113" s="43">
        <f t="shared" si="20"/>
        <v>0</v>
      </c>
    </row>
    <row r="114" spans="1:16" ht="24.6" x14ac:dyDescent="0.65">
      <c r="A114" s="10">
        <v>110</v>
      </c>
      <c r="B114" s="19" t="s">
        <v>193</v>
      </c>
      <c r="C114" s="71">
        <f>+'13'!H114</f>
        <v>0</v>
      </c>
      <c r="D114" s="80">
        <v>10</v>
      </c>
      <c r="E114" s="46">
        <f t="shared" si="0"/>
        <v>10</v>
      </c>
      <c r="F114" s="91">
        <v>0</v>
      </c>
      <c r="G114" s="89">
        <v>0</v>
      </c>
      <c r="H114" s="46">
        <f t="shared" si="17"/>
        <v>5</v>
      </c>
      <c r="I114" s="81">
        <v>5</v>
      </c>
      <c r="J114" s="20">
        <v>10</v>
      </c>
      <c r="K114" s="72">
        <f t="shared" si="18"/>
        <v>50</v>
      </c>
      <c r="L114" s="17" t="s">
        <v>16</v>
      </c>
      <c r="M114" s="18">
        <v>0</v>
      </c>
      <c r="N114" s="23">
        <f t="shared" si="19"/>
        <v>50</v>
      </c>
      <c r="O114" s="83"/>
      <c r="P114" s="43">
        <f t="shared" si="20"/>
        <v>0</v>
      </c>
    </row>
    <row r="115" spans="1:16" ht="24.6" x14ac:dyDescent="0.65">
      <c r="A115" s="10">
        <v>111</v>
      </c>
      <c r="B115" s="19" t="s">
        <v>196</v>
      </c>
      <c r="C115" s="71">
        <f>+'13'!H115</f>
        <v>0</v>
      </c>
      <c r="D115" s="80">
        <v>0</v>
      </c>
      <c r="E115" s="46">
        <f t="shared" si="0"/>
        <v>0</v>
      </c>
      <c r="F115" s="91">
        <v>0</v>
      </c>
      <c r="G115" s="89">
        <v>0</v>
      </c>
      <c r="H115" s="46">
        <f t="shared" si="17"/>
        <v>0</v>
      </c>
      <c r="I115" s="81"/>
      <c r="J115" s="22">
        <v>10</v>
      </c>
      <c r="K115" s="72">
        <f t="shared" si="18"/>
        <v>0</v>
      </c>
      <c r="L115" s="17" t="s">
        <v>16</v>
      </c>
      <c r="M115" s="18">
        <v>0</v>
      </c>
      <c r="N115" s="23">
        <f t="shared" si="19"/>
        <v>0</v>
      </c>
      <c r="O115" s="83"/>
      <c r="P115" s="43">
        <f t="shared" si="20"/>
        <v>0</v>
      </c>
    </row>
    <row r="116" spans="1:16" ht="24.6" x14ac:dyDescent="0.65">
      <c r="A116" s="10">
        <v>112</v>
      </c>
      <c r="B116" s="19" t="s">
        <v>195</v>
      </c>
      <c r="C116" s="71">
        <f>+'13'!H116</f>
        <v>10</v>
      </c>
      <c r="D116" s="80">
        <v>0</v>
      </c>
      <c r="E116" s="46">
        <f t="shared" si="0"/>
        <v>10</v>
      </c>
      <c r="F116" s="91">
        <v>0</v>
      </c>
      <c r="G116" s="89">
        <v>0</v>
      </c>
      <c r="H116" s="46">
        <f t="shared" si="17"/>
        <v>5</v>
      </c>
      <c r="I116" s="81">
        <v>5</v>
      </c>
      <c r="J116" s="22">
        <v>10</v>
      </c>
      <c r="K116" s="72">
        <f t="shared" si="18"/>
        <v>50</v>
      </c>
      <c r="L116" s="17" t="s">
        <v>16</v>
      </c>
      <c r="M116" s="18">
        <v>0</v>
      </c>
      <c r="N116" s="23">
        <f t="shared" si="19"/>
        <v>50</v>
      </c>
      <c r="O116" s="83"/>
      <c r="P116" s="43">
        <f t="shared" si="20"/>
        <v>0</v>
      </c>
    </row>
    <row r="117" spans="1:16" ht="24.6" x14ac:dyDescent="0.65">
      <c r="A117" s="10">
        <v>113</v>
      </c>
      <c r="B117" s="19" t="s">
        <v>197</v>
      </c>
      <c r="C117" s="71">
        <f>+'13'!H117</f>
        <v>0</v>
      </c>
      <c r="D117" s="80">
        <v>0</v>
      </c>
      <c r="E117" s="46">
        <f t="shared" si="0"/>
        <v>0</v>
      </c>
      <c r="F117" s="91">
        <v>0</v>
      </c>
      <c r="G117" s="89">
        <v>0</v>
      </c>
      <c r="H117" s="46">
        <f t="shared" si="17"/>
        <v>0</v>
      </c>
      <c r="I117" s="81"/>
      <c r="J117" s="20">
        <v>10</v>
      </c>
      <c r="K117" s="72">
        <f t="shared" si="18"/>
        <v>0</v>
      </c>
      <c r="L117" s="17" t="s">
        <v>16</v>
      </c>
      <c r="M117" s="18">
        <v>0</v>
      </c>
      <c r="N117" s="23">
        <f t="shared" si="19"/>
        <v>0</v>
      </c>
      <c r="O117" s="83"/>
      <c r="P117" s="43">
        <f t="shared" si="20"/>
        <v>0</v>
      </c>
    </row>
    <row r="118" spans="1:16" ht="24.6" x14ac:dyDescent="0.65">
      <c r="A118" s="10">
        <v>114</v>
      </c>
      <c r="B118" s="19" t="s">
        <v>194</v>
      </c>
      <c r="C118" s="71">
        <f>+'13'!H118</f>
        <v>0</v>
      </c>
      <c r="D118" s="80">
        <v>0</v>
      </c>
      <c r="E118" s="46">
        <f t="shared" si="0"/>
        <v>0</v>
      </c>
      <c r="F118" s="91">
        <v>0</v>
      </c>
      <c r="G118" s="89">
        <v>0</v>
      </c>
      <c r="H118" s="46">
        <f t="shared" si="17"/>
        <v>0</v>
      </c>
      <c r="I118" s="81"/>
      <c r="J118" s="20">
        <v>10</v>
      </c>
      <c r="K118" s="72">
        <f t="shared" si="18"/>
        <v>0</v>
      </c>
      <c r="L118" s="17" t="s">
        <v>16</v>
      </c>
      <c r="M118" s="18">
        <v>0</v>
      </c>
      <c r="N118" s="23">
        <f t="shared" si="19"/>
        <v>0</v>
      </c>
      <c r="O118" s="83"/>
      <c r="P118" s="43">
        <f t="shared" si="20"/>
        <v>0</v>
      </c>
    </row>
    <row r="119" spans="1:16" ht="24.6" x14ac:dyDescent="0.65">
      <c r="A119" s="10">
        <v>115</v>
      </c>
      <c r="B119" s="19" t="s">
        <v>270</v>
      </c>
      <c r="C119" s="71">
        <f>+'13'!H119</f>
        <v>0</v>
      </c>
      <c r="D119" s="80">
        <v>0</v>
      </c>
      <c r="E119" s="46">
        <f t="shared" si="0"/>
        <v>0</v>
      </c>
      <c r="F119" s="91">
        <v>0</v>
      </c>
      <c r="G119" s="89">
        <v>0</v>
      </c>
      <c r="H119" s="46">
        <f t="shared" si="17"/>
        <v>0</v>
      </c>
      <c r="I119" s="81"/>
      <c r="J119" s="20">
        <v>10</v>
      </c>
      <c r="K119" s="72">
        <f t="shared" si="18"/>
        <v>0</v>
      </c>
      <c r="L119" s="17" t="s">
        <v>16</v>
      </c>
      <c r="M119" s="18">
        <v>0</v>
      </c>
      <c r="N119" s="23">
        <f t="shared" si="19"/>
        <v>0</v>
      </c>
      <c r="O119" s="83"/>
      <c r="P119" s="43">
        <f t="shared" si="20"/>
        <v>0</v>
      </c>
    </row>
    <row r="120" spans="1:16" ht="24.6" x14ac:dyDescent="0.65">
      <c r="A120" s="10">
        <v>116</v>
      </c>
      <c r="B120" s="19" t="s">
        <v>141</v>
      </c>
      <c r="C120" s="71">
        <f>+'13'!H120</f>
        <v>0</v>
      </c>
      <c r="D120" s="80">
        <v>0</v>
      </c>
      <c r="E120" s="46">
        <f t="shared" si="0"/>
        <v>0</v>
      </c>
      <c r="F120" s="91">
        <v>0</v>
      </c>
      <c r="G120" s="89">
        <v>0</v>
      </c>
      <c r="H120" s="46">
        <f t="shared" si="17"/>
        <v>0</v>
      </c>
      <c r="I120" s="81"/>
      <c r="J120" s="20">
        <v>40</v>
      </c>
      <c r="K120" s="72">
        <f t="shared" si="18"/>
        <v>0</v>
      </c>
      <c r="L120" s="17" t="s">
        <v>16</v>
      </c>
      <c r="M120" s="18">
        <v>0</v>
      </c>
      <c r="N120" s="23">
        <f t="shared" si="19"/>
        <v>0</v>
      </c>
      <c r="O120" s="83"/>
      <c r="P120" s="43">
        <f t="shared" si="20"/>
        <v>0</v>
      </c>
    </row>
    <row r="121" spans="1:16" ht="24.6" x14ac:dyDescent="0.65">
      <c r="A121" s="10">
        <v>117</v>
      </c>
      <c r="B121" s="19" t="s">
        <v>142</v>
      </c>
      <c r="C121" s="71">
        <f>+'13'!H121</f>
        <v>0</v>
      </c>
      <c r="D121" s="80">
        <v>0</v>
      </c>
      <c r="E121" s="46">
        <f t="shared" si="0"/>
        <v>0</v>
      </c>
      <c r="F121" s="91">
        <v>0</v>
      </c>
      <c r="G121" s="89">
        <v>0</v>
      </c>
      <c r="H121" s="46">
        <f t="shared" si="17"/>
        <v>0</v>
      </c>
      <c r="I121" s="81"/>
      <c r="J121" s="20">
        <v>50</v>
      </c>
      <c r="K121" s="72">
        <f t="shared" si="18"/>
        <v>0</v>
      </c>
      <c r="L121" s="17" t="s">
        <v>16</v>
      </c>
      <c r="M121" s="18">
        <v>0</v>
      </c>
      <c r="N121" s="23">
        <f t="shared" si="19"/>
        <v>0</v>
      </c>
      <c r="O121" s="83"/>
      <c r="P121" s="43">
        <f t="shared" si="20"/>
        <v>0</v>
      </c>
    </row>
    <row r="122" spans="1:16" ht="24.6" x14ac:dyDescent="0.65">
      <c r="A122" s="10">
        <v>118</v>
      </c>
      <c r="B122" s="19" t="s">
        <v>135</v>
      </c>
      <c r="C122" s="71">
        <f>+'13'!H122</f>
        <v>0</v>
      </c>
      <c r="D122" s="80">
        <v>0</v>
      </c>
      <c r="E122" s="46">
        <f t="shared" si="0"/>
        <v>0</v>
      </c>
      <c r="F122" s="91">
        <v>0</v>
      </c>
      <c r="G122" s="89">
        <v>0</v>
      </c>
      <c r="H122" s="46">
        <f t="shared" si="17"/>
        <v>0</v>
      </c>
      <c r="I122" s="81"/>
      <c r="J122" s="20">
        <v>55</v>
      </c>
      <c r="K122" s="72">
        <f t="shared" si="18"/>
        <v>0</v>
      </c>
      <c r="L122" s="17" t="s">
        <v>16</v>
      </c>
      <c r="M122" s="18">
        <v>0</v>
      </c>
      <c r="N122" s="23">
        <f t="shared" si="19"/>
        <v>0</v>
      </c>
      <c r="O122" s="83"/>
      <c r="P122" s="43">
        <f t="shared" si="20"/>
        <v>0</v>
      </c>
    </row>
    <row r="123" spans="1:16" ht="24.6" x14ac:dyDescent="0.65">
      <c r="A123" s="10">
        <v>119</v>
      </c>
      <c r="B123" s="19" t="s">
        <v>144</v>
      </c>
      <c r="C123" s="71">
        <f>+'13'!H123</f>
        <v>0</v>
      </c>
      <c r="D123" s="80">
        <v>0</v>
      </c>
      <c r="E123" s="46">
        <f t="shared" si="0"/>
        <v>0</v>
      </c>
      <c r="F123" s="91">
        <v>0</v>
      </c>
      <c r="G123" s="89">
        <v>0</v>
      </c>
      <c r="H123" s="46">
        <f t="shared" si="17"/>
        <v>0</v>
      </c>
      <c r="I123" s="81"/>
      <c r="J123" s="20">
        <v>55</v>
      </c>
      <c r="K123" s="72">
        <f t="shared" si="18"/>
        <v>0</v>
      </c>
      <c r="L123" s="17" t="s">
        <v>16</v>
      </c>
      <c r="M123" s="18">
        <v>0</v>
      </c>
      <c r="N123" s="23">
        <f t="shared" si="19"/>
        <v>0</v>
      </c>
      <c r="O123" s="83"/>
      <c r="P123" s="43">
        <f t="shared" si="20"/>
        <v>0</v>
      </c>
    </row>
    <row r="124" spans="1:16" ht="24.6" x14ac:dyDescent="0.65">
      <c r="A124" s="10">
        <v>120</v>
      </c>
      <c r="B124" s="19" t="s">
        <v>143</v>
      </c>
      <c r="C124" s="71">
        <f>+'13'!H124</f>
        <v>0</v>
      </c>
      <c r="D124" s="80">
        <v>0</v>
      </c>
      <c r="E124" s="46">
        <f t="shared" si="0"/>
        <v>0</v>
      </c>
      <c r="F124" s="91">
        <v>0</v>
      </c>
      <c r="G124" s="89">
        <v>0</v>
      </c>
      <c r="H124" s="46">
        <f t="shared" si="17"/>
        <v>0</v>
      </c>
      <c r="I124" s="81"/>
      <c r="J124" s="20">
        <v>55</v>
      </c>
      <c r="K124" s="72">
        <f t="shared" si="18"/>
        <v>0</v>
      </c>
      <c r="L124" s="17" t="s">
        <v>16</v>
      </c>
      <c r="M124" s="18">
        <v>0</v>
      </c>
      <c r="N124" s="23">
        <f t="shared" si="19"/>
        <v>0</v>
      </c>
      <c r="O124" s="83"/>
      <c r="P124" s="43">
        <f t="shared" si="20"/>
        <v>0</v>
      </c>
    </row>
    <row r="125" spans="1:16" ht="24.6" x14ac:dyDescent="0.65">
      <c r="A125" s="10">
        <v>121</v>
      </c>
      <c r="B125" s="19" t="s">
        <v>137</v>
      </c>
      <c r="C125" s="71">
        <f>+'13'!H125</f>
        <v>0</v>
      </c>
      <c r="D125" s="80">
        <v>0</v>
      </c>
      <c r="E125" s="46">
        <f t="shared" si="0"/>
        <v>0</v>
      </c>
      <c r="F125" s="91">
        <v>0</v>
      </c>
      <c r="G125" s="89">
        <v>0</v>
      </c>
      <c r="H125" s="46">
        <f t="shared" si="17"/>
        <v>0</v>
      </c>
      <c r="I125" s="81"/>
      <c r="J125" s="20">
        <v>30</v>
      </c>
      <c r="K125" s="72">
        <f t="shared" si="18"/>
        <v>0</v>
      </c>
      <c r="L125" s="17" t="s">
        <v>16</v>
      </c>
      <c r="M125" s="18">
        <v>0</v>
      </c>
      <c r="N125" s="23">
        <f t="shared" si="19"/>
        <v>0</v>
      </c>
      <c r="O125" s="83"/>
      <c r="P125" s="43">
        <f t="shared" si="20"/>
        <v>0</v>
      </c>
    </row>
    <row r="126" spans="1:16" ht="24.6" x14ac:dyDescent="0.65">
      <c r="A126" s="10">
        <v>122</v>
      </c>
      <c r="B126" s="19" t="s">
        <v>271</v>
      </c>
      <c r="C126" s="71">
        <f>+'13'!H126</f>
        <v>5</v>
      </c>
      <c r="D126" s="80">
        <v>0</v>
      </c>
      <c r="E126" s="46">
        <f>C126+D126</f>
        <v>5</v>
      </c>
      <c r="F126" s="91">
        <v>0</v>
      </c>
      <c r="G126" s="89">
        <v>0</v>
      </c>
      <c r="H126" s="46">
        <f>+E126-F126-I126-G126</f>
        <v>1</v>
      </c>
      <c r="I126" s="81">
        <v>4</v>
      </c>
      <c r="J126" s="20">
        <v>25</v>
      </c>
      <c r="K126" s="72">
        <f>+J126*I126</f>
        <v>100</v>
      </c>
      <c r="L126" s="17" t="s">
        <v>16</v>
      </c>
      <c r="M126" s="18">
        <v>50</v>
      </c>
      <c r="N126" s="23">
        <f>SUM(K126-M126)</f>
        <v>50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+'13'!H127</f>
        <v>3</v>
      </c>
      <c r="D127" s="80">
        <v>0</v>
      </c>
      <c r="E127" s="46">
        <f t="shared" si="0"/>
        <v>3</v>
      </c>
      <c r="F127" s="91">
        <v>0</v>
      </c>
      <c r="G127" s="89">
        <v>0</v>
      </c>
      <c r="H127" s="46">
        <f t="shared" si="17"/>
        <v>0</v>
      </c>
      <c r="I127" s="81">
        <v>3</v>
      </c>
      <c r="J127" s="20">
        <v>25</v>
      </c>
      <c r="K127" s="72">
        <f t="shared" si="18"/>
        <v>75</v>
      </c>
      <c r="L127" s="17" t="s">
        <v>16</v>
      </c>
      <c r="M127" s="18">
        <v>25</v>
      </c>
      <c r="N127" s="23">
        <f t="shared" si="19"/>
        <v>50</v>
      </c>
      <c r="O127" s="83"/>
      <c r="P127" s="43">
        <f t="shared" si="20"/>
        <v>0</v>
      </c>
    </row>
    <row r="128" spans="1:16" ht="24.6" x14ac:dyDescent="0.65">
      <c r="A128" s="10">
        <v>124</v>
      </c>
      <c r="B128" s="19" t="s">
        <v>273</v>
      </c>
      <c r="C128" s="71">
        <f>+'13'!H128</f>
        <v>0</v>
      </c>
      <c r="D128" s="80">
        <v>0</v>
      </c>
      <c r="E128" s="46">
        <f t="shared" si="0"/>
        <v>0</v>
      </c>
      <c r="F128" s="91">
        <v>0</v>
      </c>
      <c r="G128" s="89">
        <v>0</v>
      </c>
      <c r="H128" s="46">
        <f t="shared" si="17"/>
        <v>0</v>
      </c>
      <c r="I128" s="81"/>
      <c r="J128" s="20">
        <v>55</v>
      </c>
      <c r="K128" s="72">
        <f t="shared" si="18"/>
        <v>0</v>
      </c>
      <c r="L128" s="17" t="s">
        <v>16</v>
      </c>
      <c r="M128" s="18">
        <v>0</v>
      </c>
      <c r="N128" s="23">
        <f t="shared" si="19"/>
        <v>0</v>
      </c>
      <c r="O128" s="83"/>
      <c r="P128" s="43">
        <f t="shared" si="20"/>
        <v>0</v>
      </c>
    </row>
    <row r="129" spans="1:16" ht="24.6" x14ac:dyDescent="0.65">
      <c r="A129" s="10">
        <v>125</v>
      </c>
      <c r="B129" s="19" t="s">
        <v>274</v>
      </c>
      <c r="C129" s="71">
        <f>+'13'!H129</f>
        <v>0</v>
      </c>
      <c r="D129" s="80">
        <v>0</v>
      </c>
      <c r="E129" s="46">
        <f t="shared" si="0"/>
        <v>0</v>
      </c>
      <c r="F129" s="91">
        <v>0</v>
      </c>
      <c r="G129" s="89">
        <v>0</v>
      </c>
      <c r="H129" s="46">
        <f t="shared" si="17"/>
        <v>0</v>
      </c>
      <c r="I129" s="81"/>
      <c r="J129" s="20">
        <v>50</v>
      </c>
      <c r="K129" s="72">
        <f t="shared" si="18"/>
        <v>0</v>
      </c>
      <c r="L129" s="17" t="s">
        <v>16</v>
      </c>
      <c r="M129" s="18">
        <v>0</v>
      </c>
      <c r="N129" s="23">
        <f t="shared" si="19"/>
        <v>0</v>
      </c>
      <c r="O129" s="83"/>
      <c r="P129" s="43">
        <f t="shared" si="20"/>
        <v>0</v>
      </c>
    </row>
    <row r="130" spans="1:16" ht="24.6" x14ac:dyDescent="0.65">
      <c r="A130" s="10">
        <v>126</v>
      </c>
      <c r="B130" s="19" t="s">
        <v>317</v>
      </c>
      <c r="C130" s="71">
        <f>+'13'!H130</f>
        <v>0</v>
      </c>
      <c r="D130" s="80">
        <v>0</v>
      </c>
      <c r="E130" s="46">
        <f t="shared" si="0"/>
        <v>0</v>
      </c>
      <c r="F130" s="91">
        <v>0</v>
      </c>
      <c r="G130" s="89">
        <v>0</v>
      </c>
      <c r="H130" s="46">
        <f t="shared" si="17"/>
        <v>0</v>
      </c>
      <c r="I130" s="81"/>
      <c r="J130" s="20">
        <v>65</v>
      </c>
      <c r="K130" s="72">
        <f t="shared" si="18"/>
        <v>0</v>
      </c>
      <c r="L130" s="17" t="s">
        <v>16</v>
      </c>
      <c r="M130" s="18">
        <v>0</v>
      </c>
      <c r="N130" s="23">
        <f t="shared" si="19"/>
        <v>0</v>
      </c>
      <c r="O130" s="83"/>
      <c r="P130" s="43">
        <f t="shared" si="20"/>
        <v>0</v>
      </c>
    </row>
    <row r="131" spans="1:16" ht="24.6" x14ac:dyDescent="0.65">
      <c r="A131" s="10">
        <v>127</v>
      </c>
      <c r="B131" s="19" t="s">
        <v>318</v>
      </c>
      <c r="C131" s="71">
        <f>+'13'!H131</f>
        <v>0</v>
      </c>
      <c r="D131" s="80">
        <v>0</v>
      </c>
      <c r="E131" s="46">
        <f t="shared" si="0"/>
        <v>0</v>
      </c>
      <c r="F131" s="91">
        <v>0</v>
      </c>
      <c r="G131" s="89">
        <v>0</v>
      </c>
      <c r="H131" s="46">
        <f t="shared" si="17"/>
        <v>0</v>
      </c>
      <c r="I131" s="81"/>
      <c r="J131" s="20">
        <v>50</v>
      </c>
      <c r="K131" s="72">
        <f t="shared" si="18"/>
        <v>0</v>
      </c>
      <c r="L131" s="17" t="s">
        <v>16</v>
      </c>
      <c r="M131" s="18">
        <v>0</v>
      </c>
      <c r="N131" s="23">
        <f t="shared" si="19"/>
        <v>0</v>
      </c>
      <c r="O131" s="83"/>
      <c r="P131" s="43">
        <f t="shared" si="20"/>
        <v>0</v>
      </c>
    </row>
    <row r="132" spans="1:16" ht="24.6" x14ac:dyDescent="0.65">
      <c r="A132" s="10">
        <v>128</v>
      </c>
      <c r="B132" s="19" t="s">
        <v>319</v>
      </c>
      <c r="C132" s="71">
        <f>+'13'!H132</f>
        <v>0</v>
      </c>
      <c r="D132" s="80">
        <v>0</v>
      </c>
      <c r="E132" s="46">
        <f t="shared" si="0"/>
        <v>0</v>
      </c>
      <c r="F132" s="91">
        <v>0</v>
      </c>
      <c r="G132" s="89">
        <v>0</v>
      </c>
      <c r="H132" s="46">
        <f t="shared" si="17"/>
        <v>0</v>
      </c>
      <c r="I132" s="81"/>
      <c r="J132" s="20">
        <v>50</v>
      </c>
      <c r="K132" s="72">
        <f t="shared" si="18"/>
        <v>0</v>
      </c>
      <c r="L132" s="17" t="s">
        <v>16</v>
      </c>
      <c r="M132" s="18">
        <v>0</v>
      </c>
      <c r="N132" s="23">
        <f t="shared" si="19"/>
        <v>0</v>
      </c>
      <c r="O132" s="83"/>
      <c r="P132" s="43">
        <f t="shared" si="20"/>
        <v>0</v>
      </c>
    </row>
    <row r="133" spans="1:16" ht="24.6" x14ac:dyDescent="0.65">
      <c r="A133" s="10">
        <v>129</v>
      </c>
      <c r="B133" s="19" t="s">
        <v>320</v>
      </c>
      <c r="C133" s="71">
        <f>+'13'!H133</f>
        <v>0</v>
      </c>
      <c r="D133" s="80">
        <v>0</v>
      </c>
      <c r="E133" s="46">
        <f t="shared" si="0"/>
        <v>0</v>
      </c>
      <c r="F133" s="91">
        <v>0</v>
      </c>
      <c r="G133" s="89">
        <v>0</v>
      </c>
      <c r="H133" s="46">
        <f t="shared" si="17"/>
        <v>0</v>
      </c>
      <c r="I133" s="81"/>
      <c r="J133" s="20">
        <v>60</v>
      </c>
      <c r="K133" s="72">
        <f t="shared" si="18"/>
        <v>0</v>
      </c>
      <c r="L133" s="17" t="s">
        <v>16</v>
      </c>
      <c r="M133" s="18">
        <v>0</v>
      </c>
      <c r="N133" s="23">
        <f t="shared" si="19"/>
        <v>0</v>
      </c>
      <c r="O133" s="83"/>
      <c r="P133" s="43">
        <f t="shared" si="20"/>
        <v>0</v>
      </c>
    </row>
    <row r="134" spans="1:16" ht="24.6" x14ac:dyDescent="0.65">
      <c r="A134" s="10">
        <v>130</v>
      </c>
      <c r="B134" s="19" t="s">
        <v>321</v>
      </c>
      <c r="C134" s="71">
        <f>+'13'!H134</f>
        <v>0</v>
      </c>
      <c r="D134" s="80">
        <v>0</v>
      </c>
      <c r="E134" s="46">
        <f t="shared" si="0"/>
        <v>0</v>
      </c>
      <c r="F134" s="91">
        <v>0</v>
      </c>
      <c r="G134" s="89">
        <v>0</v>
      </c>
      <c r="H134" s="46">
        <f t="shared" si="17"/>
        <v>0</v>
      </c>
      <c r="I134" s="81"/>
      <c r="J134" s="20">
        <v>60</v>
      </c>
      <c r="K134" s="72">
        <f t="shared" si="18"/>
        <v>0</v>
      </c>
      <c r="L134" s="17" t="s">
        <v>16</v>
      </c>
      <c r="M134" s="18">
        <v>0</v>
      </c>
      <c r="N134" s="23">
        <f t="shared" si="19"/>
        <v>0</v>
      </c>
      <c r="O134" s="83"/>
      <c r="P134" s="43">
        <f t="shared" si="20"/>
        <v>0</v>
      </c>
    </row>
    <row r="135" spans="1:16" ht="24.6" x14ac:dyDescent="0.65">
      <c r="A135" s="10">
        <v>131</v>
      </c>
      <c r="B135" s="19" t="s">
        <v>385</v>
      </c>
      <c r="C135" s="71">
        <f>+'13'!H135</f>
        <v>0</v>
      </c>
      <c r="D135" s="80">
        <v>0</v>
      </c>
      <c r="E135" s="46">
        <f t="shared" si="0"/>
        <v>0</v>
      </c>
      <c r="F135" s="91">
        <v>0</v>
      </c>
      <c r="G135" s="89">
        <v>0</v>
      </c>
      <c r="H135" s="46">
        <f t="shared" si="17"/>
        <v>0</v>
      </c>
      <c r="I135" s="81"/>
      <c r="J135" s="20">
        <v>40</v>
      </c>
      <c r="K135" s="72">
        <f t="shared" si="18"/>
        <v>0</v>
      </c>
      <c r="L135" s="17" t="s">
        <v>16</v>
      </c>
      <c r="M135" s="18">
        <v>0</v>
      </c>
      <c r="N135" s="23">
        <f t="shared" si="19"/>
        <v>0</v>
      </c>
      <c r="O135" s="83"/>
      <c r="P135" s="43">
        <f t="shared" si="20"/>
        <v>0</v>
      </c>
    </row>
    <row r="136" spans="1:16" ht="24.6" x14ac:dyDescent="0.65">
      <c r="A136" s="10">
        <v>132</v>
      </c>
      <c r="B136" s="19" t="s">
        <v>386</v>
      </c>
      <c r="C136" s="71">
        <f>+'13'!H136</f>
        <v>0</v>
      </c>
      <c r="D136" s="80">
        <v>0</v>
      </c>
      <c r="E136" s="46">
        <f t="shared" si="0"/>
        <v>0</v>
      </c>
      <c r="F136" s="91">
        <v>0</v>
      </c>
      <c r="G136" s="89">
        <v>0</v>
      </c>
      <c r="H136" s="46">
        <f t="shared" si="17"/>
        <v>0</v>
      </c>
      <c r="I136" s="81"/>
      <c r="J136" s="20">
        <v>45</v>
      </c>
      <c r="K136" s="72">
        <f t="shared" si="18"/>
        <v>0</v>
      </c>
      <c r="L136" s="17" t="s">
        <v>16</v>
      </c>
      <c r="M136" s="18">
        <v>0</v>
      </c>
      <c r="N136" s="23">
        <f t="shared" si="19"/>
        <v>0</v>
      </c>
      <c r="O136" s="83"/>
      <c r="P136" s="43">
        <f t="shared" si="20"/>
        <v>0</v>
      </c>
    </row>
    <row r="137" spans="1:16" ht="24.6" x14ac:dyDescent="0.65">
      <c r="A137" s="10">
        <v>133</v>
      </c>
      <c r="B137" s="19" t="s">
        <v>387</v>
      </c>
      <c r="C137" s="71">
        <f>+'13'!H137</f>
        <v>0</v>
      </c>
      <c r="D137" s="80">
        <v>0</v>
      </c>
      <c r="E137" s="46">
        <f t="shared" si="0"/>
        <v>0</v>
      </c>
      <c r="F137" s="91">
        <v>0</v>
      </c>
      <c r="G137" s="89">
        <v>0</v>
      </c>
      <c r="H137" s="46">
        <f t="shared" si="17"/>
        <v>0</v>
      </c>
      <c r="I137" s="81"/>
      <c r="J137" s="20">
        <v>45</v>
      </c>
      <c r="K137" s="72">
        <f t="shared" si="18"/>
        <v>0</v>
      </c>
      <c r="L137" s="17" t="s">
        <v>16</v>
      </c>
      <c r="M137" s="18">
        <v>0</v>
      </c>
      <c r="N137" s="23">
        <f t="shared" si="19"/>
        <v>0</v>
      </c>
      <c r="O137" s="83"/>
      <c r="P137" s="43">
        <f t="shared" si="20"/>
        <v>0</v>
      </c>
    </row>
    <row r="138" spans="1:16" ht="24.6" x14ac:dyDescent="0.65">
      <c r="A138" s="10">
        <v>134</v>
      </c>
      <c r="B138" s="19" t="s">
        <v>150</v>
      </c>
      <c r="C138" s="71">
        <f>+'13'!H138</f>
        <v>0</v>
      </c>
      <c r="D138" s="80">
        <v>0</v>
      </c>
      <c r="E138" s="46">
        <f t="shared" si="0"/>
        <v>0</v>
      </c>
      <c r="F138" s="91">
        <v>0</v>
      </c>
      <c r="G138" s="89">
        <v>0</v>
      </c>
      <c r="H138" s="46">
        <f t="shared" si="17"/>
        <v>0</v>
      </c>
      <c r="I138" s="81"/>
      <c r="J138" s="20">
        <v>45</v>
      </c>
      <c r="K138" s="72">
        <f t="shared" si="18"/>
        <v>0</v>
      </c>
      <c r="L138" s="17" t="s">
        <v>16</v>
      </c>
      <c r="M138" s="18">
        <v>0</v>
      </c>
      <c r="N138" s="23">
        <f t="shared" si="19"/>
        <v>0</v>
      </c>
      <c r="O138" s="83"/>
      <c r="P138" s="43">
        <f t="shared" si="20"/>
        <v>0</v>
      </c>
    </row>
    <row r="139" spans="1:16" ht="24.6" x14ac:dyDescent="0.65">
      <c r="A139" s="10">
        <v>135</v>
      </c>
      <c r="B139" s="19" t="s">
        <v>151</v>
      </c>
      <c r="C139" s="71">
        <f>+'13'!H139</f>
        <v>0</v>
      </c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+E139-F139-I139-G139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+'13'!H140</f>
        <v>0</v>
      </c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+E140-F140-I140-G140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+'13'!H141</f>
        <v>0</v>
      </c>
      <c r="D141" s="80">
        <v>0</v>
      </c>
      <c r="E141" s="46">
        <f t="shared" si="0"/>
        <v>0</v>
      </c>
      <c r="F141" s="91">
        <v>0</v>
      </c>
      <c r="G141" s="89">
        <v>0</v>
      </c>
      <c r="H141" s="46">
        <f t="shared" si="17"/>
        <v>0</v>
      </c>
      <c r="I141" s="81"/>
      <c r="J141" s="20">
        <v>45</v>
      </c>
      <c r="K141" s="72">
        <f t="shared" si="18"/>
        <v>0</v>
      </c>
      <c r="L141" s="17" t="s">
        <v>16</v>
      </c>
      <c r="M141" s="18">
        <v>0</v>
      </c>
      <c r="N141" s="23">
        <f t="shared" si="19"/>
        <v>0</v>
      </c>
      <c r="O141" s="83"/>
      <c r="P141" s="43">
        <f t="shared" si="20"/>
        <v>0</v>
      </c>
    </row>
    <row r="142" spans="1:16" ht="24.6" x14ac:dyDescent="0.65">
      <c r="A142" s="10">
        <v>138</v>
      </c>
      <c r="B142" s="19" t="s">
        <v>388</v>
      </c>
      <c r="C142" s="71">
        <f>+'13'!H142</f>
        <v>0</v>
      </c>
      <c r="D142" s="80">
        <v>0</v>
      </c>
      <c r="E142" s="46">
        <f t="shared" si="0"/>
        <v>0</v>
      </c>
      <c r="F142" s="91">
        <v>0</v>
      </c>
      <c r="G142" s="89">
        <v>0</v>
      </c>
      <c r="H142" s="46">
        <f t="shared" si="17"/>
        <v>0</v>
      </c>
      <c r="I142" s="81"/>
      <c r="J142" s="22">
        <v>35</v>
      </c>
      <c r="K142" s="72">
        <f t="shared" si="18"/>
        <v>0</v>
      </c>
      <c r="L142" s="17" t="s">
        <v>16</v>
      </c>
      <c r="M142" s="18">
        <v>0</v>
      </c>
      <c r="N142" s="23">
        <f t="shared" si="19"/>
        <v>0</v>
      </c>
      <c r="O142" s="83"/>
      <c r="P142" s="43">
        <f t="shared" si="20"/>
        <v>0</v>
      </c>
    </row>
    <row r="143" spans="1:16" ht="24.6" x14ac:dyDescent="0.65">
      <c r="A143" s="10">
        <v>139</v>
      </c>
      <c r="B143" s="19" t="s">
        <v>354</v>
      </c>
      <c r="C143" s="71">
        <f>+'13'!H143</f>
        <v>0</v>
      </c>
      <c r="D143" s="80">
        <v>0</v>
      </c>
      <c r="E143" s="46">
        <f t="shared" si="0"/>
        <v>0</v>
      </c>
      <c r="F143" s="91">
        <v>0</v>
      </c>
      <c r="G143" s="89">
        <v>0</v>
      </c>
      <c r="H143" s="46">
        <f t="shared" si="17"/>
        <v>0</v>
      </c>
      <c r="I143" s="81"/>
      <c r="J143" s="22">
        <v>25</v>
      </c>
      <c r="K143" s="72">
        <f t="shared" si="18"/>
        <v>0</v>
      </c>
      <c r="L143" s="17" t="s">
        <v>16</v>
      </c>
      <c r="M143" s="18">
        <v>0</v>
      </c>
      <c r="N143" s="23">
        <f t="shared" si="19"/>
        <v>0</v>
      </c>
      <c r="O143" s="83"/>
      <c r="P143" s="43">
        <f t="shared" si="20"/>
        <v>0</v>
      </c>
    </row>
    <row r="144" spans="1:16" ht="24.6" x14ac:dyDescent="0.65">
      <c r="A144" s="10">
        <v>140</v>
      </c>
      <c r="B144" s="19" t="s">
        <v>118</v>
      </c>
      <c r="C144" s="71">
        <f>+'13'!H144</f>
        <v>0</v>
      </c>
      <c r="D144" s="80">
        <v>0</v>
      </c>
      <c r="E144" s="46">
        <f t="shared" si="0"/>
        <v>0</v>
      </c>
      <c r="F144" s="91">
        <v>0</v>
      </c>
      <c r="G144" s="89">
        <v>0</v>
      </c>
      <c r="H144" s="46">
        <f t="shared" ref="H144:H209" si="22">+E144-F144-I144-G144</f>
        <v>0</v>
      </c>
      <c r="I144" s="81"/>
      <c r="J144" s="20">
        <v>100</v>
      </c>
      <c r="K144" s="72">
        <f t="shared" si="18"/>
        <v>0</v>
      </c>
      <c r="L144" s="17" t="s">
        <v>16</v>
      </c>
      <c r="M144" s="18">
        <v>0</v>
      </c>
      <c r="N144" s="23">
        <f t="shared" si="19"/>
        <v>0</v>
      </c>
      <c r="O144" s="83"/>
      <c r="P144" s="43">
        <f t="shared" si="20"/>
        <v>0</v>
      </c>
    </row>
    <row r="145" spans="1:16" ht="24.6" x14ac:dyDescent="0.65">
      <c r="A145" s="10">
        <v>141</v>
      </c>
      <c r="B145" s="19" t="s">
        <v>112</v>
      </c>
      <c r="C145" s="71">
        <f>+'13'!H145</f>
        <v>0</v>
      </c>
      <c r="D145" s="80">
        <v>0</v>
      </c>
      <c r="E145" s="46">
        <f t="shared" si="0"/>
        <v>0</v>
      </c>
      <c r="F145" s="91">
        <v>0</v>
      </c>
      <c r="G145" s="89">
        <v>0</v>
      </c>
      <c r="H145" s="46">
        <f t="shared" si="22"/>
        <v>0</v>
      </c>
      <c r="I145" s="81"/>
      <c r="J145" s="20">
        <v>55</v>
      </c>
      <c r="K145" s="72">
        <f t="shared" ref="K145:K210" si="23">+J145*I145</f>
        <v>0</v>
      </c>
      <c r="L145" s="17" t="s">
        <v>16</v>
      </c>
      <c r="M145" s="18">
        <v>0</v>
      </c>
      <c r="N145" s="23">
        <f t="shared" ref="N145:N210" si="24">SUM(K145-M145)</f>
        <v>0</v>
      </c>
      <c r="O145" s="83"/>
      <c r="P145" s="43">
        <f t="shared" ref="P145:P210" si="25">+I145*O145</f>
        <v>0</v>
      </c>
    </row>
    <row r="146" spans="1:16" ht="24.6" x14ac:dyDescent="0.65">
      <c r="A146" s="10">
        <v>142</v>
      </c>
      <c r="B146" s="19" t="s">
        <v>139</v>
      </c>
      <c r="C146" s="71">
        <f>+'13'!H146</f>
        <v>0</v>
      </c>
      <c r="D146" s="80">
        <v>0</v>
      </c>
      <c r="E146" s="46">
        <f t="shared" si="0"/>
        <v>0</v>
      </c>
      <c r="F146" s="91">
        <v>0</v>
      </c>
      <c r="G146" s="89">
        <v>0</v>
      </c>
      <c r="H146" s="46">
        <f t="shared" si="22"/>
        <v>0</v>
      </c>
      <c r="I146" s="81"/>
      <c r="J146" s="20">
        <v>10</v>
      </c>
      <c r="K146" s="72">
        <f t="shared" si="23"/>
        <v>0</v>
      </c>
      <c r="L146" s="17" t="s">
        <v>16</v>
      </c>
      <c r="M146" s="18">
        <v>0</v>
      </c>
      <c r="N146" s="23">
        <f t="shared" si="24"/>
        <v>0</v>
      </c>
      <c r="O146" s="83"/>
      <c r="P146" s="43">
        <f t="shared" si="25"/>
        <v>0</v>
      </c>
    </row>
    <row r="147" spans="1:16" ht="24.6" x14ac:dyDescent="0.65">
      <c r="A147" s="10">
        <v>143</v>
      </c>
      <c r="B147" s="19" t="s">
        <v>251</v>
      </c>
      <c r="C147" s="71">
        <f>+'13'!H147</f>
        <v>5</v>
      </c>
      <c r="D147" s="80">
        <v>0</v>
      </c>
      <c r="E147" s="46">
        <f t="shared" si="0"/>
        <v>5</v>
      </c>
      <c r="F147" s="91">
        <v>0</v>
      </c>
      <c r="G147" s="89">
        <v>0</v>
      </c>
      <c r="H147" s="46">
        <f t="shared" si="22"/>
        <v>5</v>
      </c>
      <c r="I147" s="81"/>
      <c r="J147" s="20">
        <v>35</v>
      </c>
      <c r="K147" s="72">
        <f t="shared" si="23"/>
        <v>0</v>
      </c>
      <c r="L147" s="17" t="s">
        <v>16</v>
      </c>
      <c r="M147" s="18">
        <v>0</v>
      </c>
      <c r="N147" s="23">
        <f t="shared" si="24"/>
        <v>0</v>
      </c>
      <c r="O147" s="83"/>
      <c r="P147" s="43">
        <f t="shared" si="25"/>
        <v>0</v>
      </c>
    </row>
    <row r="148" spans="1:16" ht="24.6" x14ac:dyDescent="0.65">
      <c r="A148" s="10">
        <v>144</v>
      </c>
      <c r="B148" s="19" t="s">
        <v>252</v>
      </c>
      <c r="C148" s="71">
        <f>+'13'!H148</f>
        <v>0</v>
      </c>
      <c r="D148" s="80">
        <v>0</v>
      </c>
      <c r="E148" s="46">
        <f t="shared" si="0"/>
        <v>0</v>
      </c>
      <c r="F148" s="91">
        <v>0</v>
      </c>
      <c r="G148" s="89">
        <v>0</v>
      </c>
      <c r="H148" s="46">
        <f t="shared" si="22"/>
        <v>0</v>
      </c>
      <c r="I148" s="81"/>
      <c r="J148" s="20">
        <v>40</v>
      </c>
      <c r="K148" s="72">
        <f t="shared" si="23"/>
        <v>0</v>
      </c>
      <c r="L148" s="17" t="s">
        <v>16</v>
      </c>
      <c r="M148" s="18">
        <v>0</v>
      </c>
      <c r="N148" s="23">
        <f t="shared" si="24"/>
        <v>0</v>
      </c>
      <c r="O148" s="83"/>
      <c r="P148" s="43">
        <f t="shared" si="25"/>
        <v>0</v>
      </c>
    </row>
    <row r="149" spans="1:16" ht="24.6" x14ac:dyDescent="0.65">
      <c r="A149" s="10">
        <v>145</v>
      </c>
      <c r="B149" s="19" t="s">
        <v>176</v>
      </c>
      <c r="C149" s="71">
        <f>+'13'!H149</f>
        <v>0</v>
      </c>
      <c r="D149" s="80">
        <v>0</v>
      </c>
      <c r="E149" s="46">
        <f t="shared" si="0"/>
        <v>0</v>
      </c>
      <c r="F149" s="91">
        <v>0</v>
      </c>
      <c r="G149" s="89">
        <v>0</v>
      </c>
      <c r="H149" s="46">
        <f t="shared" si="22"/>
        <v>0</v>
      </c>
      <c r="I149" s="81"/>
      <c r="J149" s="20">
        <v>50</v>
      </c>
      <c r="K149" s="72">
        <f t="shared" si="23"/>
        <v>0</v>
      </c>
      <c r="L149" s="17" t="s">
        <v>16</v>
      </c>
      <c r="M149" s="18">
        <v>0</v>
      </c>
      <c r="N149" s="23">
        <f t="shared" si="24"/>
        <v>0</v>
      </c>
      <c r="O149" s="83"/>
      <c r="P149" s="43">
        <f t="shared" si="25"/>
        <v>0</v>
      </c>
    </row>
    <row r="150" spans="1:16" ht="24.6" x14ac:dyDescent="0.65">
      <c r="A150" s="10">
        <v>146</v>
      </c>
      <c r="B150" s="19" t="s">
        <v>182</v>
      </c>
      <c r="C150" s="71">
        <f>+'13'!H150</f>
        <v>1</v>
      </c>
      <c r="D150" s="80">
        <v>0</v>
      </c>
      <c r="E150" s="46">
        <f t="shared" si="0"/>
        <v>1</v>
      </c>
      <c r="F150" s="91">
        <v>0</v>
      </c>
      <c r="G150" s="89">
        <v>0</v>
      </c>
      <c r="H150" s="46">
        <f t="shared" si="22"/>
        <v>1</v>
      </c>
      <c r="I150" s="81"/>
      <c r="J150" s="20">
        <v>90</v>
      </c>
      <c r="K150" s="72">
        <f t="shared" si="23"/>
        <v>0</v>
      </c>
      <c r="L150" s="17" t="s">
        <v>16</v>
      </c>
      <c r="M150" s="18">
        <v>0</v>
      </c>
      <c r="N150" s="23">
        <f t="shared" si="24"/>
        <v>0</v>
      </c>
      <c r="O150" s="83"/>
      <c r="P150" s="43">
        <f t="shared" si="25"/>
        <v>0</v>
      </c>
    </row>
    <row r="151" spans="1:16" ht="24.6" x14ac:dyDescent="0.65">
      <c r="A151" s="10">
        <v>147</v>
      </c>
      <c r="B151" s="19" t="s">
        <v>315</v>
      </c>
      <c r="C151" s="71">
        <f>+'13'!H151</f>
        <v>0</v>
      </c>
      <c r="D151" s="80">
        <v>0</v>
      </c>
      <c r="E151" s="46">
        <f t="shared" si="0"/>
        <v>0</v>
      </c>
      <c r="F151" s="91">
        <v>0</v>
      </c>
      <c r="G151" s="89">
        <v>0</v>
      </c>
      <c r="H151" s="46">
        <f t="shared" si="22"/>
        <v>0</v>
      </c>
      <c r="I151" s="81"/>
      <c r="J151" s="20">
        <v>35</v>
      </c>
      <c r="K151" s="72">
        <f t="shared" si="23"/>
        <v>0</v>
      </c>
      <c r="L151" s="17" t="s">
        <v>16</v>
      </c>
      <c r="M151" s="18">
        <v>0</v>
      </c>
      <c r="N151" s="23">
        <f t="shared" si="24"/>
        <v>0</v>
      </c>
      <c r="O151" s="83"/>
      <c r="P151" s="43">
        <f t="shared" si="25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+'13'!H152</f>
        <v>0</v>
      </c>
      <c r="D152" s="80">
        <v>0</v>
      </c>
      <c r="E152" s="46">
        <f t="shared" si="0"/>
        <v>0</v>
      </c>
      <c r="F152" s="91">
        <v>0</v>
      </c>
      <c r="G152" s="89">
        <v>0</v>
      </c>
      <c r="H152" s="46">
        <f t="shared" si="22"/>
        <v>0</v>
      </c>
      <c r="I152" s="81"/>
      <c r="J152" s="20">
        <v>35</v>
      </c>
      <c r="K152" s="72">
        <f t="shared" si="23"/>
        <v>0</v>
      </c>
      <c r="L152" s="17" t="s">
        <v>16</v>
      </c>
      <c r="M152" s="18">
        <v>0</v>
      </c>
      <c r="N152" s="23">
        <f t="shared" si="24"/>
        <v>0</v>
      </c>
      <c r="O152" s="83"/>
      <c r="P152" s="43">
        <f t="shared" si="25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+'13'!H153</f>
        <v>0</v>
      </c>
      <c r="D153" s="80">
        <v>0</v>
      </c>
      <c r="E153" s="46">
        <f t="shared" si="0"/>
        <v>0</v>
      </c>
      <c r="F153" s="91">
        <v>0</v>
      </c>
      <c r="G153" s="89">
        <v>0</v>
      </c>
      <c r="H153" s="46">
        <f t="shared" si="22"/>
        <v>0</v>
      </c>
      <c r="I153" s="81"/>
      <c r="J153" s="20">
        <v>60</v>
      </c>
      <c r="K153" s="72">
        <f t="shared" si="23"/>
        <v>0</v>
      </c>
      <c r="L153" s="17" t="s">
        <v>16</v>
      </c>
      <c r="M153" s="18">
        <v>0</v>
      </c>
      <c r="N153" s="23">
        <f t="shared" si="24"/>
        <v>0</v>
      </c>
      <c r="O153" s="83"/>
      <c r="P153" s="43">
        <f t="shared" si="25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+'13'!H154</f>
        <v>2</v>
      </c>
      <c r="D154" s="80">
        <v>0</v>
      </c>
      <c r="E154" s="46">
        <f t="shared" si="0"/>
        <v>2</v>
      </c>
      <c r="F154" s="91">
        <v>0</v>
      </c>
      <c r="G154" s="89">
        <v>0</v>
      </c>
      <c r="H154" s="46">
        <f t="shared" si="22"/>
        <v>2</v>
      </c>
      <c r="I154" s="81"/>
      <c r="J154" s="20">
        <v>120</v>
      </c>
      <c r="K154" s="72">
        <f t="shared" si="23"/>
        <v>0</v>
      </c>
      <c r="L154" s="17" t="s">
        <v>16</v>
      </c>
      <c r="M154" s="18">
        <v>0</v>
      </c>
      <c r="N154" s="23">
        <f t="shared" si="24"/>
        <v>0</v>
      </c>
      <c r="O154" s="83"/>
      <c r="P154" s="43">
        <f t="shared" si="25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+'13'!H155</f>
        <v>1</v>
      </c>
      <c r="D155" s="80">
        <v>0</v>
      </c>
      <c r="E155" s="46">
        <f t="shared" ref="E155:E220" si="26">C155+D155</f>
        <v>1</v>
      </c>
      <c r="F155" s="91">
        <v>0</v>
      </c>
      <c r="G155" s="89">
        <v>0</v>
      </c>
      <c r="H155" s="46">
        <f t="shared" si="22"/>
        <v>1</v>
      </c>
      <c r="I155" s="81"/>
      <c r="J155" s="20">
        <v>60</v>
      </c>
      <c r="K155" s="72">
        <f t="shared" si="23"/>
        <v>0</v>
      </c>
      <c r="L155" s="17" t="s">
        <v>16</v>
      </c>
      <c r="M155" s="18">
        <v>0</v>
      </c>
      <c r="N155" s="23">
        <f t="shared" si="24"/>
        <v>0</v>
      </c>
      <c r="O155" s="83"/>
      <c r="P155" s="43">
        <f t="shared" si="25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+'13'!H156</f>
        <v>1</v>
      </c>
      <c r="D156" s="80">
        <v>0</v>
      </c>
      <c r="E156" s="46">
        <f t="shared" si="26"/>
        <v>1</v>
      </c>
      <c r="F156" s="91">
        <v>0</v>
      </c>
      <c r="G156" s="89">
        <v>0</v>
      </c>
      <c r="H156" s="46">
        <f t="shared" si="22"/>
        <v>1</v>
      </c>
      <c r="I156" s="81"/>
      <c r="J156" s="20">
        <v>120</v>
      </c>
      <c r="K156" s="72">
        <f t="shared" si="23"/>
        <v>0</v>
      </c>
      <c r="L156" s="17" t="s">
        <v>16</v>
      </c>
      <c r="M156" s="18">
        <v>0</v>
      </c>
      <c r="N156" s="23">
        <f t="shared" si="24"/>
        <v>0</v>
      </c>
      <c r="O156" s="83"/>
      <c r="P156" s="43">
        <f t="shared" si="25"/>
        <v>0</v>
      </c>
    </row>
    <row r="157" spans="1:16" ht="24.6" x14ac:dyDescent="0.65">
      <c r="A157" s="10">
        <v>153</v>
      </c>
      <c r="B157" s="19" t="s">
        <v>109</v>
      </c>
      <c r="C157" s="71">
        <f>+'13'!H157</f>
        <v>0</v>
      </c>
      <c r="D157" s="80">
        <v>0</v>
      </c>
      <c r="E157" s="46">
        <f t="shared" si="26"/>
        <v>0</v>
      </c>
      <c r="F157" s="91">
        <v>0</v>
      </c>
      <c r="G157" s="89">
        <v>0</v>
      </c>
      <c r="H157" s="46">
        <f t="shared" si="22"/>
        <v>0</v>
      </c>
      <c r="I157" s="81"/>
      <c r="J157" s="20">
        <v>50</v>
      </c>
      <c r="K157" s="72">
        <f t="shared" si="23"/>
        <v>0</v>
      </c>
      <c r="L157" s="17" t="s">
        <v>16</v>
      </c>
      <c r="M157" s="18">
        <v>0</v>
      </c>
      <c r="N157" s="23">
        <f t="shared" si="24"/>
        <v>0</v>
      </c>
      <c r="O157" s="83"/>
      <c r="P157" s="43">
        <f t="shared" si="25"/>
        <v>0</v>
      </c>
    </row>
    <row r="158" spans="1:16" ht="24.6" x14ac:dyDescent="0.65">
      <c r="A158" s="10">
        <v>154</v>
      </c>
      <c r="B158" s="19" t="s">
        <v>247</v>
      </c>
      <c r="C158" s="71">
        <f>+'13'!H158</f>
        <v>2</v>
      </c>
      <c r="D158" s="80">
        <v>0</v>
      </c>
      <c r="E158" s="46">
        <f t="shared" si="26"/>
        <v>2</v>
      </c>
      <c r="F158" s="91">
        <v>0</v>
      </c>
      <c r="G158" s="89">
        <v>0</v>
      </c>
      <c r="H158" s="46">
        <f t="shared" si="22"/>
        <v>1</v>
      </c>
      <c r="I158" s="81">
        <v>1</v>
      </c>
      <c r="J158" s="20">
        <v>150</v>
      </c>
      <c r="K158" s="72">
        <f t="shared" si="23"/>
        <v>150</v>
      </c>
      <c r="L158" s="17" t="s">
        <v>16</v>
      </c>
      <c r="M158" s="18">
        <v>0</v>
      </c>
      <c r="N158" s="23">
        <f t="shared" si="24"/>
        <v>150</v>
      </c>
      <c r="O158" s="83"/>
      <c r="P158" s="43">
        <f t="shared" si="25"/>
        <v>0</v>
      </c>
    </row>
    <row r="159" spans="1:16" ht="24.6" x14ac:dyDescent="0.65">
      <c r="A159" s="10">
        <v>155</v>
      </c>
      <c r="B159" s="19" t="s">
        <v>248</v>
      </c>
      <c r="C159" s="71">
        <f>+'13'!H159</f>
        <v>0</v>
      </c>
      <c r="D159" s="80">
        <v>0</v>
      </c>
      <c r="E159" s="46">
        <f t="shared" si="26"/>
        <v>0</v>
      </c>
      <c r="F159" s="91">
        <v>0</v>
      </c>
      <c r="G159" s="89">
        <v>0</v>
      </c>
      <c r="H159" s="46">
        <f t="shared" si="22"/>
        <v>0</v>
      </c>
      <c r="I159" s="81"/>
      <c r="J159" s="20">
        <v>150</v>
      </c>
      <c r="K159" s="72">
        <f t="shared" si="23"/>
        <v>0</v>
      </c>
      <c r="L159" s="17" t="s">
        <v>16</v>
      </c>
      <c r="M159" s="18">
        <v>0</v>
      </c>
      <c r="N159" s="23">
        <f t="shared" si="24"/>
        <v>0</v>
      </c>
      <c r="O159" s="83"/>
      <c r="P159" s="43">
        <f t="shared" si="25"/>
        <v>0</v>
      </c>
    </row>
    <row r="160" spans="1:16" ht="24.6" x14ac:dyDescent="0.65">
      <c r="A160" s="10">
        <v>156</v>
      </c>
      <c r="B160" s="19" t="s">
        <v>249</v>
      </c>
      <c r="C160" s="71">
        <f>+'13'!H160</f>
        <v>0</v>
      </c>
      <c r="D160" s="80">
        <v>0</v>
      </c>
      <c r="E160" s="46">
        <f t="shared" si="26"/>
        <v>0</v>
      </c>
      <c r="F160" s="91">
        <v>0</v>
      </c>
      <c r="G160" s="89">
        <v>0</v>
      </c>
      <c r="H160" s="46">
        <f t="shared" si="22"/>
        <v>0</v>
      </c>
      <c r="I160" s="81"/>
      <c r="J160" s="20">
        <v>150</v>
      </c>
      <c r="K160" s="72">
        <f t="shared" si="23"/>
        <v>0</v>
      </c>
      <c r="L160" s="17" t="s">
        <v>16</v>
      </c>
      <c r="M160" s="18">
        <v>0</v>
      </c>
      <c r="N160" s="23">
        <f t="shared" si="24"/>
        <v>0</v>
      </c>
      <c r="O160" s="83"/>
      <c r="P160" s="43">
        <f t="shared" si="25"/>
        <v>0</v>
      </c>
    </row>
    <row r="161" spans="1:16" ht="24.6" x14ac:dyDescent="0.65">
      <c r="A161" s="10">
        <v>157</v>
      </c>
      <c r="B161" s="19" t="s">
        <v>250</v>
      </c>
      <c r="C161" s="71">
        <f>+'13'!H161</f>
        <v>0</v>
      </c>
      <c r="D161" s="80">
        <v>0</v>
      </c>
      <c r="E161" s="46">
        <f t="shared" si="26"/>
        <v>0</v>
      </c>
      <c r="F161" s="91">
        <v>0</v>
      </c>
      <c r="G161" s="89">
        <v>0</v>
      </c>
      <c r="H161" s="46">
        <f t="shared" si="22"/>
        <v>0</v>
      </c>
      <c r="I161" s="81"/>
      <c r="J161" s="20">
        <v>150</v>
      </c>
      <c r="K161" s="72">
        <f t="shared" si="23"/>
        <v>0</v>
      </c>
      <c r="L161" s="17" t="s">
        <v>16</v>
      </c>
      <c r="M161" s="18">
        <v>0</v>
      </c>
      <c r="N161" s="23">
        <f t="shared" si="24"/>
        <v>0</v>
      </c>
      <c r="O161" s="83"/>
      <c r="P161" s="43">
        <f t="shared" si="25"/>
        <v>0</v>
      </c>
    </row>
    <row r="162" spans="1:16" ht="24.6" x14ac:dyDescent="0.65">
      <c r="A162" s="10">
        <v>158</v>
      </c>
      <c r="B162" s="19" t="s">
        <v>170</v>
      </c>
      <c r="C162" s="71">
        <f>+'13'!H162</f>
        <v>0</v>
      </c>
      <c r="D162" s="80">
        <v>0</v>
      </c>
      <c r="E162" s="46">
        <f t="shared" si="26"/>
        <v>0</v>
      </c>
      <c r="F162" s="91">
        <v>0</v>
      </c>
      <c r="G162" s="89">
        <v>0</v>
      </c>
      <c r="H162" s="46">
        <f t="shared" si="22"/>
        <v>0</v>
      </c>
      <c r="I162" s="81"/>
      <c r="J162" s="20">
        <v>135</v>
      </c>
      <c r="K162" s="72">
        <f t="shared" si="23"/>
        <v>0</v>
      </c>
      <c r="L162" s="17" t="s">
        <v>16</v>
      </c>
      <c r="M162" s="18">
        <v>0</v>
      </c>
      <c r="N162" s="23">
        <f t="shared" si="24"/>
        <v>0</v>
      </c>
      <c r="O162" s="83"/>
      <c r="P162" s="43">
        <f t="shared" si="25"/>
        <v>0</v>
      </c>
    </row>
    <row r="163" spans="1:16" ht="24.6" x14ac:dyDescent="0.65">
      <c r="A163" s="10">
        <v>159</v>
      </c>
      <c r="B163" s="19" t="s">
        <v>115</v>
      </c>
      <c r="C163" s="71">
        <f>+'13'!H163</f>
        <v>0</v>
      </c>
      <c r="D163" s="80">
        <v>0</v>
      </c>
      <c r="E163" s="46">
        <f t="shared" si="26"/>
        <v>0</v>
      </c>
      <c r="F163" s="91">
        <v>0</v>
      </c>
      <c r="G163" s="89">
        <v>0</v>
      </c>
      <c r="H163" s="46">
        <f t="shared" si="22"/>
        <v>0</v>
      </c>
      <c r="I163" s="81"/>
      <c r="J163" s="20">
        <v>100</v>
      </c>
      <c r="K163" s="72">
        <f t="shared" si="23"/>
        <v>0</v>
      </c>
      <c r="L163" s="17" t="s">
        <v>16</v>
      </c>
      <c r="M163" s="18">
        <v>0</v>
      </c>
      <c r="N163" s="23">
        <f t="shared" si="24"/>
        <v>0</v>
      </c>
      <c r="O163" s="83"/>
      <c r="P163" s="43">
        <f t="shared" si="25"/>
        <v>0</v>
      </c>
    </row>
    <row r="164" spans="1:16" ht="24.6" x14ac:dyDescent="0.65">
      <c r="A164" s="10">
        <v>160</v>
      </c>
      <c r="B164" s="19" t="s">
        <v>171</v>
      </c>
      <c r="C164" s="71">
        <f>+'13'!H164</f>
        <v>5</v>
      </c>
      <c r="D164" s="80">
        <v>0</v>
      </c>
      <c r="E164" s="46">
        <f t="shared" si="26"/>
        <v>5</v>
      </c>
      <c r="F164" s="91">
        <v>0</v>
      </c>
      <c r="G164" s="89">
        <v>0</v>
      </c>
      <c r="H164" s="46">
        <f t="shared" si="22"/>
        <v>5</v>
      </c>
      <c r="I164" s="81"/>
      <c r="J164" s="20">
        <v>90</v>
      </c>
      <c r="K164" s="72">
        <f t="shared" si="23"/>
        <v>0</v>
      </c>
      <c r="L164" s="17" t="s">
        <v>16</v>
      </c>
      <c r="M164" s="18">
        <v>0</v>
      </c>
      <c r="N164" s="23">
        <f t="shared" si="24"/>
        <v>0</v>
      </c>
      <c r="O164" s="83"/>
      <c r="P164" s="43">
        <f t="shared" si="25"/>
        <v>0</v>
      </c>
    </row>
    <row r="165" spans="1:16" ht="24.6" x14ac:dyDescent="0.65">
      <c r="A165" s="10">
        <v>161</v>
      </c>
      <c r="B165" s="19" t="s">
        <v>172</v>
      </c>
      <c r="C165" s="71">
        <f>+'13'!H165</f>
        <v>4</v>
      </c>
      <c r="D165" s="80">
        <v>0</v>
      </c>
      <c r="E165" s="46">
        <f t="shared" si="26"/>
        <v>4</v>
      </c>
      <c r="F165" s="91">
        <v>0</v>
      </c>
      <c r="G165" s="89">
        <v>0</v>
      </c>
      <c r="H165" s="46">
        <f t="shared" si="22"/>
        <v>4</v>
      </c>
      <c r="I165" s="81"/>
      <c r="J165" s="20">
        <v>90</v>
      </c>
      <c r="K165" s="72">
        <f t="shared" si="23"/>
        <v>0</v>
      </c>
      <c r="L165" s="17" t="s">
        <v>16</v>
      </c>
      <c r="M165" s="18">
        <v>0</v>
      </c>
      <c r="N165" s="23">
        <f t="shared" si="24"/>
        <v>0</v>
      </c>
      <c r="O165" s="83"/>
      <c r="P165" s="43">
        <f t="shared" si="25"/>
        <v>0</v>
      </c>
    </row>
    <row r="166" spans="1:16" ht="24.6" x14ac:dyDescent="0.65">
      <c r="A166" s="10">
        <v>162</v>
      </c>
      <c r="B166" s="19" t="s">
        <v>173</v>
      </c>
      <c r="C166" s="71">
        <f>+'13'!H166</f>
        <v>3</v>
      </c>
      <c r="D166" s="80">
        <v>0</v>
      </c>
      <c r="E166" s="46">
        <f t="shared" si="26"/>
        <v>3</v>
      </c>
      <c r="F166" s="91">
        <v>0</v>
      </c>
      <c r="G166" s="89">
        <v>0</v>
      </c>
      <c r="H166" s="46">
        <f t="shared" si="22"/>
        <v>3</v>
      </c>
      <c r="I166" s="81"/>
      <c r="J166" s="20">
        <v>90</v>
      </c>
      <c r="K166" s="72">
        <f t="shared" si="23"/>
        <v>0</v>
      </c>
      <c r="L166" s="17" t="s">
        <v>16</v>
      </c>
      <c r="M166" s="18">
        <v>0</v>
      </c>
      <c r="N166" s="23">
        <f t="shared" si="24"/>
        <v>0</v>
      </c>
      <c r="O166" s="83"/>
      <c r="P166" s="43">
        <f t="shared" si="25"/>
        <v>0</v>
      </c>
    </row>
    <row r="167" spans="1:16" ht="24.6" x14ac:dyDescent="0.65">
      <c r="A167" s="10">
        <v>163</v>
      </c>
      <c r="B167" s="19" t="s">
        <v>174</v>
      </c>
      <c r="C167" s="71">
        <f>+'13'!H167</f>
        <v>5</v>
      </c>
      <c r="D167" s="80">
        <v>0</v>
      </c>
      <c r="E167" s="46">
        <f t="shared" si="26"/>
        <v>5</v>
      </c>
      <c r="F167" s="91">
        <v>0</v>
      </c>
      <c r="G167" s="89">
        <v>0</v>
      </c>
      <c r="H167" s="46">
        <f t="shared" si="22"/>
        <v>5</v>
      </c>
      <c r="I167" s="81"/>
      <c r="J167" s="20">
        <v>90</v>
      </c>
      <c r="K167" s="72">
        <f t="shared" si="23"/>
        <v>0</v>
      </c>
      <c r="L167" s="17" t="s">
        <v>16</v>
      </c>
      <c r="M167" s="18">
        <v>0</v>
      </c>
      <c r="N167" s="23">
        <f t="shared" si="24"/>
        <v>0</v>
      </c>
      <c r="O167" s="83"/>
      <c r="P167" s="43">
        <f t="shared" si="25"/>
        <v>0</v>
      </c>
    </row>
    <row r="168" spans="1:16" ht="24.6" x14ac:dyDescent="0.65">
      <c r="A168" s="10">
        <v>164</v>
      </c>
      <c r="B168" s="19" t="s">
        <v>179</v>
      </c>
      <c r="C168" s="71">
        <f>+'13'!H168</f>
        <v>0</v>
      </c>
      <c r="D168" s="80">
        <v>0</v>
      </c>
      <c r="E168" s="46">
        <f t="shared" si="26"/>
        <v>0</v>
      </c>
      <c r="F168" s="91">
        <v>0</v>
      </c>
      <c r="G168" s="89">
        <v>0</v>
      </c>
      <c r="H168" s="46">
        <f t="shared" si="22"/>
        <v>0</v>
      </c>
      <c r="I168" s="81"/>
      <c r="J168" s="20">
        <v>50</v>
      </c>
      <c r="K168" s="72">
        <f t="shared" si="23"/>
        <v>0</v>
      </c>
      <c r="L168" s="17" t="s">
        <v>16</v>
      </c>
      <c r="M168" s="18">
        <v>0</v>
      </c>
      <c r="N168" s="23">
        <f t="shared" si="24"/>
        <v>0</v>
      </c>
      <c r="O168" s="83"/>
      <c r="P168" s="43">
        <f t="shared" si="25"/>
        <v>0</v>
      </c>
    </row>
    <row r="169" spans="1:16" ht="24.6" x14ac:dyDescent="0.65">
      <c r="A169" s="10">
        <v>165</v>
      </c>
      <c r="B169" s="19" t="s">
        <v>180</v>
      </c>
      <c r="C169" s="71">
        <f>+'13'!H169</f>
        <v>11</v>
      </c>
      <c r="D169" s="80">
        <v>0</v>
      </c>
      <c r="E169" s="46">
        <f t="shared" si="26"/>
        <v>11</v>
      </c>
      <c r="F169" s="91">
        <v>0</v>
      </c>
      <c r="G169" s="89">
        <v>0</v>
      </c>
      <c r="H169" s="46">
        <f t="shared" si="22"/>
        <v>11</v>
      </c>
      <c r="I169" s="81"/>
      <c r="J169" s="20">
        <v>55</v>
      </c>
      <c r="K169" s="72">
        <f t="shared" si="23"/>
        <v>0</v>
      </c>
      <c r="L169" s="17" t="s">
        <v>16</v>
      </c>
      <c r="M169" s="18">
        <v>0</v>
      </c>
      <c r="N169" s="23">
        <f t="shared" si="24"/>
        <v>0</v>
      </c>
      <c r="O169" s="83"/>
      <c r="P169" s="43">
        <f t="shared" si="25"/>
        <v>0</v>
      </c>
    </row>
    <row r="170" spans="1:16" ht="24.6" x14ac:dyDescent="0.65">
      <c r="A170" s="10">
        <v>166</v>
      </c>
      <c r="B170" s="19" t="s">
        <v>181</v>
      </c>
      <c r="C170" s="71">
        <f>+'13'!H170</f>
        <v>0</v>
      </c>
      <c r="D170" s="80">
        <v>0</v>
      </c>
      <c r="E170" s="46">
        <f t="shared" si="26"/>
        <v>0</v>
      </c>
      <c r="F170" s="91">
        <v>0</v>
      </c>
      <c r="G170" s="89">
        <v>0</v>
      </c>
      <c r="H170" s="46">
        <f t="shared" si="22"/>
        <v>0</v>
      </c>
      <c r="I170" s="81"/>
      <c r="J170" s="20">
        <v>85</v>
      </c>
      <c r="K170" s="72">
        <f t="shared" si="23"/>
        <v>0</v>
      </c>
      <c r="L170" s="17" t="s">
        <v>16</v>
      </c>
      <c r="M170" s="18">
        <v>0</v>
      </c>
      <c r="N170" s="23">
        <f t="shared" si="24"/>
        <v>0</v>
      </c>
      <c r="O170" s="83"/>
      <c r="P170" s="43">
        <f t="shared" si="25"/>
        <v>0</v>
      </c>
    </row>
    <row r="171" spans="1:16" ht="24.6" x14ac:dyDescent="0.65">
      <c r="A171" s="10">
        <v>167</v>
      </c>
      <c r="B171" s="19" t="s">
        <v>188</v>
      </c>
      <c r="C171" s="71">
        <f>+'13'!H171</f>
        <v>0</v>
      </c>
      <c r="D171" s="80">
        <v>0</v>
      </c>
      <c r="E171" s="46">
        <f t="shared" si="26"/>
        <v>0</v>
      </c>
      <c r="F171" s="91">
        <v>0</v>
      </c>
      <c r="G171" s="89">
        <v>0</v>
      </c>
      <c r="H171" s="46">
        <f t="shared" si="22"/>
        <v>0</v>
      </c>
      <c r="I171" s="81"/>
      <c r="J171" s="20">
        <v>50</v>
      </c>
      <c r="K171" s="72">
        <f t="shared" si="23"/>
        <v>0</v>
      </c>
      <c r="L171" s="17" t="s">
        <v>16</v>
      </c>
      <c r="M171" s="18">
        <v>0</v>
      </c>
      <c r="N171" s="23">
        <f t="shared" si="24"/>
        <v>0</v>
      </c>
      <c r="O171" s="83"/>
      <c r="P171" s="43">
        <f t="shared" si="25"/>
        <v>0</v>
      </c>
    </row>
    <row r="172" spans="1:16" ht="24.6" x14ac:dyDescent="0.65">
      <c r="A172" s="10">
        <v>168</v>
      </c>
      <c r="B172" s="19" t="s">
        <v>278</v>
      </c>
      <c r="C172" s="71">
        <f>+'13'!H172</f>
        <v>0</v>
      </c>
      <c r="D172" s="80">
        <v>0</v>
      </c>
      <c r="E172" s="46">
        <f t="shared" si="26"/>
        <v>0</v>
      </c>
      <c r="F172" s="91">
        <v>0</v>
      </c>
      <c r="G172" s="89">
        <v>0</v>
      </c>
      <c r="H172" s="46">
        <f t="shared" si="22"/>
        <v>0</v>
      </c>
      <c r="I172" s="81"/>
      <c r="J172" s="20">
        <v>120</v>
      </c>
      <c r="K172" s="72">
        <f t="shared" si="23"/>
        <v>0</v>
      </c>
      <c r="L172" s="17" t="s">
        <v>16</v>
      </c>
      <c r="M172" s="18">
        <v>0</v>
      </c>
      <c r="N172" s="23">
        <f t="shared" si="24"/>
        <v>0</v>
      </c>
      <c r="O172" s="83"/>
      <c r="P172" s="43">
        <f t="shared" si="25"/>
        <v>0</v>
      </c>
    </row>
    <row r="173" spans="1:16" ht="24.6" x14ac:dyDescent="0.65">
      <c r="A173" s="10">
        <v>169</v>
      </c>
      <c r="B173" s="19" t="s">
        <v>279</v>
      </c>
      <c r="C173" s="71">
        <f>+'13'!H173</f>
        <v>0</v>
      </c>
      <c r="D173" s="80">
        <v>0</v>
      </c>
      <c r="E173" s="46">
        <f t="shared" si="26"/>
        <v>0</v>
      </c>
      <c r="F173" s="91">
        <v>0</v>
      </c>
      <c r="G173" s="89">
        <v>0</v>
      </c>
      <c r="H173" s="46">
        <f t="shared" si="22"/>
        <v>0</v>
      </c>
      <c r="I173" s="81"/>
      <c r="J173" s="20">
        <v>25</v>
      </c>
      <c r="K173" s="72">
        <f t="shared" si="23"/>
        <v>0</v>
      </c>
      <c r="L173" s="17" t="s">
        <v>16</v>
      </c>
      <c r="M173" s="18">
        <v>0</v>
      </c>
      <c r="N173" s="23">
        <f t="shared" si="24"/>
        <v>0</v>
      </c>
      <c r="O173" s="83"/>
      <c r="P173" s="43">
        <f t="shared" si="25"/>
        <v>0</v>
      </c>
    </row>
    <row r="174" spans="1:16" ht="24.6" x14ac:dyDescent="0.65">
      <c r="A174" s="10">
        <v>170</v>
      </c>
      <c r="B174" s="19" t="s">
        <v>280</v>
      </c>
      <c r="C174" s="71">
        <f>+'13'!H174</f>
        <v>0</v>
      </c>
      <c r="D174" s="80">
        <v>0</v>
      </c>
      <c r="E174" s="46">
        <f t="shared" si="26"/>
        <v>0</v>
      </c>
      <c r="F174" s="91">
        <v>0</v>
      </c>
      <c r="G174" s="89">
        <v>0</v>
      </c>
      <c r="H174" s="46">
        <f t="shared" si="22"/>
        <v>0</v>
      </c>
      <c r="I174" s="81"/>
      <c r="J174" s="20">
        <v>25</v>
      </c>
      <c r="K174" s="72">
        <f t="shared" si="23"/>
        <v>0</v>
      </c>
      <c r="L174" s="17" t="s">
        <v>16</v>
      </c>
      <c r="M174" s="18">
        <v>0</v>
      </c>
      <c r="N174" s="23">
        <f t="shared" si="24"/>
        <v>0</v>
      </c>
      <c r="O174" s="83"/>
      <c r="P174" s="43">
        <f t="shared" si="25"/>
        <v>0</v>
      </c>
    </row>
    <row r="175" spans="1:16" ht="24.6" x14ac:dyDescent="0.65">
      <c r="A175" s="10">
        <v>171</v>
      </c>
      <c r="B175" s="19" t="s">
        <v>389</v>
      </c>
      <c r="C175" s="71">
        <f>+'13'!H175</f>
        <v>0</v>
      </c>
      <c r="D175" s="80">
        <v>0</v>
      </c>
      <c r="E175" s="46">
        <f t="shared" si="26"/>
        <v>0</v>
      </c>
      <c r="F175" s="91">
        <v>0</v>
      </c>
      <c r="G175" s="89">
        <v>0</v>
      </c>
      <c r="H175" s="46">
        <f t="shared" si="22"/>
        <v>0</v>
      </c>
      <c r="I175" s="81"/>
      <c r="J175" s="20">
        <v>25</v>
      </c>
      <c r="K175" s="72">
        <f t="shared" si="23"/>
        <v>0</v>
      </c>
      <c r="L175" s="17" t="s">
        <v>16</v>
      </c>
      <c r="M175" s="18">
        <v>0</v>
      </c>
      <c r="N175" s="23">
        <f t="shared" si="24"/>
        <v>0</v>
      </c>
      <c r="O175" s="83"/>
      <c r="P175" s="43">
        <f t="shared" si="25"/>
        <v>0</v>
      </c>
    </row>
    <row r="176" spans="1:16" ht="24.6" x14ac:dyDescent="0.65">
      <c r="A176" s="10">
        <v>172</v>
      </c>
      <c r="B176" s="19" t="s">
        <v>281</v>
      </c>
      <c r="C176" s="71">
        <f>+'13'!H176</f>
        <v>0</v>
      </c>
      <c r="D176" s="80">
        <v>0</v>
      </c>
      <c r="E176" s="46">
        <f t="shared" si="26"/>
        <v>0</v>
      </c>
      <c r="F176" s="91">
        <v>0</v>
      </c>
      <c r="G176" s="89">
        <v>0</v>
      </c>
      <c r="H176" s="46">
        <f t="shared" si="22"/>
        <v>0</v>
      </c>
      <c r="I176" s="81"/>
      <c r="J176" s="20">
        <v>25</v>
      </c>
      <c r="K176" s="72">
        <f t="shared" si="23"/>
        <v>0</v>
      </c>
      <c r="L176" s="17" t="s">
        <v>16</v>
      </c>
      <c r="M176" s="18">
        <v>0</v>
      </c>
      <c r="N176" s="23">
        <f t="shared" si="24"/>
        <v>0</v>
      </c>
      <c r="O176" s="83"/>
      <c r="P176" s="43">
        <f t="shared" si="25"/>
        <v>0</v>
      </c>
    </row>
    <row r="177" spans="1:16" ht="24.6" x14ac:dyDescent="0.65">
      <c r="A177" s="10">
        <v>173</v>
      </c>
      <c r="B177" s="19" t="s">
        <v>282</v>
      </c>
      <c r="C177" s="71">
        <f>+'13'!H177</f>
        <v>2</v>
      </c>
      <c r="D177" s="80">
        <v>0</v>
      </c>
      <c r="E177" s="46">
        <f>C177+D177</f>
        <v>2</v>
      </c>
      <c r="F177" s="91">
        <v>0</v>
      </c>
      <c r="G177" s="89">
        <v>0</v>
      </c>
      <c r="H177" s="46">
        <f>+E177-F177-I177-G177</f>
        <v>2</v>
      </c>
      <c r="I177" s="81"/>
      <c r="J177" s="20">
        <v>25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+'13'!H178</f>
        <v>0</v>
      </c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+E178-F178-I178-G178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+'13'!H179</f>
        <v>183</v>
      </c>
      <c r="D179" s="80">
        <v>0</v>
      </c>
      <c r="E179" s="46">
        <f t="shared" si="26"/>
        <v>183</v>
      </c>
      <c r="F179" s="91">
        <v>0</v>
      </c>
      <c r="G179" s="89">
        <v>100</v>
      </c>
      <c r="H179" s="46">
        <f t="shared" si="22"/>
        <v>83</v>
      </c>
      <c r="I179" s="81"/>
      <c r="J179" s="20">
        <v>10</v>
      </c>
      <c r="K179" s="72">
        <f t="shared" si="23"/>
        <v>0</v>
      </c>
      <c r="L179" s="17" t="s">
        <v>16</v>
      </c>
      <c r="M179" s="18">
        <v>0</v>
      </c>
      <c r="N179" s="23">
        <f t="shared" si="24"/>
        <v>0</v>
      </c>
      <c r="O179" s="83"/>
      <c r="P179" s="43">
        <f t="shared" si="25"/>
        <v>0</v>
      </c>
    </row>
    <row r="180" spans="1:16" ht="24.6" x14ac:dyDescent="0.65">
      <c r="A180" s="10">
        <v>176</v>
      </c>
      <c r="B180" s="19" t="s">
        <v>284</v>
      </c>
      <c r="C180" s="71">
        <f>+'13'!H180</f>
        <v>0</v>
      </c>
      <c r="D180" s="80">
        <v>0</v>
      </c>
      <c r="E180" s="46">
        <f t="shared" si="26"/>
        <v>0</v>
      </c>
      <c r="F180" s="91">
        <v>0</v>
      </c>
      <c r="G180" s="89">
        <v>0</v>
      </c>
      <c r="H180" s="46">
        <f t="shared" si="22"/>
        <v>0</v>
      </c>
      <c r="I180" s="81"/>
      <c r="J180" s="20">
        <v>10</v>
      </c>
      <c r="K180" s="72">
        <f t="shared" si="23"/>
        <v>0</v>
      </c>
      <c r="L180" s="17" t="s">
        <v>16</v>
      </c>
      <c r="M180" s="18">
        <v>0</v>
      </c>
      <c r="N180" s="23">
        <f t="shared" si="24"/>
        <v>0</v>
      </c>
      <c r="O180" s="83"/>
      <c r="P180" s="43">
        <f t="shared" si="25"/>
        <v>0</v>
      </c>
    </row>
    <row r="181" spans="1:16" ht="24.6" x14ac:dyDescent="0.65">
      <c r="A181" s="10">
        <v>177</v>
      </c>
      <c r="B181" s="19" t="s">
        <v>390</v>
      </c>
      <c r="C181" s="71">
        <f>+'13'!H181</f>
        <v>12</v>
      </c>
      <c r="D181" s="80">
        <v>0</v>
      </c>
      <c r="E181" s="46">
        <f t="shared" si="26"/>
        <v>12</v>
      </c>
      <c r="F181" s="91">
        <v>0</v>
      </c>
      <c r="G181" s="89">
        <v>0</v>
      </c>
      <c r="H181" s="46">
        <f t="shared" si="22"/>
        <v>10</v>
      </c>
      <c r="I181" s="81">
        <v>2</v>
      </c>
      <c r="J181" s="20">
        <v>20</v>
      </c>
      <c r="K181" s="72">
        <f t="shared" si="23"/>
        <v>40</v>
      </c>
      <c r="L181" s="17" t="s">
        <v>16</v>
      </c>
      <c r="M181" s="18">
        <v>0</v>
      </c>
      <c r="N181" s="23">
        <f t="shared" si="24"/>
        <v>40</v>
      </c>
      <c r="O181" s="83"/>
      <c r="P181" s="43">
        <f t="shared" si="25"/>
        <v>0</v>
      </c>
    </row>
    <row r="182" spans="1:16" ht="24.6" x14ac:dyDescent="0.65">
      <c r="A182" s="10">
        <v>178</v>
      </c>
      <c r="B182" s="19" t="s">
        <v>322</v>
      </c>
      <c r="C182" s="71">
        <f>+'13'!H182</f>
        <v>0</v>
      </c>
      <c r="D182" s="80">
        <v>0</v>
      </c>
      <c r="E182" s="46">
        <f t="shared" si="26"/>
        <v>0</v>
      </c>
      <c r="F182" s="91">
        <v>0</v>
      </c>
      <c r="G182" s="89">
        <v>0</v>
      </c>
      <c r="H182" s="46">
        <f t="shared" si="22"/>
        <v>0</v>
      </c>
      <c r="I182" s="81"/>
      <c r="J182" s="20">
        <v>800</v>
      </c>
      <c r="K182" s="72">
        <f t="shared" si="23"/>
        <v>0</v>
      </c>
      <c r="L182" s="17" t="s">
        <v>16</v>
      </c>
      <c r="M182" s="18">
        <v>0</v>
      </c>
      <c r="N182" s="23">
        <f t="shared" si="24"/>
        <v>0</v>
      </c>
      <c r="O182" s="83"/>
      <c r="P182" s="43">
        <f t="shared" si="25"/>
        <v>0</v>
      </c>
    </row>
    <row r="183" spans="1:16" ht="24.6" x14ac:dyDescent="0.65">
      <c r="A183" s="10">
        <v>179</v>
      </c>
      <c r="B183" s="19" t="s">
        <v>323</v>
      </c>
      <c r="C183" s="71">
        <f>+'13'!H183</f>
        <v>0</v>
      </c>
      <c r="D183" s="80">
        <v>0</v>
      </c>
      <c r="E183" s="46">
        <f t="shared" si="26"/>
        <v>0</v>
      </c>
      <c r="F183" s="91">
        <v>0</v>
      </c>
      <c r="G183" s="89">
        <v>0</v>
      </c>
      <c r="H183" s="46">
        <f t="shared" si="22"/>
        <v>0</v>
      </c>
      <c r="I183" s="81"/>
      <c r="J183" s="20">
        <v>150</v>
      </c>
      <c r="K183" s="72">
        <f t="shared" si="23"/>
        <v>0</v>
      </c>
      <c r="L183" s="17" t="s">
        <v>16</v>
      </c>
      <c r="M183" s="18">
        <v>0</v>
      </c>
      <c r="N183" s="23">
        <f t="shared" si="24"/>
        <v>0</v>
      </c>
      <c r="O183" s="83"/>
      <c r="P183" s="43">
        <f t="shared" si="25"/>
        <v>0</v>
      </c>
    </row>
    <row r="184" spans="1:16" ht="24.6" x14ac:dyDescent="0.65">
      <c r="A184" s="10">
        <v>180</v>
      </c>
      <c r="B184" s="19" t="s">
        <v>286</v>
      </c>
      <c r="C184" s="71">
        <f>+'13'!H184</f>
        <v>0</v>
      </c>
      <c r="D184" s="80">
        <v>0</v>
      </c>
      <c r="E184" s="46">
        <f t="shared" si="26"/>
        <v>0</v>
      </c>
      <c r="F184" s="91">
        <v>0</v>
      </c>
      <c r="G184" s="89">
        <v>0</v>
      </c>
      <c r="H184" s="46">
        <f t="shared" si="22"/>
        <v>0</v>
      </c>
      <c r="I184" s="81"/>
      <c r="J184" s="20">
        <v>200</v>
      </c>
      <c r="K184" s="72">
        <f t="shared" si="23"/>
        <v>0</v>
      </c>
      <c r="L184" s="17" t="s">
        <v>16</v>
      </c>
      <c r="M184" s="18">
        <v>0</v>
      </c>
      <c r="N184" s="23">
        <f t="shared" si="24"/>
        <v>0</v>
      </c>
      <c r="O184" s="83"/>
      <c r="P184" s="43">
        <f t="shared" si="25"/>
        <v>0</v>
      </c>
    </row>
    <row r="185" spans="1:16" ht="24.6" x14ac:dyDescent="0.65">
      <c r="A185" s="10">
        <v>181</v>
      </c>
      <c r="B185" s="19" t="s">
        <v>324</v>
      </c>
      <c r="C185" s="71">
        <f>+'13'!H185</f>
        <v>0</v>
      </c>
      <c r="D185" s="80">
        <v>0</v>
      </c>
      <c r="E185" s="46">
        <f t="shared" si="26"/>
        <v>0</v>
      </c>
      <c r="F185" s="91">
        <v>0</v>
      </c>
      <c r="G185" s="89">
        <v>0</v>
      </c>
      <c r="H185" s="46">
        <f t="shared" si="22"/>
        <v>0</v>
      </c>
      <c r="I185" s="81"/>
      <c r="J185" s="20">
        <v>250</v>
      </c>
      <c r="K185" s="72">
        <f t="shared" si="23"/>
        <v>0</v>
      </c>
      <c r="L185" s="17" t="s">
        <v>16</v>
      </c>
      <c r="M185" s="18">
        <v>0</v>
      </c>
      <c r="N185" s="23">
        <f t="shared" si="24"/>
        <v>0</v>
      </c>
      <c r="O185" s="83"/>
      <c r="P185" s="43">
        <f t="shared" si="25"/>
        <v>0</v>
      </c>
    </row>
    <row r="186" spans="1:16" ht="24.6" x14ac:dyDescent="0.65">
      <c r="A186" s="10">
        <v>182</v>
      </c>
      <c r="B186" s="19" t="s">
        <v>287</v>
      </c>
      <c r="C186" s="71">
        <f>+'13'!H186</f>
        <v>0</v>
      </c>
      <c r="D186" s="80">
        <v>0</v>
      </c>
      <c r="E186" s="46">
        <f t="shared" si="26"/>
        <v>0</v>
      </c>
      <c r="F186" s="91">
        <v>0</v>
      </c>
      <c r="G186" s="89">
        <v>0</v>
      </c>
      <c r="H186" s="46">
        <f t="shared" si="22"/>
        <v>0</v>
      </c>
      <c r="I186" s="81"/>
      <c r="J186" s="20">
        <v>50</v>
      </c>
      <c r="K186" s="72">
        <f t="shared" si="23"/>
        <v>0</v>
      </c>
      <c r="L186" s="17" t="s">
        <v>16</v>
      </c>
      <c r="M186" s="18">
        <v>0</v>
      </c>
      <c r="N186" s="23">
        <f t="shared" si="24"/>
        <v>0</v>
      </c>
      <c r="O186" s="83"/>
      <c r="P186" s="43">
        <f t="shared" si="25"/>
        <v>0</v>
      </c>
    </row>
    <row r="187" spans="1:16" ht="24.6" x14ac:dyDescent="0.65">
      <c r="A187" s="10">
        <v>183</v>
      </c>
      <c r="B187" s="19" t="s">
        <v>285</v>
      </c>
      <c r="C187" s="71">
        <f>+'13'!H187</f>
        <v>312</v>
      </c>
      <c r="D187" s="80">
        <v>0</v>
      </c>
      <c r="E187" s="46">
        <f t="shared" si="26"/>
        <v>312</v>
      </c>
      <c r="F187" s="91">
        <v>0</v>
      </c>
      <c r="G187" s="89">
        <v>100</v>
      </c>
      <c r="H187" s="46">
        <f t="shared" si="22"/>
        <v>212</v>
      </c>
      <c r="I187" s="81"/>
      <c r="J187" s="20">
        <v>0</v>
      </c>
      <c r="K187" s="72">
        <f t="shared" si="23"/>
        <v>0</v>
      </c>
      <c r="L187" s="17" t="s">
        <v>16</v>
      </c>
      <c r="M187" s="18">
        <v>0</v>
      </c>
      <c r="N187" s="23">
        <f t="shared" si="24"/>
        <v>0</v>
      </c>
      <c r="O187" s="83"/>
      <c r="P187" s="43">
        <f t="shared" si="25"/>
        <v>0</v>
      </c>
    </row>
    <row r="188" spans="1:16" ht="24.6" x14ac:dyDescent="0.65">
      <c r="A188" s="10">
        <v>184</v>
      </c>
      <c r="B188" s="19" t="s">
        <v>306</v>
      </c>
      <c r="C188" s="71">
        <f>+'13'!H188</f>
        <v>0</v>
      </c>
      <c r="D188" s="80">
        <v>0</v>
      </c>
      <c r="E188" s="46">
        <f t="shared" si="26"/>
        <v>0</v>
      </c>
      <c r="F188" s="91">
        <v>0</v>
      </c>
      <c r="G188" s="89">
        <v>0</v>
      </c>
      <c r="H188" s="46">
        <f t="shared" si="22"/>
        <v>0</v>
      </c>
      <c r="I188" s="81"/>
      <c r="J188" s="20">
        <v>45</v>
      </c>
      <c r="K188" s="72">
        <f t="shared" si="23"/>
        <v>0</v>
      </c>
      <c r="L188" s="17" t="s">
        <v>16</v>
      </c>
      <c r="M188" s="18">
        <v>0</v>
      </c>
      <c r="N188" s="23">
        <f t="shared" si="24"/>
        <v>0</v>
      </c>
      <c r="O188" s="83"/>
      <c r="P188" s="43">
        <f t="shared" si="25"/>
        <v>0</v>
      </c>
    </row>
    <row r="189" spans="1:16" ht="24.6" x14ac:dyDescent="0.65">
      <c r="A189" s="10">
        <v>185</v>
      </c>
      <c r="B189" s="19" t="s">
        <v>307</v>
      </c>
      <c r="C189" s="71">
        <f>+'13'!H189</f>
        <v>0</v>
      </c>
      <c r="D189" s="80">
        <v>0</v>
      </c>
      <c r="E189" s="46">
        <f t="shared" si="26"/>
        <v>0</v>
      </c>
      <c r="F189" s="91">
        <v>0</v>
      </c>
      <c r="G189" s="89">
        <v>0</v>
      </c>
      <c r="H189" s="46">
        <f t="shared" si="22"/>
        <v>0</v>
      </c>
      <c r="I189" s="81"/>
      <c r="J189" s="20">
        <v>35</v>
      </c>
      <c r="K189" s="72">
        <f t="shared" si="23"/>
        <v>0</v>
      </c>
      <c r="L189" s="17" t="s">
        <v>16</v>
      </c>
      <c r="M189" s="18">
        <v>0</v>
      </c>
      <c r="N189" s="23">
        <f t="shared" si="24"/>
        <v>0</v>
      </c>
      <c r="O189" s="83"/>
      <c r="P189" s="43">
        <f t="shared" si="25"/>
        <v>0</v>
      </c>
    </row>
    <row r="190" spans="1:16" ht="24.6" x14ac:dyDescent="0.65">
      <c r="A190" s="10">
        <v>186</v>
      </c>
      <c r="B190" s="19" t="s">
        <v>308</v>
      </c>
      <c r="C190" s="71">
        <f>+'13'!H190</f>
        <v>0</v>
      </c>
      <c r="D190" s="80">
        <v>0</v>
      </c>
      <c r="E190" s="46">
        <f t="shared" si="26"/>
        <v>0</v>
      </c>
      <c r="F190" s="91">
        <v>0</v>
      </c>
      <c r="G190" s="89">
        <v>0</v>
      </c>
      <c r="H190" s="46">
        <f t="shared" si="22"/>
        <v>0</v>
      </c>
      <c r="I190" s="81"/>
      <c r="J190" s="20">
        <v>25</v>
      </c>
      <c r="K190" s="72">
        <f t="shared" si="23"/>
        <v>0</v>
      </c>
      <c r="L190" s="17" t="s">
        <v>16</v>
      </c>
      <c r="M190" s="18">
        <v>0</v>
      </c>
      <c r="N190" s="23">
        <f t="shared" si="24"/>
        <v>0</v>
      </c>
      <c r="O190" s="83"/>
      <c r="P190" s="43">
        <f t="shared" si="25"/>
        <v>0</v>
      </c>
    </row>
    <row r="191" spans="1:16" ht="24.6" x14ac:dyDescent="0.65">
      <c r="A191" s="10">
        <v>187</v>
      </c>
      <c r="B191" s="19" t="s">
        <v>288</v>
      </c>
      <c r="C191" s="71">
        <f>+'13'!H191</f>
        <v>0</v>
      </c>
      <c r="D191" s="80">
        <v>0</v>
      </c>
      <c r="E191" s="46">
        <f t="shared" si="26"/>
        <v>0</v>
      </c>
      <c r="F191" s="91">
        <v>0</v>
      </c>
      <c r="G191" s="89">
        <v>0</v>
      </c>
      <c r="H191" s="46">
        <f t="shared" si="22"/>
        <v>0</v>
      </c>
      <c r="I191" s="81"/>
      <c r="J191" s="20">
        <v>60</v>
      </c>
      <c r="K191" s="72">
        <f t="shared" si="23"/>
        <v>0</v>
      </c>
      <c r="L191" s="17" t="s">
        <v>16</v>
      </c>
      <c r="M191" s="18">
        <v>0</v>
      </c>
      <c r="N191" s="23">
        <f t="shared" si="24"/>
        <v>0</v>
      </c>
      <c r="O191" s="83"/>
      <c r="P191" s="43">
        <f t="shared" si="25"/>
        <v>0</v>
      </c>
    </row>
    <row r="192" spans="1:16" ht="24.6" x14ac:dyDescent="0.65">
      <c r="A192" s="10">
        <v>188</v>
      </c>
      <c r="B192" s="19" t="s">
        <v>289</v>
      </c>
      <c r="C192" s="71">
        <f>+'13'!H192</f>
        <v>0</v>
      </c>
      <c r="D192" s="80">
        <v>0</v>
      </c>
      <c r="E192" s="46">
        <f t="shared" si="26"/>
        <v>0</v>
      </c>
      <c r="F192" s="91">
        <v>0</v>
      </c>
      <c r="G192" s="89">
        <v>0</v>
      </c>
      <c r="H192" s="46">
        <f t="shared" si="22"/>
        <v>0</v>
      </c>
      <c r="I192" s="81"/>
      <c r="J192" s="20">
        <v>250</v>
      </c>
      <c r="K192" s="72">
        <f t="shared" si="23"/>
        <v>0</v>
      </c>
      <c r="L192" s="17" t="s">
        <v>16</v>
      </c>
      <c r="M192" s="18">
        <v>0</v>
      </c>
      <c r="N192" s="23">
        <f t="shared" si="24"/>
        <v>0</v>
      </c>
      <c r="O192" s="83"/>
      <c r="P192" s="43">
        <f t="shared" si="25"/>
        <v>0</v>
      </c>
    </row>
    <row r="193" spans="1:16" ht="24.6" x14ac:dyDescent="0.65">
      <c r="A193" s="10">
        <v>189</v>
      </c>
      <c r="B193" s="19" t="s">
        <v>290</v>
      </c>
      <c r="C193" s="71">
        <f>+'13'!H193</f>
        <v>0</v>
      </c>
      <c r="D193" s="80">
        <v>0</v>
      </c>
      <c r="E193" s="46">
        <f t="shared" si="26"/>
        <v>0</v>
      </c>
      <c r="F193" s="91">
        <v>0</v>
      </c>
      <c r="G193" s="89">
        <v>0</v>
      </c>
      <c r="H193" s="46">
        <f t="shared" si="22"/>
        <v>0</v>
      </c>
      <c r="I193" s="81"/>
      <c r="J193" s="20">
        <v>100</v>
      </c>
      <c r="K193" s="72">
        <f t="shared" si="23"/>
        <v>0</v>
      </c>
      <c r="L193" s="17" t="s">
        <v>16</v>
      </c>
      <c r="M193" s="18">
        <v>0</v>
      </c>
      <c r="N193" s="23">
        <f t="shared" si="24"/>
        <v>0</v>
      </c>
      <c r="O193" s="83"/>
      <c r="P193" s="43">
        <f t="shared" si="25"/>
        <v>0</v>
      </c>
    </row>
    <row r="194" spans="1:16" ht="24.6" x14ac:dyDescent="0.65">
      <c r="A194" s="10">
        <v>190</v>
      </c>
      <c r="B194" s="19" t="s">
        <v>291</v>
      </c>
      <c r="C194" s="71">
        <f>+'13'!H194</f>
        <v>0</v>
      </c>
      <c r="D194" s="80">
        <v>0</v>
      </c>
      <c r="E194" s="46">
        <f t="shared" si="26"/>
        <v>0</v>
      </c>
      <c r="F194" s="91">
        <v>0</v>
      </c>
      <c r="G194" s="89">
        <v>0</v>
      </c>
      <c r="H194" s="46">
        <f t="shared" si="22"/>
        <v>0</v>
      </c>
      <c r="I194" s="81"/>
      <c r="J194" s="20">
        <v>350</v>
      </c>
      <c r="K194" s="72">
        <f t="shared" si="23"/>
        <v>0</v>
      </c>
      <c r="L194" s="17" t="s">
        <v>16</v>
      </c>
      <c r="M194" s="18">
        <v>0</v>
      </c>
      <c r="N194" s="23">
        <f t="shared" si="24"/>
        <v>0</v>
      </c>
      <c r="O194" s="83"/>
      <c r="P194" s="43">
        <f t="shared" si="25"/>
        <v>0</v>
      </c>
    </row>
    <row r="195" spans="1:16" ht="24.6" x14ac:dyDescent="0.65">
      <c r="A195" s="10">
        <v>191</v>
      </c>
      <c r="B195" s="19" t="s">
        <v>292</v>
      </c>
      <c r="C195" s="71">
        <f>+'13'!H195</f>
        <v>0</v>
      </c>
      <c r="D195" s="80">
        <v>0</v>
      </c>
      <c r="E195" s="46">
        <f t="shared" si="26"/>
        <v>0</v>
      </c>
      <c r="F195" s="91">
        <v>0</v>
      </c>
      <c r="G195" s="89">
        <v>0</v>
      </c>
      <c r="H195" s="46">
        <f t="shared" si="22"/>
        <v>0</v>
      </c>
      <c r="I195" s="81"/>
      <c r="J195" s="20">
        <v>60</v>
      </c>
      <c r="K195" s="72">
        <f t="shared" si="23"/>
        <v>0</v>
      </c>
      <c r="L195" s="17" t="s">
        <v>16</v>
      </c>
      <c r="M195" s="18">
        <v>0</v>
      </c>
      <c r="N195" s="23">
        <f t="shared" si="24"/>
        <v>0</v>
      </c>
      <c r="O195" s="83"/>
      <c r="P195" s="43">
        <f t="shared" si="25"/>
        <v>0</v>
      </c>
    </row>
    <row r="196" spans="1:16" ht="24.6" x14ac:dyDescent="0.65">
      <c r="A196" s="10">
        <v>192</v>
      </c>
      <c r="B196" s="19" t="s">
        <v>293</v>
      </c>
      <c r="C196" s="71">
        <f>+'13'!H196</f>
        <v>0</v>
      </c>
      <c r="D196" s="80">
        <v>0</v>
      </c>
      <c r="E196" s="46">
        <f t="shared" si="26"/>
        <v>0</v>
      </c>
      <c r="F196" s="91">
        <v>0</v>
      </c>
      <c r="G196" s="89">
        <v>0</v>
      </c>
      <c r="H196" s="46">
        <f t="shared" si="22"/>
        <v>0</v>
      </c>
      <c r="I196" s="81"/>
      <c r="J196" s="20">
        <v>50</v>
      </c>
      <c r="K196" s="72">
        <f t="shared" si="23"/>
        <v>0</v>
      </c>
      <c r="L196" s="17" t="s">
        <v>16</v>
      </c>
      <c r="M196" s="18">
        <v>0</v>
      </c>
      <c r="N196" s="23">
        <f t="shared" si="24"/>
        <v>0</v>
      </c>
      <c r="O196" s="83"/>
      <c r="P196" s="43">
        <f t="shared" si="25"/>
        <v>0</v>
      </c>
    </row>
    <row r="197" spans="1:16" ht="24.6" x14ac:dyDescent="0.65">
      <c r="A197" s="10">
        <v>193</v>
      </c>
      <c r="B197" s="19" t="s">
        <v>294</v>
      </c>
      <c r="C197" s="71">
        <f>+'13'!H197</f>
        <v>0</v>
      </c>
      <c r="D197" s="80">
        <v>0</v>
      </c>
      <c r="E197" s="46">
        <f t="shared" si="26"/>
        <v>0</v>
      </c>
      <c r="F197" s="91">
        <v>0</v>
      </c>
      <c r="G197" s="89">
        <v>0</v>
      </c>
      <c r="H197" s="46">
        <f t="shared" si="22"/>
        <v>0</v>
      </c>
      <c r="I197" s="81"/>
      <c r="J197" s="20">
        <v>100</v>
      </c>
      <c r="K197" s="72">
        <f t="shared" si="23"/>
        <v>0</v>
      </c>
      <c r="L197" s="17" t="s">
        <v>16</v>
      </c>
      <c r="M197" s="18">
        <v>0</v>
      </c>
      <c r="N197" s="23">
        <f t="shared" si="24"/>
        <v>0</v>
      </c>
      <c r="O197" s="83"/>
      <c r="P197" s="43">
        <f t="shared" si="25"/>
        <v>0</v>
      </c>
    </row>
    <row r="198" spans="1:16" ht="24.6" x14ac:dyDescent="0.65">
      <c r="A198" s="10">
        <v>194</v>
      </c>
      <c r="B198" s="19" t="s">
        <v>295</v>
      </c>
      <c r="C198" s="71">
        <f>+'13'!H198</f>
        <v>0</v>
      </c>
      <c r="D198" s="80">
        <v>0</v>
      </c>
      <c r="E198" s="46">
        <f t="shared" si="26"/>
        <v>0</v>
      </c>
      <c r="F198" s="91">
        <v>0</v>
      </c>
      <c r="G198" s="89">
        <v>0</v>
      </c>
      <c r="H198" s="46">
        <f t="shared" si="22"/>
        <v>0</v>
      </c>
      <c r="I198" s="81"/>
      <c r="J198" s="20">
        <v>120</v>
      </c>
      <c r="K198" s="72">
        <f t="shared" si="23"/>
        <v>0</v>
      </c>
      <c r="L198" s="17" t="s">
        <v>16</v>
      </c>
      <c r="M198" s="18">
        <v>0</v>
      </c>
      <c r="N198" s="23">
        <f t="shared" si="24"/>
        <v>0</v>
      </c>
      <c r="O198" s="83"/>
      <c r="P198" s="43">
        <f t="shared" si="25"/>
        <v>0</v>
      </c>
    </row>
    <row r="199" spans="1:16" ht="24.6" x14ac:dyDescent="0.65">
      <c r="A199" s="10">
        <v>195</v>
      </c>
      <c r="B199" s="19" t="s">
        <v>296</v>
      </c>
      <c r="C199" s="71">
        <f>+'13'!H199</f>
        <v>0</v>
      </c>
      <c r="D199" s="80">
        <v>0</v>
      </c>
      <c r="E199" s="46">
        <f t="shared" si="26"/>
        <v>0</v>
      </c>
      <c r="F199" s="91">
        <v>0</v>
      </c>
      <c r="G199" s="89">
        <v>0</v>
      </c>
      <c r="H199" s="46">
        <f t="shared" si="22"/>
        <v>0</v>
      </c>
      <c r="I199" s="81"/>
      <c r="J199" s="20">
        <v>60</v>
      </c>
      <c r="K199" s="72">
        <f t="shared" si="23"/>
        <v>0</v>
      </c>
      <c r="L199" s="17" t="s">
        <v>16</v>
      </c>
      <c r="M199" s="18">
        <v>0</v>
      </c>
      <c r="N199" s="23">
        <f t="shared" si="24"/>
        <v>0</v>
      </c>
      <c r="O199" s="83"/>
      <c r="P199" s="43">
        <f t="shared" si="25"/>
        <v>0</v>
      </c>
    </row>
    <row r="200" spans="1:16" ht="24.6" x14ac:dyDescent="0.65">
      <c r="A200" s="10">
        <v>196</v>
      </c>
      <c r="B200" s="19" t="s">
        <v>297</v>
      </c>
      <c r="C200" s="71">
        <f>+'13'!H200</f>
        <v>0</v>
      </c>
      <c r="D200" s="80">
        <v>0</v>
      </c>
      <c r="E200" s="46">
        <f t="shared" si="26"/>
        <v>0</v>
      </c>
      <c r="F200" s="91">
        <v>0</v>
      </c>
      <c r="G200" s="89">
        <v>0</v>
      </c>
      <c r="H200" s="46">
        <f t="shared" si="22"/>
        <v>0</v>
      </c>
      <c r="I200" s="81"/>
      <c r="J200" s="20">
        <v>150</v>
      </c>
      <c r="K200" s="72">
        <f t="shared" si="23"/>
        <v>0</v>
      </c>
      <c r="L200" s="17" t="s">
        <v>16</v>
      </c>
      <c r="M200" s="18">
        <v>0</v>
      </c>
      <c r="N200" s="23">
        <f t="shared" si="24"/>
        <v>0</v>
      </c>
      <c r="O200" s="83"/>
      <c r="P200" s="43">
        <f t="shared" si="25"/>
        <v>0</v>
      </c>
    </row>
    <row r="201" spans="1:16" ht="24.6" x14ac:dyDescent="0.65">
      <c r="A201" s="10">
        <v>197</v>
      </c>
      <c r="B201" s="19" t="s">
        <v>298</v>
      </c>
      <c r="C201" s="71">
        <f>+'13'!H201</f>
        <v>0</v>
      </c>
      <c r="D201" s="80">
        <v>0</v>
      </c>
      <c r="E201" s="46">
        <f t="shared" si="26"/>
        <v>0</v>
      </c>
      <c r="F201" s="91">
        <v>0</v>
      </c>
      <c r="G201" s="89">
        <v>0</v>
      </c>
      <c r="H201" s="46">
        <f t="shared" si="22"/>
        <v>0</v>
      </c>
      <c r="I201" s="81"/>
      <c r="J201" s="20">
        <v>150</v>
      </c>
      <c r="K201" s="72">
        <f t="shared" si="23"/>
        <v>0</v>
      </c>
      <c r="L201" s="17" t="s">
        <v>16</v>
      </c>
      <c r="M201" s="18">
        <v>0</v>
      </c>
      <c r="N201" s="23">
        <f t="shared" si="24"/>
        <v>0</v>
      </c>
      <c r="O201" s="83"/>
      <c r="P201" s="43">
        <f t="shared" si="25"/>
        <v>0</v>
      </c>
    </row>
    <row r="202" spans="1:16" ht="24.6" x14ac:dyDescent="0.65">
      <c r="A202" s="10">
        <v>198</v>
      </c>
      <c r="B202" s="19" t="s">
        <v>299</v>
      </c>
      <c r="C202" s="71">
        <f>+'13'!H202</f>
        <v>0</v>
      </c>
      <c r="D202" s="80">
        <v>0</v>
      </c>
      <c r="E202" s="46">
        <f t="shared" si="26"/>
        <v>0</v>
      </c>
      <c r="F202" s="91">
        <v>0</v>
      </c>
      <c r="G202" s="89">
        <v>0</v>
      </c>
      <c r="H202" s="46">
        <f t="shared" si="22"/>
        <v>0</v>
      </c>
      <c r="I202" s="81"/>
      <c r="J202" s="20">
        <v>200</v>
      </c>
      <c r="K202" s="72">
        <f t="shared" si="23"/>
        <v>0</v>
      </c>
      <c r="L202" s="17" t="s">
        <v>16</v>
      </c>
      <c r="M202" s="18">
        <v>0</v>
      </c>
      <c r="N202" s="23">
        <f t="shared" si="24"/>
        <v>0</v>
      </c>
      <c r="O202" s="83"/>
      <c r="P202" s="43">
        <f t="shared" si="25"/>
        <v>0</v>
      </c>
    </row>
    <row r="203" spans="1:16" ht="24.6" x14ac:dyDescent="0.65">
      <c r="A203" s="10">
        <v>199</v>
      </c>
      <c r="B203" s="19" t="s">
        <v>300</v>
      </c>
      <c r="C203" s="71">
        <f>+'13'!H203</f>
        <v>0</v>
      </c>
      <c r="D203" s="80">
        <v>0</v>
      </c>
      <c r="E203" s="46">
        <f t="shared" si="26"/>
        <v>0</v>
      </c>
      <c r="F203" s="91">
        <v>0</v>
      </c>
      <c r="G203" s="89">
        <v>0</v>
      </c>
      <c r="H203" s="46">
        <f t="shared" si="22"/>
        <v>0</v>
      </c>
      <c r="I203" s="81"/>
      <c r="J203" s="20"/>
      <c r="K203" s="72">
        <f t="shared" si="23"/>
        <v>0</v>
      </c>
      <c r="L203" s="17" t="s">
        <v>16</v>
      </c>
      <c r="M203" s="18">
        <v>0</v>
      </c>
      <c r="N203" s="23">
        <f t="shared" si="24"/>
        <v>0</v>
      </c>
      <c r="O203" s="83"/>
      <c r="P203" s="43">
        <f t="shared" si="25"/>
        <v>0</v>
      </c>
    </row>
    <row r="204" spans="1:16" ht="24.6" x14ac:dyDescent="0.65">
      <c r="A204" s="10">
        <v>200</v>
      </c>
      <c r="B204" s="19" t="s">
        <v>413</v>
      </c>
      <c r="C204" s="71">
        <f>+'13'!H204</f>
        <v>0</v>
      </c>
      <c r="D204" s="80">
        <v>0</v>
      </c>
      <c r="E204" s="46">
        <f t="shared" si="26"/>
        <v>0</v>
      </c>
      <c r="F204" s="91">
        <v>0</v>
      </c>
      <c r="G204" s="89">
        <v>0</v>
      </c>
      <c r="H204" s="46">
        <f t="shared" si="22"/>
        <v>0</v>
      </c>
      <c r="I204" s="81"/>
      <c r="J204" s="20">
        <v>45</v>
      </c>
      <c r="K204" s="72">
        <f t="shared" si="23"/>
        <v>0</v>
      </c>
      <c r="L204" s="17" t="s">
        <v>16</v>
      </c>
      <c r="M204" s="18">
        <v>0</v>
      </c>
      <c r="N204" s="23">
        <f t="shared" si="24"/>
        <v>0</v>
      </c>
      <c r="O204" s="83"/>
      <c r="P204" s="43">
        <f t="shared" si="25"/>
        <v>0</v>
      </c>
    </row>
    <row r="205" spans="1:16" ht="24.6" x14ac:dyDescent="0.65">
      <c r="A205" s="10">
        <v>201</v>
      </c>
      <c r="B205" s="19" t="s">
        <v>414</v>
      </c>
      <c r="C205" s="71">
        <f>+'13'!H205</f>
        <v>0</v>
      </c>
      <c r="D205" s="80">
        <v>0</v>
      </c>
      <c r="E205" s="46">
        <f t="shared" si="26"/>
        <v>0</v>
      </c>
      <c r="F205" s="91">
        <v>0</v>
      </c>
      <c r="G205" s="89">
        <v>0</v>
      </c>
      <c r="H205" s="46">
        <f t="shared" si="22"/>
        <v>0</v>
      </c>
      <c r="I205" s="81"/>
      <c r="J205" s="20">
        <v>65</v>
      </c>
      <c r="K205" s="72">
        <f t="shared" si="23"/>
        <v>0</v>
      </c>
      <c r="L205" s="17" t="s">
        <v>16</v>
      </c>
      <c r="M205" s="18">
        <v>0</v>
      </c>
      <c r="N205" s="23">
        <f t="shared" si="24"/>
        <v>0</v>
      </c>
      <c r="O205" s="83"/>
      <c r="P205" s="43">
        <f t="shared" si="25"/>
        <v>0</v>
      </c>
    </row>
    <row r="206" spans="1:16" ht="24.6" x14ac:dyDescent="0.65">
      <c r="A206" s="10">
        <v>202</v>
      </c>
      <c r="B206" s="19" t="s">
        <v>415</v>
      </c>
      <c r="C206" s="71">
        <f>+'13'!H206</f>
        <v>0</v>
      </c>
      <c r="D206" s="80">
        <v>0</v>
      </c>
      <c r="E206" s="46">
        <f t="shared" si="26"/>
        <v>0</v>
      </c>
      <c r="F206" s="91">
        <v>0</v>
      </c>
      <c r="G206" s="89">
        <v>0</v>
      </c>
      <c r="H206" s="46">
        <f t="shared" si="22"/>
        <v>0</v>
      </c>
      <c r="I206" s="81"/>
      <c r="J206" s="20">
        <v>50</v>
      </c>
      <c r="K206" s="72">
        <f t="shared" si="23"/>
        <v>0</v>
      </c>
      <c r="L206" s="17" t="s">
        <v>16</v>
      </c>
      <c r="M206" s="18">
        <v>0</v>
      </c>
      <c r="N206" s="23">
        <f t="shared" si="24"/>
        <v>0</v>
      </c>
      <c r="O206" s="83"/>
      <c r="P206" s="43">
        <f t="shared" si="25"/>
        <v>0</v>
      </c>
    </row>
    <row r="207" spans="1:16" ht="24.6" x14ac:dyDescent="0.65">
      <c r="A207" s="10">
        <v>203</v>
      </c>
      <c r="B207" s="19" t="s">
        <v>416</v>
      </c>
      <c r="C207" s="71">
        <f>+'13'!H207</f>
        <v>0</v>
      </c>
      <c r="D207" s="80">
        <v>0</v>
      </c>
      <c r="E207" s="46">
        <f t="shared" si="26"/>
        <v>0</v>
      </c>
      <c r="F207" s="91">
        <v>0</v>
      </c>
      <c r="G207" s="89">
        <v>0</v>
      </c>
      <c r="H207" s="46">
        <f t="shared" si="22"/>
        <v>0</v>
      </c>
      <c r="I207" s="81"/>
      <c r="J207" s="20">
        <v>50</v>
      </c>
      <c r="K207" s="72">
        <f t="shared" si="23"/>
        <v>0</v>
      </c>
      <c r="L207" s="17" t="s">
        <v>16</v>
      </c>
      <c r="M207" s="18">
        <v>0</v>
      </c>
      <c r="N207" s="23">
        <f t="shared" si="24"/>
        <v>0</v>
      </c>
      <c r="O207" s="83"/>
      <c r="P207" s="43">
        <f t="shared" si="25"/>
        <v>0</v>
      </c>
    </row>
    <row r="208" spans="1:16" ht="24.6" x14ac:dyDescent="0.65">
      <c r="A208" s="10">
        <v>204</v>
      </c>
      <c r="B208" s="19" t="s">
        <v>417</v>
      </c>
      <c r="C208" s="71">
        <f>+'13'!H208</f>
        <v>0</v>
      </c>
      <c r="D208" s="80">
        <v>0</v>
      </c>
      <c r="E208" s="46">
        <f t="shared" si="26"/>
        <v>0</v>
      </c>
      <c r="F208" s="91">
        <v>0</v>
      </c>
      <c r="G208" s="89">
        <v>0</v>
      </c>
      <c r="H208" s="46">
        <f t="shared" si="22"/>
        <v>0</v>
      </c>
      <c r="I208" s="81"/>
      <c r="J208" s="20">
        <v>50</v>
      </c>
      <c r="K208" s="72">
        <f t="shared" si="23"/>
        <v>0</v>
      </c>
      <c r="L208" s="17" t="s">
        <v>16</v>
      </c>
      <c r="M208" s="18">
        <v>0</v>
      </c>
      <c r="N208" s="23">
        <f t="shared" si="24"/>
        <v>0</v>
      </c>
      <c r="O208" s="83"/>
      <c r="P208" s="43">
        <f t="shared" si="25"/>
        <v>0</v>
      </c>
    </row>
    <row r="209" spans="1:29" ht="24.6" x14ac:dyDescent="0.65">
      <c r="A209" s="10">
        <v>205</v>
      </c>
      <c r="B209" s="19"/>
      <c r="C209" s="71">
        <f>+'13'!H209</f>
        <v>0</v>
      </c>
      <c r="D209" s="80">
        <v>0</v>
      </c>
      <c r="E209" s="46">
        <f t="shared" si="26"/>
        <v>0</v>
      </c>
      <c r="F209" s="91">
        <v>0</v>
      </c>
      <c r="G209" s="89">
        <v>0</v>
      </c>
      <c r="H209" s="46">
        <f t="shared" si="22"/>
        <v>0</v>
      </c>
      <c r="I209" s="81"/>
      <c r="J209" s="20"/>
      <c r="K209" s="72">
        <f t="shared" si="23"/>
        <v>0</v>
      </c>
      <c r="L209" s="17" t="s">
        <v>16</v>
      </c>
      <c r="M209" s="18">
        <v>0</v>
      </c>
      <c r="N209" s="23">
        <f t="shared" si="24"/>
        <v>0</v>
      </c>
      <c r="O209" s="83"/>
      <c r="P209" s="43">
        <f t="shared" si="25"/>
        <v>0</v>
      </c>
    </row>
    <row r="210" spans="1:29" ht="24.6" x14ac:dyDescent="0.65">
      <c r="A210" s="10">
        <v>206</v>
      </c>
      <c r="B210" s="19"/>
      <c r="C210" s="71">
        <f>+'13'!H210</f>
        <v>0</v>
      </c>
      <c r="D210" s="80">
        <v>0</v>
      </c>
      <c r="E210" s="46">
        <f t="shared" si="26"/>
        <v>0</v>
      </c>
      <c r="F210" s="91">
        <v>0</v>
      </c>
      <c r="G210" s="89">
        <v>0</v>
      </c>
      <c r="H210" s="46">
        <f t="shared" ref="H210:H224" si="27">+E210-F210-I210-G210</f>
        <v>0</v>
      </c>
      <c r="I210" s="81"/>
      <c r="J210" s="20"/>
      <c r="K210" s="72">
        <f t="shared" si="23"/>
        <v>0</v>
      </c>
      <c r="L210" s="17" t="s">
        <v>16</v>
      </c>
      <c r="M210" s="18">
        <v>0</v>
      </c>
      <c r="N210" s="23">
        <f t="shared" si="24"/>
        <v>0</v>
      </c>
      <c r="O210" s="83"/>
      <c r="P210" s="43">
        <f t="shared" si="25"/>
        <v>0</v>
      </c>
      <c r="AC210" s="29"/>
    </row>
    <row r="211" spans="1:29" ht="24.6" x14ac:dyDescent="0.65">
      <c r="A211" s="10">
        <v>207</v>
      </c>
      <c r="B211" s="19"/>
      <c r="C211" s="71">
        <f>+'13'!H211</f>
        <v>0</v>
      </c>
      <c r="D211" s="80">
        <v>0</v>
      </c>
      <c r="E211" s="46">
        <f t="shared" si="26"/>
        <v>0</v>
      </c>
      <c r="F211" s="91">
        <v>0</v>
      </c>
      <c r="G211" s="89">
        <v>0</v>
      </c>
      <c r="H211" s="46">
        <f t="shared" si="27"/>
        <v>0</v>
      </c>
      <c r="I211" s="81"/>
      <c r="J211" s="20"/>
      <c r="K211" s="72">
        <f t="shared" ref="K211:K224" si="28">+J211*I211</f>
        <v>0</v>
      </c>
      <c r="L211" s="17" t="s">
        <v>16</v>
      </c>
      <c r="M211" s="18">
        <v>0</v>
      </c>
      <c r="N211" s="23">
        <f t="shared" ref="N211:N224" si="29">SUM(K211-M211)</f>
        <v>0</v>
      </c>
      <c r="O211" s="83"/>
      <c r="P211" s="43">
        <f t="shared" ref="P211:P224" si="30">+I211*O211</f>
        <v>0</v>
      </c>
      <c r="AC211" s="29"/>
    </row>
    <row r="212" spans="1:29" ht="24.6" x14ac:dyDescent="0.65">
      <c r="A212" s="10">
        <v>208</v>
      </c>
      <c r="B212" s="19"/>
      <c r="C212" s="71">
        <f>+'13'!H212</f>
        <v>0</v>
      </c>
      <c r="D212" s="80">
        <v>0</v>
      </c>
      <c r="E212" s="46">
        <f t="shared" si="26"/>
        <v>0</v>
      </c>
      <c r="F212" s="91">
        <v>0</v>
      </c>
      <c r="G212" s="89">
        <v>0</v>
      </c>
      <c r="H212" s="46">
        <f t="shared" si="27"/>
        <v>0</v>
      </c>
      <c r="I212" s="81"/>
      <c r="J212" s="20"/>
      <c r="K212" s="72">
        <f t="shared" si="28"/>
        <v>0</v>
      </c>
      <c r="L212" s="17" t="s">
        <v>16</v>
      </c>
      <c r="M212" s="18">
        <v>0</v>
      </c>
      <c r="N212" s="23">
        <f t="shared" si="29"/>
        <v>0</v>
      </c>
      <c r="O212" s="83"/>
      <c r="P212" s="43">
        <f t="shared" si="30"/>
        <v>0</v>
      </c>
    </row>
    <row r="213" spans="1:29" ht="24.6" x14ac:dyDescent="0.65">
      <c r="A213" s="10">
        <v>209</v>
      </c>
      <c r="B213" s="19"/>
      <c r="C213" s="71">
        <f>+'13'!H213</f>
        <v>0</v>
      </c>
      <c r="D213" s="80">
        <v>0</v>
      </c>
      <c r="E213" s="46">
        <f t="shared" si="26"/>
        <v>0</v>
      </c>
      <c r="F213" s="91">
        <v>0</v>
      </c>
      <c r="G213" s="89">
        <v>0</v>
      </c>
      <c r="H213" s="46">
        <f t="shared" si="27"/>
        <v>0</v>
      </c>
      <c r="I213" s="81"/>
      <c r="J213" s="20"/>
      <c r="K213" s="72">
        <f t="shared" si="28"/>
        <v>0</v>
      </c>
      <c r="L213" s="17" t="s">
        <v>16</v>
      </c>
      <c r="M213" s="18">
        <v>0</v>
      </c>
      <c r="N213" s="23">
        <f t="shared" si="29"/>
        <v>0</v>
      </c>
      <c r="O213" s="83"/>
      <c r="P213" s="43">
        <f t="shared" si="30"/>
        <v>0</v>
      </c>
    </row>
    <row r="214" spans="1:29" ht="24.6" x14ac:dyDescent="0.65">
      <c r="A214" s="10">
        <v>210</v>
      </c>
      <c r="B214" s="19"/>
      <c r="C214" s="71">
        <f>+'13'!H214</f>
        <v>0</v>
      </c>
      <c r="D214" s="80">
        <v>0</v>
      </c>
      <c r="E214" s="46">
        <f t="shared" si="26"/>
        <v>0</v>
      </c>
      <c r="F214" s="91">
        <v>0</v>
      </c>
      <c r="G214" s="89">
        <v>0</v>
      </c>
      <c r="H214" s="46">
        <f t="shared" si="27"/>
        <v>0</v>
      </c>
      <c r="I214" s="81"/>
      <c r="J214" s="20"/>
      <c r="K214" s="72">
        <f t="shared" si="28"/>
        <v>0</v>
      </c>
      <c r="L214" s="17" t="s">
        <v>16</v>
      </c>
      <c r="M214" s="18">
        <v>0</v>
      </c>
      <c r="N214" s="23">
        <f t="shared" si="29"/>
        <v>0</v>
      </c>
      <c r="O214" s="83"/>
      <c r="P214" s="43">
        <f t="shared" si="30"/>
        <v>0</v>
      </c>
    </row>
    <row r="215" spans="1:29" ht="24.6" x14ac:dyDescent="0.65">
      <c r="A215" s="10">
        <v>211</v>
      </c>
      <c r="B215" s="19"/>
      <c r="C215" s="71">
        <f>+'13'!H215</f>
        <v>0</v>
      </c>
      <c r="D215" s="80">
        <v>0</v>
      </c>
      <c r="E215" s="46">
        <f t="shared" si="26"/>
        <v>0</v>
      </c>
      <c r="F215" s="91">
        <v>0</v>
      </c>
      <c r="G215" s="89">
        <v>0</v>
      </c>
      <c r="H215" s="46">
        <f t="shared" si="27"/>
        <v>0</v>
      </c>
      <c r="I215" s="81"/>
      <c r="J215" s="20"/>
      <c r="K215" s="72">
        <f t="shared" si="28"/>
        <v>0</v>
      </c>
      <c r="L215" s="17" t="s">
        <v>16</v>
      </c>
      <c r="M215" s="18">
        <v>0</v>
      </c>
      <c r="N215" s="23">
        <f t="shared" si="29"/>
        <v>0</v>
      </c>
      <c r="O215" s="83"/>
      <c r="P215" s="43">
        <f t="shared" si="30"/>
        <v>0</v>
      </c>
    </row>
    <row r="216" spans="1:29" ht="24.6" x14ac:dyDescent="0.65">
      <c r="A216" s="10">
        <v>212</v>
      </c>
      <c r="B216" s="19"/>
      <c r="C216" s="71">
        <f>+'13'!H216</f>
        <v>0</v>
      </c>
      <c r="D216" s="80">
        <v>0</v>
      </c>
      <c r="E216" s="46">
        <f t="shared" si="26"/>
        <v>0</v>
      </c>
      <c r="F216" s="91">
        <v>0</v>
      </c>
      <c r="G216" s="89">
        <v>0</v>
      </c>
      <c r="H216" s="46">
        <f t="shared" si="27"/>
        <v>0</v>
      </c>
      <c r="I216" s="81"/>
      <c r="J216" s="20"/>
      <c r="K216" s="72">
        <f t="shared" si="28"/>
        <v>0</v>
      </c>
      <c r="L216" s="17" t="s">
        <v>16</v>
      </c>
      <c r="M216" s="18">
        <v>0</v>
      </c>
      <c r="N216" s="23">
        <f t="shared" si="29"/>
        <v>0</v>
      </c>
      <c r="O216" s="83"/>
      <c r="P216" s="43">
        <f t="shared" si="30"/>
        <v>0</v>
      </c>
    </row>
    <row r="217" spans="1:29" ht="24.6" x14ac:dyDescent="0.65">
      <c r="A217" s="10">
        <v>213</v>
      </c>
      <c r="B217" s="19"/>
      <c r="C217" s="71">
        <f>+'13'!H217</f>
        <v>0</v>
      </c>
      <c r="D217" s="80">
        <v>0</v>
      </c>
      <c r="E217" s="46">
        <f t="shared" si="26"/>
        <v>0</v>
      </c>
      <c r="F217" s="91">
        <v>0</v>
      </c>
      <c r="G217" s="89">
        <v>0</v>
      </c>
      <c r="H217" s="46">
        <f t="shared" si="27"/>
        <v>0</v>
      </c>
      <c r="I217" s="81"/>
      <c r="J217" s="20"/>
      <c r="K217" s="72">
        <f t="shared" si="28"/>
        <v>0</v>
      </c>
      <c r="L217" s="17" t="s">
        <v>16</v>
      </c>
      <c r="M217" s="18">
        <v>0</v>
      </c>
      <c r="N217" s="23">
        <f t="shared" si="29"/>
        <v>0</v>
      </c>
      <c r="O217" s="83"/>
      <c r="P217" s="43">
        <f t="shared" si="30"/>
        <v>0</v>
      </c>
    </row>
    <row r="218" spans="1:29" ht="24.6" x14ac:dyDescent="0.65">
      <c r="A218" s="10">
        <v>214</v>
      </c>
      <c r="B218" s="19"/>
      <c r="C218" s="71">
        <f>+'13'!H218</f>
        <v>0</v>
      </c>
      <c r="D218" s="80">
        <v>0</v>
      </c>
      <c r="E218" s="46">
        <f t="shared" si="26"/>
        <v>0</v>
      </c>
      <c r="F218" s="91">
        <v>0</v>
      </c>
      <c r="G218" s="89">
        <v>0</v>
      </c>
      <c r="H218" s="46">
        <f t="shared" si="27"/>
        <v>0</v>
      </c>
      <c r="I218" s="81"/>
      <c r="J218" s="20"/>
      <c r="K218" s="72">
        <f t="shared" si="28"/>
        <v>0</v>
      </c>
      <c r="L218" s="17" t="s">
        <v>16</v>
      </c>
      <c r="M218" s="18">
        <v>0</v>
      </c>
      <c r="N218" s="23">
        <f t="shared" si="29"/>
        <v>0</v>
      </c>
      <c r="O218" s="83"/>
      <c r="P218" s="43">
        <f t="shared" si="30"/>
        <v>0</v>
      </c>
    </row>
    <row r="219" spans="1:29" ht="24.6" x14ac:dyDescent="0.65">
      <c r="A219" s="10">
        <v>215</v>
      </c>
      <c r="B219" s="19"/>
      <c r="C219" s="71">
        <f>+'13'!H219</f>
        <v>0</v>
      </c>
      <c r="D219" s="80">
        <v>0</v>
      </c>
      <c r="E219" s="46">
        <f t="shared" si="26"/>
        <v>0</v>
      </c>
      <c r="F219" s="91">
        <v>0</v>
      </c>
      <c r="G219" s="89">
        <v>0</v>
      </c>
      <c r="H219" s="46">
        <f t="shared" si="27"/>
        <v>0</v>
      </c>
      <c r="I219" s="81"/>
      <c r="J219" s="20"/>
      <c r="K219" s="72">
        <f t="shared" si="28"/>
        <v>0</v>
      </c>
      <c r="L219" s="17" t="s">
        <v>16</v>
      </c>
      <c r="M219" s="18">
        <v>0</v>
      </c>
      <c r="N219" s="23">
        <f t="shared" si="29"/>
        <v>0</v>
      </c>
      <c r="O219" s="83"/>
      <c r="P219" s="43">
        <f t="shared" si="30"/>
        <v>0</v>
      </c>
    </row>
    <row r="220" spans="1:29" ht="24.6" x14ac:dyDescent="0.65">
      <c r="A220" s="10">
        <v>216</v>
      </c>
      <c r="B220" s="19"/>
      <c r="C220" s="71">
        <f>+'13'!H220</f>
        <v>0</v>
      </c>
      <c r="D220" s="80">
        <v>0</v>
      </c>
      <c r="E220" s="46">
        <f t="shared" si="26"/>
        <v>0</v>
      </c>
      <c r="F220" s="91">
        <v>0</v>
      </c>
      <c r="G220" s="89">
        <v>0</v>
      </c>
      <c r="H220" s="46">
        <f t="shared" si="27"/>
        <v>0</v>
      </c>
      <c r="I220" s="81"/>
      <c r="J220" s="20"/>
      <c r="K220" s="72">
        <f t="shared" si="28"/>
        <v>0</v>
      </c>
      <c r="L220" s="17" t="s">
        <v>16</v>
      </c>
      <c r="M220" s="18">
        <v>0</v>
      </c>
      <c r="N220" s="23">
        <f t="shared" si="29"/>
        <v>0</v>
      </c>
      <c r="O220" s="83"/>
      <c r="P220" s="43">
        <f t="shared" si="30"/>
        <v>0</v>
      </c>
    </row>
    <row r="221" spans="1:29" ht="24.6" x14ac:dyDescent="0.65">
      <c r="A221" s="10">
        <v>217</v>
      </c>
      <c r="B221" s="19"/>
      <c r="C221" s="71">
        <f>+'13'!H221</f>
        <v>0</v>
      </c>
      <c r="D221" s="80">
        <v>0</v>
      </c>
      <c r="E221" s="46">
        <f t="shared" ref="E221:E224" si="31">C221+D221</f>
        <v>0</v>
      </c>
      <c r="F221" s="91">
        <v>0</v>
      </c>
      <c r="G221" s="89">
        <v>0</v>
      </c>
      <c r="H221" s="46">
        <f t="shared" si="27"/>
        <v>0</v>
      </c>
      <c r="I221" s="81"/>
      <c r="J221" s="20"/>
      <c r="K221" s="72">
        <f t="shared" si="28"/>
        <v>0</v>
      </c>
      <c r="L221" s="17" t="s">
        <v>16</v>
      </c>
      <c r="M221" s="18">
        <v>0</v>
      </c>
      <c r="N221" s="23">
        <f t="shared" si="29"/>
        <v>0</v>
      </c>
      <c r="O221" s="83"/>
      <c r="P221" s="43">
        <f t="shared" si="30"/>
        <v>0</v>
      </c>
    </row>
    <row r="222" spans="1:29" ht="24.6" x14ac:dyDescent="0.65">
      <c r="A222" s="10">
        <v>218</v>
      </c>
      <c r="B222" s="19"/>
      <c r="C222" s="71">
        <f>+'13'!H222</f>
        <v>0</v>
      </c>
      <c r="D222" s="80">
        <v>0</v>
      </c>
      <c r="E222" s="46">
        <f t="shared" si="31"/>
        <v>0</v>
      </c>
      <c r="F222" s="91">
        <v>0</v>
      </c>
      <c r="G222" s="89">
        <v>0</v>
      </c>
      <c r="H222" s="46">
        <f t="shared" si="27"/>
        <v>0</v>
      </c>
      <c r="I222" s="81"/>
      <c r="J222" s="20"/>
      <c r="K222" s="72">
        <f t="shared" si="28"/>
        <v>0</v>
      </c>
      <c r="L222" s="17" t="s">
        <v>16</v>
      </c>
      <c r="M222" s="18">
        <v>0</v>
      </c>
      <c r="N222" s="23">
        <f t="shared" si="29"/>
        <v>0</v>
      </c>
      <c r="O222" s="83"/>
      <c r="P222" s="43">
        <f t="shared" si="30"/>
        <v>0</v>
      </c>
    </row>
    <row r="223" spans="1:29" ht="24.6" x14ac:dyDescent="0.65">
      <c r="A223" s="10">
        <v>219</v>
      </c>
      <c r="B223" s="19"/>
      <c r="C223" s="71">
        <f>+'13'!H223</f>
        <v>0</v>
      </c>
      <c r="D223" s="80">
        <v>0</v>
      </c>
      <c r="E223" s="46">
        <f t="shared" si="31"/>
        <v>0</v>
      </c>
      <c r="F223" s="91">
        <v>0</v>
      </c>
      <c r="G223" s="89">
        <v>0</v>
      </c>
      <c r="H223" s="46">
        <f t="shared" si="27"/>
        <v>0</v>
      </c>
      <c r="I223" s="81"/>
      <c r="J223" s="20"/>
      <c r="K223" s="72">
        <f t="shared" si="28"/>
        <v>0</v>
      </c>
      <c r="L223" s="17" t="s">
        <v>16</v>
      </c>
      <c r="M223" s="18">
        <v>0</v>
      </c>
      <c r="N223" s="23">
        <f t="shared" si="29"/>
        <v>0</v>
      </c>
      <c r="O223" s="83"/>
      <c r="P223" s="43">
        <f t="shared" si="30"/>
        <v>0</v>
      </c>
    </row>
    <row r="224" spans="1:29" ht="24.6" x14ac:dyDescent="0.65">
      <c r="A224" s="10">
        <v>220</v>
      </c>
      <c r="B224" s="19"/>
      <c r="C224" s="71">
        <f>+'13'!H224</f>
        <v>0</v>
      </c>
      <c r="D224" s="80">
        <v>0</v>
      </c>
      <c r="E224" s="46">
        <f t="shared" si="31"/>
        <v>0</v>
      </c>
      <c r="F224" s="91">
        <v>0</v>
      </c>
      <c r="G224" s="89">
        <v>0</v>
      </c>
      <c r="H224" s="46">
        <f t="shared" si="27"/>
        <v>0</v>
      </c>
      <c r="I224" s="81"/>
      <c r="J224" s="20"/>
      <c r="K224" s="72">
        <f t="shared" si="28"/>
        <v>0</v>
      </c>
      <c r="L224" s="17" t="s">
        <v>16</v>
      </c>
      <c r="M224" s="18">
        <v>0</v>
      </c>
      <c r="N224" s="23">
        <f t="shared" si="29"/>
        <v>0</v>
      </c>
      <c r="O224" s="83"/>
      <c r="P224" s="43">
        <f t="shared" si="30"/>
        <v>0</v>
      </c>
    </row>
    <row r="225" spans="1:19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9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3923</v>
      </c>
    </row>
    <row r="228" spans="1:19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19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1480</v>
      </c>
      <c r="M229" s="2">
        <v>350</v>
      </c>
      <c r="N229" s="2">
        <v>140</v>
      </c>
      <c r="O229" s="2">
        <v>330</v>
      </c>
      <c r="P229" s="2">
        <v>35</v>
      </c>
      <c r="Q229" s="2">
        <v>335</v>
      </c>
      <c r="R229" s="2">
        <v>150</v>
      </c>
      <c r="S229" s="2">
        <v>140</v>
      </c>
    </row>
    <row r="230" spans="1:19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19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19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703</v>
      </c>
      <c r="N232" s="105" t="s">
        <v>408</v>
      </c>
      <c r="O232" s="106" t="s">
        <v>409</v>
      </c>
      <c r="P232" s="107" t="s">
        <v>410</v>
      </c>
    </row>
    <row r="233" spans="1:19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1740</v>
      </c>
      <c r="N233" s="108"/>
      <c r="O233" s="108">
        <v>300</v>
      </c>
      <c r="P233" s="108"/>
    </row>
    <row r="234" spans="1:19" ht="24.6" x14ac:dyDescent="0.65">
      <c r="A234" s="1"/>
      <c r="C234" s="31"/>
      <c r="E234" s="31"/>
      <c r="H234" s="31"/>
      <c r="J234" s="154" t="s">
        <v>209</v>
      </c>
      <c r="K234" s="155"/>
      <c r="L234" s="37">
        <v>1740</v>
      </c>
      <c r="N234" s="108"/>
      <c r="O234" s="108"/>
      <c r="P234" s="108"/>
    </row>
    <row r="235" spans="1:19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9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9" x14ac:dyDescent="0.6">
      <c r="H237" s="2"/>
      <c r="J237" s="2"/>
      <c r="N237" s="109"/>
      <c r="O237" s="109"/>
      <c r="P237" s="109"/>
    </row>
    <row r="238" spans="1:19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9" x14ac:dyDescent="0.6">
      <c r="H239" s="2"/>
      <c r="J239" s="2"/>
      <c r="N239" s="111">
        <f>SUM(N233:N238)</f>
        <v>0</v>
      </c>
      <c r="O239" s="111">
        <f>SUM(O233:O238)</f>
        <v>300</v>
      </c>
      <c r="P239" s="111">
        <f>SUM(P233:P238)</f>
        <v>0</v>
      </c>
    </row>
    <row r="240" spans="1:19" x14ac:dyDescent="0.6">
      <c r="H240" s="2"/>
      <c r="J240" s="2"/>
      <c r="N240" s="112" t="s">
        <v>411</v>
      </c>
      <c r="O240" s="113">
        <f>O239*30/100</f>
        <v>90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6.3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203.7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11"/>
  <sheetViews>
    <sheetView zoomScale="80" zoomScaleNormal="80" workbookViewId="0">
      <pane xSplit="8" ySplit="4" topLeftCell="J236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+'14'!H5</f>
        <v>8</v>
      </c>
      <c r="D5" s="80">
        <v>20</v>
      </c>
      <c r="E5" s="46">
        <f t="shared" ref="E5" si="0">C5+D5</f>
        <v>28</v>
      </c>
      <c r="F5" s="91">
        <v>3</v>
      </c>
      <c r="G5" s="89">
        <v>0</v>
      </c>
      <c r="H5" s="46">
        <f t="shared" ref="H5" si="1">+E5-F5-I5-G5</f>
        <v>21</v>
      </c>
      <c r="I5" s="81">
        <v>4</v>
      </c>
      <c r="J5" s="15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+'14'!H6</f>
        <v>18</v>
      </c>
      <c r="D6" s="80">
        <v>20</v>
      </c>
      <c r="E6" s="46">
        <f t="shared" ref="E6:E69" si="5">C6+D6</f>
        <v>38</v>
      </c>
      <c r="F6" s="91">
        <v>5</v>
      </c>
      <c r="G6" s="89">
        <v>0</v>
      </c>
      <c r="H6" s="46">
        <f t="shared" ref="H6:H69" si="6">+E6-F6-I6-G6</f>
        <v>33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+'14'!H11</f>
        <v>6</v>
      </c>
      <c r="D11" s="80">
        <v>20</v>
      </c>
      <c r="E11" s="46">
        <f t="shared" si="5"/>
        <v>26</v>
      </c>
      <c r="F11" s="91">
        <v>0</v>
      </c>
      <c r="G11" s="89">
        <v>0</v>
      </c>
      <c r="H11" s="46">
        <f t="shared" si="6"/>
        <v>20</v>
      </c>
      <c r="I11" s="81">
        <v>6</v>
      </c>
      <c r="J11" s="15">
        <v>50</v>
      </c>
      <c r="K11" s="72">
        <f t="shared" si="7"/>
        <v>300</v>
      </c>
      <c r="L11" s="17" t="s">
        <v>16</v>
      </c>
      <c r="M11" s="18"/>
      <c r="N11" s="23">
        <f t="shared" si="8"/>
        <v>300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+'14'!H14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+'14'!H18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+'14'!H20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+'14'!H22</f>
        <v>-1</v>
      </c>
      <c r="D22" s="80">
        <v>20</v>
      </c>
      <c r="E22" s="46">
        <f t="shared" si="5"/>
        <v>19</v>
      </c>
      <c r="F22" s="91">
        <v>0</v>
      </c>
      <c r="G22" s="89">
        <v>0</v>
      </c>
      <c r="H22" s="46">
        <f t="shared" si="6"/>
        <v>18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+'14'!H24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+'14'!H26</f>
        <v>1</v>
      </c>
      <c r="D26" s="80">
        <v>0</v>
      </c>
      <c r="E26" s="46">
        <f t="shared" si="5"/>
        <v>1</v>
      </c>
      <c r="F26" s="91">
        <v>0</v>
      </c>
      <c r="G26" s="89">
        <v>0</v>
      </c>
      <c r="H26" s="46">
        <f t="shared" si="6"/>
        <v>0</v>
      </c>
      <c r="I26" s="81">
        <v>1</v>
      </c>
      <c r="J26" s="15">
        <v>100</v>
      </c>
      <c r="K26" s="72">
        <f t="shared" si="7"/>
        <v>100</v>
      </c>
      <c r="L26" s="17" t="s">
        <v>16</v>
      </c>
      <c r="M26" s="18"/>
      <c r="N26" s="23">
        <f t="shared" si="8"/>
        <v>100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+'14'!H28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+'14'!H29</f>
        <v>1</v>
      </c>
      <c r="D29" s="80">
        <v>0</v>
      </c>
      <c r="E29" s="46">
        <f t="shared" si="5"/>
        <v>1</v>
      </c>
      <c r="F29" s="91">
        <v>0</v>
      </c>
      <c r="G29" s="89">
        <v>0</v>
      </c>
      <c r="H29" s="46">
        <f t="shared" si="6"/>
        <v>1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+'14'!H31</f>
        <v>3</v>
      </c>
      <c r="D31" s="80">
        <v>0</v>
      </c>
      <c r="E31" s="46">
        <f t="shared" si="5"/>
        <v>3</v>
      </c>
      <c r="F31" s="91">
        <v>0</v>
      </c>
      <c r="G31" s="89">
        <v>0</v>
      </c>
      <c r="H31" s="46">
        <f t="shared" si="6"/>
        <v>0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+'14'!H32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0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>
        <v>30</v>
      </c>
      <c r="N32" s="23">
        <f t="shared" si="8"/>
        <v>100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+'14'!H33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>
        <v>30</v>
      </c>
      <c r="N33" s="23">
        <f t="shared" si="8"/>
        <v>100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+'14'!H34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4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>
        <v>30</v>
      </c>
      <c r="N34" s="23">
        <f t="shared" si="8"/>
        <v>100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+'14'!H37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3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+'14'!H38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3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+'14'!H39</f>
        <v>3</v>
      </c>
      <c r="D39" s="80">
        <v>0</v>
      </c>
      <c r="E39" s="46">
        <f t="shared" si="5"/>
        <v>3</v>
      </c>
      <c r="F39" s="91">
        <v>0</v>
      </c>
      <c r="G39" s="89">
        <v>0</v>
      </c>
      <c r="H39" s="46">
        <f t="shared" si="6"/>
        <v>2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+'14'!H43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+'14'!H44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+'14'!H45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+'14'!H46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+'14'!H48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+'14'!H49</f>
        <v>5</v>
      </c>
      <c r="D49" s="80">
        <v>5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+'14'!H51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4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+'14'!H52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+'14'!H53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+'14'!H54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+'14'!H56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1</v>
      </c>
      <c r="I56" s="81">
        <v>1</v>
      </c>
      <c r="J56" s="15">
        <v>120</v>
      </c>
      <c r="K56" s="72">
        <f t="shared" si="7"/>
        <v>120</v>
      </c>
      <c r="L56" s="17" t="s">
        <v>16</v>
      </c>
      <c r="M56" s="18">
        <v>60</v>
      </c>
      <c r="N56" s="23">
        <f t="shared" si="8"/>
        <v>60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+'14'!H57</f>
        <v>4</v>
      </c>
      <c r="D57" s="80">
        <v>0</v>
      </c>
      <c r="E57" s="46">
        <f t="shared" si="5"/>
        <v>4</v>
      </c>
      <c r="F57" s="91">
        <v>0</v>
      </c>
      <c r="G57" s="89">
        <v>0</v>
      </c>
      <c r="H57" s="46">
        <f t="shared" si="6"/>
        <v>3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60</v>
      </c>
      <c r="N57" s="23">
        <f t="shared" si="8"/>
        <v>60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+'14'!H59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0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>
        <v>10</v>
      </c>
      <c r="N59" s="23">
        <f t="shared" si="8"/>
        <v>40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+'14'!H60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+'14'!H61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+'14'!H67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+'14'!H70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+'14'!H71</f>
        <v>-1</v>
      </c>
      <c r="D71" s="80">
        <v>0</v>
      </c>
      <c r="E71" s="46">
        <f t="shared" si="13"/>
        <v>-1</v>
      </c>
      <c r="F71" s="91">
        <v>0</v>
      </c>
      <c r="G71" s="89">
        <v>0</v>
      </c>
      <c r="H71" s="46">
        <f t="shared" si="14"/>
        <v>-1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+'14'!H73</f>
        <v>0</v>
      </c>
      <c r="D73" s="80">
        <v>20</v>
      </c>
      <c r="E73" s="46">
        <f t="shared" si="13"/>
        <v>20</v>
      </c>
      <c r="F73" s="91">
        <v>0</v>
      </c>
      <c r="G73" s="89">
        <v>0</v>
      </c>
      <c r="H73" s="46">
        <f t="shared" si="14"/>
        <v>14</v>
      </c>
      <c r="I73" s="81">
        <v>6</v>
      </c>
      <c r="J73" s="21">
        <v>35</v>
      </c>
      <c r="K73" s="72">
        <f t="shared" si="7"/>
        <v>210</v>
      </c>
      <c r="L73" s="17" t="s">
        <v>16</v>
      </c>
      <c r="M73" s="18">
        <f>210-135</f>
        <v>75</v>
      </c>
      <c r="N73" s="23">
        <f t="shared" si="8"/>
        <v>135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+'14'!H74</f>
        <v>5</v>
      </c>
      <c r="D74" s="80">
        <v>5</v>
      </c>
      <c r="E74" s="46">
        <f t="shared" si="13"/>
        <v>10</v>
      </c>
      <c r="F74" s="91">
        <v>0</v>
      </c>
      <c r="G74" s="89">
        <v>0</v>
      </c>
      <c r="H74" s="46">
        <f t="shared" si="14"/>
        <v>10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+'14'!H75</f>
        <v>5</v>
      </c>
      <c r="D75" s="80">
        <v>5</v>
      </c>
      <c r="E75" s="46">
        <f t="shared" si="13"/>
        <v>10</v>
      </c>
      <c r="F75" s="91">
        <v>0</v>
      </c>
      <c r="G75" s="89">
        <v>0</v>
      </c>
      <c r="H75" s="46">
        <f t="shared" si="14"/>
        <v>10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+'14'!H77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5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>
        <v>15</v>
      </c>
      <c r="N77" s="23">
        <f t="shared" si="16"/>
        <v>20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+'14'!H85</f>
        <v>3</v>
      </c>
      <c r="D85" s="80">
        <v>0</v>
      </c>
      <c r="E85" s="46">
        <f t="shared" si="13"/>
        <v>3</v>
      </c>
      <c r="F85" s="91">
        <v>0</v>
      </c>
      <c r="G85" s="89">
        <v>0</v>
      </c>
      <c r="H85" s="46">
        <f t="shared" si="14"/>
        <v>2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+'14'!H86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3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+'14'!H87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+'14'!H88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+'14'!H89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+'14'!H90</f>
        <v>11</v>
      </c>
      <c r="D90" s="80">
        <v>0</v>
      </c>
      <c r="E90" s="46">
        <f t="shared" si="13"/>
        <v>11</v>
      </c>
      <c r="F90" s="91">
        <v>0</v>
      </c>
      <c r="G90" s="89">
        <v>0</v>
      </c>
      <c r="H90" s="46">
        <f t="shared" si="14"/>
        <v>11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+'14'!H91</f>
        <v>8</v>
      </c>
      <c r="D91" s="80">
        <v>0</v>
      </c>
      <c r="E91" s="46">
        <f t="shared" si="13"/>
        <v>8</v>
      </c>
      <c r="F91" s="91">
        <v>0</v>
      </c>
      <c r="G91" s="89">
        <v>0</v>
      </c>
      <c r="H91" s="46">
        <f t="shared" si="14"/>
        <v>7</v>
      </c>
      <c r="I91" s="81">
        <v>1</v>
      </c>
      <c r="J91" s="22">
        <v>55</v>
      </c>
      <c r="K91" s="72">
        <f t="shared" si="15"/>
        <v>55</v>
      </c>
      <c r="L91" s="17" t="s">
        <v>16</v>
      </c>
      <c r="M91" s="18">
        <v>25</v>
      </c>
      <c r="N91" s="23">
        <f t="shared" si="16"/>
        <v>30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+'14'!H98</f>
        <v>5</v>
      </c>
      <c r="D98" s="80">
        <v>0</v>
      </c>
      <c r="E98" s="46">
        <f t="shared" si="13"/>
        <v>5</v>
      </c>
      <c r="F98" s="91">
        <v>0</v>
      </c>
      <c r="G98" s="89">
        <v>0</v>
      </c>
      <c r="H98" s="46">
        <f t="shared" si="14"/>
        <v>4</v>
      </c>
      <c r="I98" s="81">
        <v>1</v>
      </c>
      <c r="J98" s="22">
        <v>45</v>
      </c>
      <c r="K98" s="72">
        <f t="shared" si="15"/>
        <v>45</v>
      </c>
      <c r="L98" s="17" t="s">
        <v>16</v>
      </c>
      <c r="M98" s="18"/>
      <c r="N98" s="23">
        <f t="shared" si="16"/>
        <v>45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+'14'!H102</f>
        <v>5</v>
      </c>
      <c r="D102" s="80">
        <v>0</v>
      </c>
      <c r="E102" s="46">
        <f t="shared" si="13"/>
        <v>5</v>
      </c>
      <c r="F102" s="91">
        <v>0</v>
      </c>
      <c r="G102" s="89">
        <v>0</v>
      </c>
      <c r="H102" s="46">
        <f t="shared" si="14"/>
        <v>5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+'14'!H104</f>
        <v>3</v>
      </c>
      <c r="D104" s="80">
        <v>0</v>
      </c>
      <c r="E104" s="46">
        <f t="shared" si="13"/>
        <v>3</v>
      </c>
      <c r="F104" s="91">
        <v>0</v>
      </c>
      <c r="G104" s="89">
        <v>0</v>
      </c>
      <c r="H104" s="46">
        <f t="shared" si="14"/>
        <v>3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+'14'!H107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4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+'14'!H108</f>
        <v>5</v>
      </c>
      <c r="D108" s="80">
        <v>0</v>
      </c>
      <c r="E108" s="46">
        <f t="shared" si="13"/>
        <v>5</v>
      </c>
      <c r="F108" s="91">
        <v>0</v>
      </c>
      <c r="G108" s="89">
        <v>0</v>
      </c>
      <c r="H108" s="46">
        <f t="shared" si="14"/>
        <v>3</v>
      </c>
      <c r="I108" s="81">
        <v>2</v>
      </c>
      <c r="J108" s="22">
        <v>60</v>
      </c>
      <c r="K108" s="72">
        <f t="shared" si="15"/>
        <v>120</v>
      </c>
      <c r="L108" s="17" t="s">
        <v>16</v>
      </c>
      <c r="M108" s="18"/>
      <c r="N108" s="23">
        <f t="shared" si="16"/>
        <v>120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+'14'!H109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0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>
        <v>20</v>
      </c>
      <c r="N109" s="23">
        <f t="shared" si="16"/>
        <v>80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+'14'!H114</f>
        <v>5</v>
      </c>
      <c r="D114" s="80">
        <v>0</v>
      </c>
      <c r="E114" s="46">
        <f t="shared" si="13"/>
        <v>5</v>
      </c>
      <c r="F114" s="91">
        <v>0</v>
      </c>
      <c r="G114" s="89">
        <v>0</v>
      </c>
      <c r="H114" s="46">
        <f t="shared" si="14"/>
        <v>5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+'14'!H116</f>
        <v>5</v>
      </c>
      <c r="D116" s="80">
        <v>0</v>
      </c>
      <c r="E116" s="46">
        <f t="shared" si="13"/>
        <v>5</v>
      </c>
      <c r="F116" s="91">
        <v>0</v>
      </c>
      <c r="G116" s="89">
        <v>0</v>
      </c>
      <c r="H116" s="46">
        <f t="shared" si="14"/>
        <v>5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+'14'!H126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+'14'!H147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+'14'!H150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+'14'!H153</f>
        <v>0</v>
      </c>
      <c r="D153" s="80">
        <v>5</v>
      </c>
      <c r="E153" s="46">
        <f t="shared" si="18"/>
        <v>5</v>
      </c>
      <c r="F153" s="91">
        <v>0</v>
      </c>
      <c r="G153" s="89">
        <v>0</v>
      </c>
      <c r="H153" s="46">
        <f t="shared" si="19"/>
        <v>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+'14'!H154</f>
        <v>2</v>
      </c>
      <c r="D154" s="80">
        <v>5</v>
      </c>
      <c r="E154" s="46">
        <f t="shared" si="18"/>
        <v>7</v>
      </c>
      <c r="F154" s="91">
        <v>0</v>
      </c>
      <c r="G154" s="89">
        <v>0</v>
      </c>
      <c r="H154" s="46">
        <f t="shared" si="19"/>
        <v>7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+'14'!H155</f>
        <v>1</v>
      </c>
      <c r="D155" s="80">
        <v>5</v>
      </c>
      <c r="E155" s="46">
        <f t="shared" si="18"/>
        <v>6</v>
      </c>
      <c r="F155" s="91">
        <v>0</v>
      </c>
      <c r="G155" s="89">
        <v>0</v>
      </c>
      <c r="H155" s="46">
        <f t="shared" si="19"/>
        <v>4</v>
      </c>
      <c r="I155" s="81">
        <v>2</v>
      </c>
      <c r="J155" s="20">
        <v>60</v>
      </c>
      <c r="K155" s="72">
        <f t="shared" si="20"/>
        <v>120</v>
      </c>
      <c r="L155" s="17" t="s">
        <v>16</v>
      </c>
      <c r="M155" s="18">
        <v>30</v>
      </c>
      <c r="N155" s="23">
        <f t="shared" si="21"/>
        <v>90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+'14'!H156</f>
        <v>1</v>
      </c>
      <c r="D156" s="80">
        <v>5</v>
      </c>
      <c r="E156" s="46">
        <f t="shared" si="18"/>
        <v>6</v>
      </c>
      <c r="F156" s="91">
        <v>0</v>
      </c>
      <c r="G156" s="89">
        <v>0</v>
      </c>
      <c r="H156" s="46">
        <f t="shared" si="19"/>
        <v>6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+'14'!H158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+'14'!H164</f>
        <v>5</v>
      </c>
      <c r="D164" s="80">
        <v>0</v>
      </c>
      <c r="E164" s="46">
        <f t="shared" si="18"/>
        <v>5</v>
      </c>
      <c r="F164" s="91">
        <v>0</v>
      </c>
      <c r="G164" s="89">
        <v>0</v>
      </c>
      <c r="H164" s="46">
        <f t="shared" si="19"/>
        <v>5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+'14'!H165</f>
        <v>4</v>
      </c>
      <c r="D165" s="80">
        <v>0</v>
      </c>
      <c r="E165" s="46">
        <f t="shared" si="18"/>
        <v>4</v>
      </c>
      <c r="F165" s="91">
        <v>0</v>
      </c>
      <c r="G165" s="89">
        <v>0</v>
      </c>
      <c r="H165" s="46">
        <f t="shared" si="19"/>
        <v>4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+'14'!H166</f>
        <v>3</v>
      </c>
      <c r="D166" s="80">
        <v>0</v>
      </c>
      <c r="E166" s="46">
        <f t="shared" si="18"/>
        <v>3</v>
      </c>
      <c r="F166" s="91">
        <v>0</v>
      </c>
      <c r="G166" s="89">
        <v>0</v>
      </c>
      <c r="H166" s="46">
        <f t="shared" si="19"/>
        <v>3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+'14'!H167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5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+'14'!H169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10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+'14'!H177</f>
        <v>2</v>
      </c>
      <c r="D177" s="80">
        <v>0</v>
      </c>
      <c r="E177" s="46">
        <f t="shared" si="18"/>
        <v>2</v>
      </c>
      <c r="F177" s="91">
        <v>0</v>
      </c>
      <c r="G177" s="89">
        <v>0</v>
      </c>
      <c r="H177" s="46">
        <f t="shared" si="19"/>
        <v>0</v>
      </c>
      <c r="I177" s="81">
        <v>2</v>
      </c>
      <c r="J177" s="20">
        <v>25</v>
      </c>
      <c r="K177" s="72">
        <f>+J177*I177</f>
        <v>50</v>
      </c>
      <c r="L177" s="17" t="s">
        <v>16</v>
      </c>
      <c r="M177" s="18">
        <v>20</v>
      </c>
      <c r="N177" s="23">
        <f>SUM(K177-M177)</f>
        <v>30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+'14'!H179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+'14'!H181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9</v>
      </c>
      <c r="I181" s="81">
        <v>1</v>
      </c>
      <c r="J181" s="20">
        <v>20</v>
      </c>
      <c r="K181" s="72">
        <f t="shared" si="20"/>
        <v>20</v>
      </c>
      <c r="L181" s="17" t="s">
        <v>16</v>
      </c>
      <c r="M181" s="18"/>
      <c r="N181" s="23">
        <f t="shared" si="21"/>
        <v>20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+'14'!H187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+'14'!H205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+'14'!H206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+'14'!H207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+'14'!H208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2910</v>
      </c>
    </row>
    <row r="228" spans="1:17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965</v>
      </c>
      <c r="M229" s="2">
        <v>45</v>
      </c>
      <c r="N229" s="2">
        <v>250</v>
      </c>
      <c r="O229" s="2">
        <v>240</v>
      </c>
      <c r="P229" s="2">
        <v>290</v>
      </c>
      <c r="Q229" s="2">
        <v>140</v>
      </c>
    </row>
    <row r="230" spans="1:17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17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17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405</v>
      </c>
      <c r="N232" s="105" t="s">
        <v>408</v>
      </c>
      <c r="O232" s="106" t="s">
        <v>409</v>
      </c>
      <c r="P232" s="107" t="s">
        <v>410</v>
      </c>
    </row>
    <row r="233" spans="1:17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1540</v>
      </c>
      <c r="N233" s="108"/>
      <c r="O233" s="108"/>
      <c r="P233" s="108"/>
    </row>
    <row r="234" spans="1:17" ht="24.6" x14ac:dyDescent="0.65">
      <c r="A234" s="1"/>
      <c r="C234" s="31"/>
      <c r="E234" s="31"/>
      <c r="H234" s="31"/>
      <c r="J234" s="154" t="s">
        <v>209</v>
      </c>
      <c r="K234" s="155"/>
      <c r="L234" s="37">
        <v>1540</v>
      </c>
      <c r="N234" s="108"/>
      <c r="O234" s="108"/>
      <c r="P234" s="108"/>
    </row>
    <row r="235" spans="1:17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7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7" x14ac:dyDescent="0.6">
      <c r="H237" s="2"/>
      <c r="J237" s="2"/>
      <c r="N237" s="109"/>
      <c r="O237" s="109"/>
      <c r="P237" s="109"/>
    </row>
    <row r="238" spans="1:17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7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7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11"/>
  <sheetViews>
    <sheetView zoomScale="80" zoomScaleNormal="80" workbookViewId="0">
      <pane xSplit="8" ySplit="4" topLeftCell="L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8.39843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+'15'!H5</f>
        <v>21</v>
      </c>
      <c r="D5" s="80">
        <v>0</v>
      </c>
      <c r="E5" s="46">
        <f t="shared" ref="E5" si="0">C5+D5</f>
        <v>21</v>
      </c>
      <c r="F5" s="91">
        <v>0</v>
      </c>
      <c r="G5" s="89">
        <v>0</v>
      </c>
      <c r="H5" s="46">
        <f t="shared" ref="H5" si="1">+E5-F5-I5-G5</f>
        <v>21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+'15'!H6</f>
        <v>33</v>
      </c>
      <c r="D6" s="80">
        <v>0</v>
      </c>
      <c r="E6" s="46">
        <f t="shared" ref="E6:E69" si="5">C6+D6</f>
        <v>33</v>
      </c>
      <c r="F6" s="91">
        <v>0</v>
      </c>
      <c r="G6" s="89">
        <v>0</v>
      </c>
      <c r="H6" s="46">
        <f t="shared" ref="H6:H69" si="6">+E6-F6-I6-G6</f>
        <v>29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+'15'!H11</f>
        <v>20</v>
      </c>
      <c r="D11" s="80">
        <v>0</v>
      </c>
      <c r="E11" s="46">
        <f t="shared" si="5"/>
        <v>20</v>
      </c>
      <c r="F11" s="91">
        <v>0</v>
      </c>
      <c r="G11" s="89">
        <v>0</v>
      </c>
      <c r="H11" s="46">
        <f t="shared" si="6"/>
        <v>20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+'15'!H14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+'15'!H18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+'15'!H20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+'15'!H22</f>
        <v>18</v>
      </c>
      <c r="D22" s="80">
        <v>0</v>
      </c>
      <c r="E22" s="46">
        <f t="shared" si="5"/>
        <v>18</v>
      </c>
      <c r="F22" s="91">
        <v>0</v>
      </c>
      <c r="G22" s="89">
        <v>0</v>
      </c>
      <c r="H22" s="46">
        <f t="shared" si="6"/>
        <v>11</v>
      </c>
      <c r="I22" s="81">
        <v>7</v>
      </c>
      <c r="J22" s="20">
        <v>100</v>
      </c>
      <c r="K22" s="72">
        <f t="shared" si="7"/>
        <v>700</v>
      </c>
      <c r="L22" s="17" t="s">
        <v>16</v>
      </c>
      <c r="M22" s="18"/>
      <c r="N22" s="23">
        <f t="shared" si="8"/>
        <v>700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+'15'!H24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4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+'15'!H28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+'15'!H29</f>
        <v>1</v>
      </c>
      <c r="D29" s="80">
        <v>0</v>
      </c>
      <c r="E29" s="46">
        <f t="shared" si="5"/>
        <v>1</v>
      </c>
      <c r="F29" s="91">
        <v>0</v>
      </c>
      <c r="G29" s="89">
        <v>0</v>
      </c>
      <c r="H29" s="46">
        <f t="shared" si="6"/>
        <v>0</v>
      </c>
      <c r="I29" s="81">
        <v>1</v>
      </c>
      <c r="J29" s="15">
        <v>100</v>
      </c>
      <c r="K29" s="72">
        <f t="shared" si="7"/>
        <v>100</v>
      </c>
      <c r="L29" s="17" t="s">
        <v>16</v>
      </c>
      <c r="M29" s="18"/>
      <c r="N29" s="23">
        <f t="shared" si="8"/>
        <v>100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+'15'!H31</f>
        <v>0</v>
      </c>
      <c r="D31" s="80">
        <v>0</v>
      </c>
      <c r="E31" s="46">
        <f t="shared" si="5"/>
        <v>0</v>
      </c>
      <c r="F31" s="91">
        <v>0</v>
      </c>
      <c r="G31" s="89">
        <v>0</v>
      </c>
      <c r="H31" s="46">
        <f t="shared" si="6"/>
        <v>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+'15'!H32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+'15'!H33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+'15'!H34</f>
        <v>4</v>
      </c>
      <c r="D34" s="80">
        <v>0</v>
      </c>
      <c r="E34" s="46">
        <f t="shared" si="5"/>
        <v>4</v>
      </c>
      <c r="F34" s="91">
        <v>0</v>
      </c>
      <c r="G34" s="89">
        <v>0</v>
      </c>
      <c r="H34" s="46">
        <f t="shared" si="6"/>
        <v>4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+'15'!H37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+'15'!H38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3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+'15'!H39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2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+'15'!H43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+'15'!H44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+'15'!H45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+'15'!H46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+'15'!H48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2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+'15'!H49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8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+'15'!H51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4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+'15'!H52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+'15'!H53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+'15'!H54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+'15'!H56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+'15'!H57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+'15'!H60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+'15'!H61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+'15'!H67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6</v>
      </c>
      <c r="I67" s="81">
        <v>3</v>
      </c>
      <c r="J67" s="15">
        <v>50</v>
      </c>
      <c r="K67" s="72">
        <f t="shared" si="7"/>
        <v>150</v>
      </c>
      <c r="L67" s="17" t="s">
        <v>16</v>
      </c>
      <c r="M67" s="18"/>
      <c r="N67" s="23">
        <f t="shared" si="8"/>
        <v>150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+'15'!H70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+'15'!H71</f>
        <v>-1</v>
      </c>
      <c r="D71" s="80">
        <v>0</v>
      </c>
      <c r="E71" s="46">
        <f t="shared" si="13"/>
        <v>-1</v>
      </c>
      <c r="F71" s="91">
        <v>0</v>
      </c>
      <c r="G71" s="89">
        <v>0</v>
      </c>
      <c r="H71" s="46">
        <f t="shared" si="14"/>
        <v>-1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+'15'!H73</f>
        <v>14</v>
      </c>
      <c r="D73" s="80">
        <v>0</v>
      </c>
      <c r="E73" s="46">
        <f t="shared" si="13"/>
        <v>14</v>
      </c>
      <c r="F73" s="91">
        <v>0</v>
      </c>
      <c r="G73" s="89">
        <v>0</v>
      </c>
      <c r="H73" s="46">
        <f t="shared" si="14"/>
        <v>9</v>
      </c>
      <c r="I73" s="81">
        <v>5</v>
      </c>
      <c r="J73" s="21">
        <v>35</v>
      </c>
      <c r="K73" s="72">
        <f t="shared" si="7"/>
        <v>175</v>
      </c>
      <c r="L73" s="17" t="s">
        <v>16</v>
      </c>
      <c r="M73" s="18">
        <v>75</v>
      </c>
      <c r="N73" s="23">
        <f t="shared" si="8"/>
        <v>100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+'15'!H74</f>
        <v>10</v>
      </c>
      <c r="D74" s="80">
        <v>0</v>
      </c>
      <c r="E74" s="46">
        <f t="shared" si="13"/>
        <v>10</v>
      </c>
      <c r="F74" s="91">
        <v>0</v>
      </c>
      <c r="G74" s="89">
        <v>3</v>
      </c>
      <c r="H74" s="46">
        <f t="shared" si="14"/>
        <v>4</v>
      </c>
      <c r="I74" s="81">
        <v>3</v>
      </c>
      <c r="J74" s="15">
        <v>55</v>
      </c>
      <c r="K74" s="72">
        <f t="shared" si="7"/>
        <v>165</v>
      </c>
      <c r="L74" s="17" t="s">
        <v>16</v>
      </c>
      <c r="M74" s="18"/>
      <c r="N74" s="23">
        <f t="shared" si="8"/>
        <v>165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+'15'!H75</f>
        <v>10</v>
      </c>
      <c r="D75" s="80">
        <v>0</v>
      </c>
      <c r="E75" s="46">
        <f t="shared" si="13"/>
        <v>10</v>
      </c>
      <c r="F75" s="91">
        <v>0</v>
      </c>
      <c r="G75" s="89">
        <v>3</v>
      </c>
      <c r="H75" s="46">
        <f t="shared" si="14"/>
        <v>6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>
        <v>10</v>
      </c>
      <c r="N75" s="23">
        <f t="shared" ref="N75:N144" si="16">SUM(K75-M75)</f>
        <v>45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+'15'!H77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3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+'15'!H85</f>
        <v>2</v>
      </c>
      <c r="D85" s="80">
        <v>0</v>
      </c>
      <c r="E85" s="46">
        <f t="shared" si="13"/>
        <v>2</v>
      </c>
      <c r="F85" s="91">
        <v>0</v>
      </c>
      <c r="G85" s="89">
        <v>0</v>
      </c>
      <c r="H85" s="46">
        <f t="shared" si="14"/>
        <v>0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/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+'15'!H86</f>
        <v>3</v>
      </c>
      <c r="D86" s="80">
        <v>0</v>
      </c>
      <c r="E86" s="46">
        <f t="shared" si="13"/>
        <v>3</v>
      </c>
      <c r="F86" s="91">
        <v>0</v>
      </c>
      <c r="G86" s="89">
        <v>0</v>
      </c>
      <c r="H86" s="46">
        <f t="shared" si="14"/>
        <v>3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+'15'!H87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+'15'!H88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+'15'!H89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+'15'!H90</f>
        <v>11</v>
      </c>
      <c r="D90" s="80">
        <v>0</v>
      </c>
      <c r="E90" s="46">
        <f t="shared" si="13"/>
        <v>11</v>
      </c>
      <c r="F90" s="91">
        <v>0</v>
      </c>
      <c r="G90" s="89">
        <v>0</v>
      </c>
      <c r="H90" s="46">
        <f t="shared" si="14"/>
        <v>11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+'15'!H91</f>
        <v>7</v>
      </c>
      <c r="D91" s="80">
        <v>0</v>
      </c>
      <c r="E91" s="46">
        <f t="shared" si="13"/>
        <v>7</v>
      </c>
      <c r="F91" s="91">
        <v>0</v>
      </c>
      <c r="G91" s="89">
        <v>0</v>
      </c>
      <c r="H91" s="46">
        <f t="shared" si="14"/>
        <v>6</v>
      </c>
      <c r="I91" s="81">
        <v>1</v>
      </c>
      <c r="J91" s="22">
        <v>55</v>
      </c>
      <c r="K91" s="72">
        <f t="shared" si="15"/>
        <v>55</v>
      </c>
      <c r="L91" s="17" t="s">
        <v>16</v>
      </c>
      <c r="M91" s="18">
        <v>25</v>
      </c>
      <c r="N91" s="23">
        <f t="shared" si="16"/>
        <v>30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+'15'!H98</f>
        <v>4</v>
      </c>
      <c r="D98" s="80">
        <v>0</v>
      </c>
      <c r="E98" s="46">
        <f t="shared" si="13"/>
        <v>4</v>
      </c>
      <c r="F98" s="91">
        <v>0</v>
      </c>
      <c r="G98" s="89">
        <v>0</v>
      </c>
      <c r="H98" s="46">
        <f t="shared" si="14"/>
        <v>4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+'15'!H102</f>
        <v>5</v>
      </c>
      <c r="D102" s="80">
        <v>0</v>
      </c>
      <c r="E102" s="46">
        <f t="shared" si="13"/>
        <v>5</v>
      </c>
      <c r="F102" s="91">
        <v>0</v>
      </c>
      <c r="G102" s="89">
        <v>0</v>
      </c>
      <c r="H102" s="46">
        <f t="shared" si="14"/>
        <v>4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+'15'!H104</f>
        <v>3</v>
      </c>
      <c r="D104" s="80">
        <v>0</v>
      </c>
      <c r="E104" s="46">
        <f t="shared" si="13"/>
        <v>3</v>
      </c>
      <c r="F104" s="91">
        <v>0</v>
      </c>
      <c r="G104" s="89">
        <v>0</v>
      </c>
      <c r="H104" s="46">
        <f t="shared" si="14"/>
        <v>1</v>
      </c>
      <c r="I104" s="81">
        <v>2</v>
      </c>
      <c r="J104" s="22">
        <v>39</v>
      </c>
      <c r="K104" s="72">
        <f t="shared" si="15"/>
        <v>78</v>
      </c>
      <c r="L104" s="17" t="s">
        <v>16</v>
      </c>
      <c r="M104" s="18">
        <v>43</v>
      </c>
      <c r="N104" s="23">
        <f t="shared" si="16"/>
        <v>35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+'15'!H107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+'15'!H108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+'15'!H109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+'15'!H114</f>
        <v>5</v>
      </c>
      <c r="D114" s="80">
        <v>0</v>
      </c>
      <c r="E114" s="46">
        <f t="shared" si="13"/>
        <v>5</v>
      </c>
      <c r="F114" s="91">
        <v>0</v>
      </c>
      <c r="G114" s="89">
        <v>0</v>
      </c>
      <c r="H114" s="46">
        <f t="shared" si="14"/>
        <v>4</v>
      </c>
      <c r="I114" s="81">
        <v>1</v>
      </c>
      <c r="J114" s="20">
        <v>10</v>
      </c>
      <c r="K114" s="72">
        <f t="shared" si="15"/>
        <v>10</v>
      </c>
      <c r="L114" s="17" t="s">
        <v>16</v>
      </c>
      <c r="M114" s="18">
        <v>10</v>
      </c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+'15'!H116</f>
        <v>5</v>
      </c>
      <c r="D116" s="80">
        <v>0</v>
      </c>
      <c r="E116" s="46">
        <f t="shared" si="13"/>
        <v>5</v>
      </c>
      <c r="F116" s="91">
        <v>0</v>
      </c>
      <c r="G116" s="89">
        <v>0</v>
      </c>
      <c r="H116" s="46">
        <f t="shared" si="14"/>
        <v>3</v>
      </c>
      <c r="I116" s="81">
        <v>2</v>
      </c>
      <c r="J116" s="22">
        <v>10</v>
      </c>
      <c r="K116" s="72">
        <f t="shared" si="15"/>
        <v>20</v>
      </c>
      <c r="L116" s="17" t="s">
        <v>16</v>
      </c>
      <c r="M116" s="18"/>
      <c r="N116" s="23">
        <f t="shared" si="16"/>
        <v>20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+'15'!H126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+'15'!H147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+'15'!H150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+'15'!H153</f>
        <v>5</v>
      </c>
      <c r="D153" s="80">
        <v>0</v>
      </c>
      <c r="E153" s="46">
        <f t="shared" si="18"/>
        <v>5</v>
      </c>
      <c r="F153" s="91">
        <v>0</v>
      </c>
      <c r="G153" s="89">
        <v>0</v>
      </c>
      <c r="H153" s="46">
        <f t="shared" si="19"/>
        <v>3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>
        <v>10</v>
      </c>
      <c r="N153" s="23">
        <f t="shared" si="21"/>
        <v>110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+'15'!H154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6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+'15'!H155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+'15'!H156</f>
        <v>6</v>
      </c>
      <c r="D156" s="80">
        <v>0</v>
      </c>
      <c r="E156" s="46">
        <f t="shared" si="18"/>
        <v>6</v>
      </c>
      <c r="F156" s="91">
        <v>0</v>
      </c>
      <c r="G156" s="89">
        <v>0</v>
      </c>
      <c r="H156" s="46">
        <f t="shared" si="19"/>
        <v>5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/>
      <c r="N156" s="23">
        <f t="shared" si="21"/>
        <v>120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+'15'!H158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+'15'!H164</f>
        <v>5</v>
      </c>
      <c r="D164" s="80">
        <v>0</v>
      </c>
      <c r="E164" s="46">
        <f t="shared" si="18"/>
        <v>5</v>
      </c>
      <c r="F164" s="91">
        <v>0</v>
      </c>
      <c r="G164" s="89">
        <v>0</v>
      </c>
      <c r="H164" s="46">
        <f t="shared" si="19"/>
        <v>3</v>
      </c>
      <c r="I164" s="81">
        <v>2</v>
      </c>
      <c r="J164" s="20">
        <v>90</v>
      </c>
      <c r="K164" s="72">
        <f t="shared" si="20"/>
        <v>180</v>
      </c>
      <c r="L164" s="17" t="s">
        <v>16</v>
      </c>
      <c r="M164" s="18">
        <v>90</v>
      </c>
      <c r="N164" s="23">
        <f t="shared" si="21"/>
        <v>90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+'15'!H165</f>
        <v>4</v>
      </c>
      <c r="D165" s="80">
        <v>0</v>
      </c>
      <c r="E165" s="46">
        <f t="shared" si="18"/>
        <v>4</v>
      </c>
      <c r="F165" s="91">
        <v>0</v>
      </c>
      <c r="G165" s="89">
        <v>0</v>
      </c>
      <c r="H165" s="46">
        <f t="shared" si="19"/>
        <v>3</v>
      </c>
      <c r="I165" s="81">
        <v>1</v>
      </c>
      <c r="J165" s="20">
        <v>90</v>
      </c>
      <c r="K165" s="72">
        <f t="shared" si="20"/>
        <v>90</v>
      </c>
      <c r="L165" s="17" t="s">
        <v>16</v>
      </c>
      <c r="M165" s="18">
        <v>45</v>
      </c>
      <c r="N165" s="23">
        <f t="shared" si="21"/>
        <v>45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+'15'!H166</f>
        <v>3</v>
      </c>
      <c r="D166" s="80">
        <v>0</v>
      </c>
      <c r="E166" s="46">
        <f t="shared" si="18"/>
        <v>3</v>
      </c>
      <c r="F166" s="91">
        <v>0</v>
      </c>
      <c r="G166" s="89">
        <v>0</v>
      </c>
      <c r="H166" s="46">
        <f t="shared" si="19"/>
        <v>3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+'15'!H167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5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+'15'!H169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8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+'15'!H179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+'15'!H181</f>
        <v>9</v>
      </c>
      <c r="D181" s="80">
        <v>0</v>
      </c>
      <c r="E181" s="46">
        <f t="shared" si="18"/>
        <v>9</v>
      </c>
      <c r="F181" s="91">
        <v>0</v>
      </c>
      <c r="G181" s="89">
        <v>0</v>
      </c>
      <c r="H181" s="46">
        <f t="shared" si="19"/>
        <v>8</v>
      </c>
      <c r="I181" s="81">
        <v>1</v>
      </c>
      <c r="J181" s="20">
        <v>20</v>
      </c>
      <c r="K181" s="72">
        <f t="shared" si="20"/>
        <v>20</v>
      </c>
      <c r="L181" s="17" t="s">
        <v>16</v>
      </c>
      <c r="M181" s="18"/>
      <c r="N181" s="23">
        <f t="shared" si="21"/>
        <v>20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+'15'!H187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+'15'!H205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+'15'!H206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+'15'!H207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+'15'!H208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1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1" ht="25.5" customHeight="1" x14ac:dyDescent="0.6">
      <c r="A226" s="1"/>
      <c r="C226" s="24"/>
      <c r="D226" s="25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1" ht="24.6" x14ac:dyDescent="0.65">
      <c r="A227" s="1"/>
      <c r="C227" s="31"/>
      <c r="E227" s="31"/>
      <c r="H227" s="31"/>
      <c r="I227" s="32"/>
      <c r="J227" s="171" t="s">
        <v>202</v>
      </c>
      <c r="K227" s="171"/>
      <c r="L227" s="33">
        <f>SUM(K5:K226)</f>
        <v>3328</v>
      </c>
    </row>
    <row r="228" spans="1:21" ht="24.6" x14ac:dyDescent="0.65">
      <c r="A228" s="1"/>
      <c r="C228" s="31"/>
      <c r="E228" s="31"/>
      <c r="H228" s="31"/>
      <c r="J228" s="154" t="s">
        <v>203</v>
      </c>
      <c r="K228" s="155"/>
      <c r="L228" s="36">
        <v>0</v>
      </c>
    </row>
    <row r="229" spans="1:21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1525</v>
      </c>
      <c r="M229" s="2">
        <v>20</v>
      </c>
      <c r="N229" s="2">
        <v>540</v>
      </c>
      <c r="O229" s="2">
        <v>100</v>
      </c>
      <c r="P229" s="2">
        <v>50</v>
      </c>
      <c r="Q229" s="2">
        <v>150</v>
      </c>
      <c r="R229" s="2">
        <v>120</v>
      </c>
      <c r="S229" s="2">
        <v>105</v>
      </c>
      <c r="T229" s="2">
        <v>400</v>
      </c>
      <c r="U229" s="2">
        <v>40</v>
      </c>
    </row>
    <row r="230" spans="1:21" ht="24.6" x14ac:dyDescent="0.65">
      <c r="A230" s="1"/>
      <c r="C230" s="31"/>
      <c r="E230" s="31"/>
      <c r="H230" s="31"/>
      <c r="J230" s="154" t="s">
        <v>205</v>
      </c>
      <c r="K230" s="155"/>
      <c r="L230" s="36">
        <v>0</v>
      </c>
    </row>
    <row r="231" spans="1:21" ht="24.6" x14ac:dyDescent="0.65">
      <c r="A231" s="1"/>
      <c r="C231" s="31"/>
      <c r="E231" s="31"/>
      <c r="H231" s="31"/>
      <c r="J231" s="154" t="s">
        <v>206</v>
      </c>
      <c r="K231" s="155"/>
      <c r="L231" s="36">
        <v>0</v>
      </c>
    </row>
    <row r="232" spans="1:21" ht="24.6" x14ac:dyDescent="0.65">
      <c r="A232" s="1"/>
      <c r="C232" s="31"/>
      <c r="E232" s="31"/>
      <c r="H232" s="31"/>
      <c r="J232" s="154" t="s">
        <v>207</v>
      </c>
      <c r="K232" s="155"/>
      <c r="L232" s="37">
        <f>SUM(M5:M225)</f>
        <v>308</v>
      </c>
      <c r="N232" s="105" t="s">
        <v>408</v>
      </c>
      <c r="O232" s="106" t="s">
        <v>409</v>
      </c>
      <c r="P232" s="107" t="s">
        <v>410</v>
      </c>
    </row>
    <row r="233" spans="1:21" ht="24.6" x14ac:dyDescent="0.65">
      <c r="A233" s="1"/>
      <c r="C233" s="31"/>
      <c r="E233" s="31"/>
      <c r="H233" s="31"/>
      <c r="J233" s="154" t="s">
        <v>208</v>
      </c>
      <c r="K233" s="155"/>
      <c r="L233" s="33">
        <f>L227-L228-L229-L231-L232</f>
        <v>1495</v>
      </c>
      <c r="N233" s="108"/>
      <c r="O233" s="108"/>
      <c r="P233" s="108"/>
    </row>
    <row r="234" spans="1:21" ht="24.6" x14ac:dyDescent="0.65">
      <c r="A234" s="1"/>
      <c r="C234" s="31"/>
      <c r="E234" s="31"/>
      <c r="H234" s="31"/>
      <c r="J234" s="154" t="s">
        <v>209</v>
      </c>
      <c r="K234" s="155"/>
      <c r="L234" s="37">
        <v>1495</v>
      </c>
      <c r="N234" s="108"/>
      <c r="O234" s="108"/>
      <c r="P234" s="108"/>
    </row>
    <row r="235" spans="1:21" ht="24.6" x14ac:dyDescent="0.65">
      <c r="A235" s="1"/>
      <c r="C235" s="3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1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1" x14ac:dyDescent="0.6">
      <c r="H237" s="2"/>
      <c r="J237" s="2"/>
      <c r="N237" s="109"/>
      <c r="O237" s="109"/>
      <c r="P237" s="109"/>
    </row>
    <row r="238" spans="1:21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1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21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filterMode="1">
    <tabColor rgb="FFF789D2"/>
  </sheetPr>
  <dimension ref="A1:AC311"/>
  <sheetViews>
    <sheetView zoomScale="80" zoomScaleNormal="80" workbookViewId="0">
      <pane xSplit="8" ySplit="4" topLeftCell="I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1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+'16'!H5</f>
        <v>21</v>
      </c>
      <c r="D5" s="80">
        <v>0</v>
      </c>
      <c r="E5" s="46">
        <f t="shared" ref="E5" si="0">C5+D5</f>
        <v>21</v>
      </c>
      <c r="F5" s="91">
        <v>0</v>
      </c>
      <c r="G5" s="89">
        <v>0</v>
      </c>
      <c r="H5" s="46">
        <f t="shared" ref="H5" si="1">+E5-F5-I5-G5</f>
        <v>21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+'16'!H6</f>
        <v>29</v>
      </c>
      <c r="D6" s="80">
        <v>10</v>
      </c>
      <c r="E6" s="46">
        <f t="shared" ref="E6:E69" si="5">C6+D6</f>
        <v>39</v>
      </c>
      <c r="F6" s="91">
        <v>0</v>
      </c>
      <c r="G6" s="89">
        <v>0</v>
      </c>
      <c r="H6" s="46">
        <f t="shared" ref="H6:H69" si="6">+E6-F6-I6-G6</f>
        <v>31</v>
      </c>
      <c r="I6" s="81">
        <v>8</v>
      </c>
      <c r="J6" s="15">
        <v>100</v>
      </c>
      <c r="K6" s="72">
        <f t="shared" ref="K6:K74" si="7">+J6*I6</f>
        <v>800</v>
      </c>
      <c r="L6" s="17" t="s">
        <v>16</v>
      </c>
      <c r="M6" s="18"/>
      <c r="N6" s="23">
        <f t="shared" ref="N6:N74" si="8">SUM(K6-M6)</f>
        <v>800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+'16'!H11</f>
        <v>20</v>
      </c>
      <c r="D11" s="80">
        <v>0</v>
      </c>
      <c r="E11" s="46">
        <f t="shared" si="5"/>
        <v>20</v>
      </c>
      <c r="F11" s="91">
        <v>0</v>
      </c>
      <c r="G11" s="89">
        <v>0</v>
      </c>
      <c r="H11" s="46">
        <f t="shared" si="6"/>
        <v>20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+'16'!H14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+'16'!H18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+'16'!H20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+'16'!H22</f>
        <v>11</v>
      </c>
      <c r="D22" s="80">
        <v>10</v>
      </c>
      <c r="E22" s="46">
        <f t="shared" si="5"/>
        <v>21</v>
      </c>
      <c r="F22" s="91">
        <v>0</v>
      </c>
      <c r="G22" s="89">
        <v>0</v>
      </c>
      <c r="H22" s="46">
        <f t="shared" si="6"/>
        <v>21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+'16'!H24</f>
        <v>4</v>
      </c>
      <c r="D24" s="80">
        <v>2</v>
      </c>
      <c r="E24" s="46">
        <f t="shared" si="5"/>
        <v>6</v>
      </c>
      <c r="F24" s="91">
        <v>0</v>
      </c>
      <c r="G24" s="89">
        <v>0</v>
      </c>
      <c r="H24" s="46">
        <f t="shared" si="6"/>
        <v>6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+'16'!H28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+'16'!H31</f>
        <v>0</v>
      </c>
      <c r="D31" s="80">
        <v>0</v>
      </c>
      <c r="E31" s="46">
        <f t="shared" si="5"/>
        <v>0</v>
      </c>
      <c r="F31" s="91">
        <v>0</v>
      </c>
      <c r="G31" s="89">
        <v>0</v>
      </c>
      <c r="H31" s="46">
        <f t="shared" si="6"/>
        <v>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+'16'!H32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+'16'!H33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+'16'!H34</f>
        <v>4</v>
      </c>
      <c r="D34" s="80">
        <v>0</v>
      </c>
      <c r="E34" s="46">
        <f t="shared" si="5"/>
        <v>4</v>
      </c>
      <c r="F34" s="91">
        <v>0</v>
      </c>
      <c r="G34" s="89">
        <v>0</v>
      </c>
      <c r="H34" s="46">
        <f t="shared" si="6"/>
        <v>4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+'16'!H37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+'16'!H38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3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+'16'!H39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2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+'16'!H43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+'16'!H44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+'16'!H45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2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>
        <v>50</v>
      </c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+'16'!H46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+'16'!H48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+'16'!H49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+'16'!H51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4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+'16'!H52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+'16'!H53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+'16'!H54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+'16'!H56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+'16'!H57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+'16'!H60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+'16'!H61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+'16'!H67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+'16'!H70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+'16'!H71</f>
        <v>-1</v>
      </c>
      <c r="D71" s="80">
        <v>5</v>
      </c>
      <c r="E71" s="46">
        <f t="shared" si="13"/>
        <v>4</v>
      </c>
      <c r="F71" s="91">
        <v>0</v>
      </c>
      <c r="G71" s="89">
        <v>0</v>
      </c>
      <c r="H71" s="46">
        <f t="shared" si="14"/>
        <v>4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+'16'!H73</f>
        <v>9</v>
      </c>
      <c r="D73" s="80">
        <v>0</v>
      </c>
      <c r="E73" s="46">
        <f t="shared" si="13"/>
        <v>9</v>
      </c>
      <c r="F73" s="91">
        <v>0</v>
      </c>
      <c r="G73" s="89">
        <v>0</v>
      </c>
      <c r="H73" s="46">
        <f t="shared" si="14"/>
        <v>3</v>
      </c>
      <c r="I73" s="81">
        <v>6</v>
      </c>
      <c r="J73" s="21">
        <v>35</v>
      </c>
      <c r="K73" s="72">
        <f t="shared" si="7"/>
        <v>210</v>
      </c>
      <c r="L73" s="17" t="s">
        <v>16</v>
      </c>
      <c r="M73" s="18">
        <v>90</v>
      </c>
      <c r="N73" s="23">
        <f t="shared" si="8"/>
        <v>120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+'16'!H74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+'16'!H75</f>
        <v>6</v>
      </c>
      <c r="D75" s="80">
        <v>0</v>
      </c>
      <c r="E75" s="46">
        <f t="shared" si="13"/>
        <v>6</v>
      </c>
      <c r="F75" s="91">
        <v>0</v>
      </c>
      <c r="G75" s="89">
        <v>0</v>
      </c>
      <c r="H75" s="46">
        <f t="shared" si="14"/>
        <v>6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+'16'!H76</f>
        <v>0</v>
      </c>
      <c r="D76" s="80">
        <v>20</v>
      </c>
      <c r="E76" s="46">
        <f t="shared" si="13"/>
        <v>20</v>
      </c>
      <c r="F76" s="91">
        <v>0</v>
      </c>
      <c r="G76" s="89">
        <v>0</v>
      </c>
      <c r="H76" s="46">
        <f t="shared" si="14"/>
        <v>12</v>
      </c>
      <c r="I76" s="81">
        <v>8</v>
      </c>
      <c r="J76" s="20">
        <v>45</v>
      </c>
      <c r="K76" s="72">
        <f t="shared" si="15"/>
        <v>360</v>
      </c>
      <c r="L76" s="17" t="s">
        <v>16</v>
      </c>
      <c r="M76" s="18">
        <v>200</v>
      </c>
      <c r="N76" s="23">
        <f t="shared" si="16"/>
        <v>160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+'16'!H77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2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>
        <v>10</v>
      </c>
      <c r="N77" s="23">
        <f t="shared" si="16"/>
        <v>25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+'16'!H86</f>
        <v>3</v>
      </c>
      <c r="D86" s="80">
        <v>0</v>
      </c>
      <c r="E86" s="46">
        <f t="shared" si="13"/>
        <v>3</v>
      </c>
      <c r="F86" s="91">
        <v>3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+'16'!H87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+'16'!H88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+'16'!H89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+'16'!H90</f>
        <v>11</v>
      </c>
      <c r="D90" s="80">
        <v>0</v>
      </c>
      <c r="E90" s="46">
        <f t="shared" si="13"/>
        <v>11</v>
      </c>
      <c r="F90" s="91">
        <v>0</v>
      </c>
      <c r="G90" s="89">
        <v>0</v>
      </c>
      <c r="H90" s="46">
        <f t="shared" si="14"/>
        <v>11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+'16'!H91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+'16'!H98</f>
        <v>4</v>
      </c>
      <c r="D98" s="80">
        <v>0</v>
      </c>
      <c r="E98" s="46">
        <f t="shared" si="13"/>
        <v>4</v>
      </c>
      <c r="F98" s="91">
        <v>0</v>
      </c>
      <c r="G98" s="89">
        <v>0</v>
      </c>
      <c r="H98" s="46">
        <f t="shared" si="14"/>
        <v>4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+'16'!H102</f>
        <v>4</v>
      </c>
      <c r="D102" s="80">
        <v>0</v>
      </c>
      <c r="E102" s="46">
        <f t="shared" si="13"/>
        <v>4</v>
      </c>
      <c r="F102" s="91">
        <v>0</v>
      </c>
      <c r="G102" s="89">
        <v>0</v>
      </c>
      <c r="H102" s="46">
        <f t="shared" si="14"/>
        <v>4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+'16'!H104</f>
        <v>1</v>
      </c>
      <c r="D104" s="80">
        <v>0</v>
      </c>
      <c r="E104" s="46">
        <f t="shared" si="13"/>
        <v>1</v>
      </c>
      <c r="F104" s="91">
        <v>1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+'16'!H107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+'16'!H108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+'16'!H109</f>
        <v>0</v>
      </c>
      <c r="D109" s="80">
        <v>5</v>
      </c>
      <c r="E109" s="46">
        <f t="shared" si="13"/>
        <v>5</v>
      </c>
      <c r="F109" s="91">
        <v>0</v>
      </c>
      <c r="G109" s="89">
        <v>0</v>
      </c>
      <c r="H109" s="46">
        <f t="shared" si="14"/>
        <v>4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+'16'!H114</f>
        <v>4</v>
      </c>
      <c r="D114" s="80">
        <v>5</v>
      </c>
      <c r="E114" s="46">
        <f t="shared" si="13"/>
        <v>9</v>
      </c>
      <c r="F114" s="91">
        <v>0</v>
      </c>
      <c r="G114" s="89">
        <v>0</v>
      </c>
      <c r="H114" s="46">
        <f t="shared" si="14"/>
        <v>5</v>
      </c>
      <c r="I114" s="81">
        <v>4</v>
      </c>
      <c r="J114" s="20">
        <v>10</v>
      </c>
      <c r="K114" s="72">
        <f t="shared" si="15"/>
        <v>40</v>
      </c>
      <c r="L114" s="17" t="s">
        <v>16</v>
      </c>
      <c r="M114" s="18"/>
      <c r="N114" s="23">
        <f t="shared" si="16"/>
        <v>40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+'16'!H116</f>
        <v>3</v>
      </c>
      <c r="D116" s="80">
        <v>0</v>
      </c>
      <c r="E116" s="46">
        <f t="shared" si="13"/>
        <v>3</v>
      </c>
      <c r="F116" s="91">
        <v>0</v>
      </c>
      <c r="G116" s="89">
        <v>0</v>
      </c>
      <c r="H116" s="46">
        <f t="shared" si="14"/>
        <v>3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+'16'!H126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+'16'!H147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4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+'16'!H150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+'16'!H153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3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+'16'!H154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6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+'16'!H155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+'16'!H156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5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+'16'!H158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+'16'!H164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3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+'16'!H165</f>
        <v>3</v>
      </c>
      <c r="D165" s="80">
        <v>0</v>
      </c>
      <c r="E165" s="46">
        <f t="shared" si="18"/>
        <v>3</v>
      </c>
      <c r="F165" s="91">
        <v>0</v>
      </c>
      <c r="G165" s="89">
        <v>0</v>
      </c>
      <c r="H165" s="46">
        <f t="shared" si="19"/>
        <v>3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+'16'!H166</f>
        <v>3</v>
      </c>
      <c r="D166" s="80">
        <v>0</v>
      </c>
      <c r="E166" s="46">
        <f t="shared" si="18"/>
        <v>3</v>
      </c>
      <c r="F166" s="91">
        <v>0</v>
      </c>
      <c r="G166" s="89">
        <v>0</v>
      </c>
      <c r="H166" s="46">
        <f t="shared" si="19"/>
        <v>3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+'16'!H167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5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+'16'!H169</f>
        <v>8</v>
      </c>
      <c r="D169" s="80">
        <v>0</v>
      </c>
      <c r="E169" s="46">
        <f t="shared" si="18"/>
        <v>8</v>
      </c>
      <c r="F169" s="91">
        <v>0</v>
      </c>
      <c r="G169" s="89">
        <v>0</v>
      </c>
      <c r="H169" s="46">
        <f t="shared" si="19"/>
        <v>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+'16'!H179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+'16'!H181</f>
        <v>8</v>
      </c>
      <c r="D181" s="80">
        <v>0</v>
      </c>
      <c r="E181" s="46">
        <f t="shared" si="18"/>
        <v>8</v>
      </c>
      <c r="F181" s="91">
        <v>0</v>
      </c>
      <c r="G181" s="89">
        <v>0</v>
      </c>
      <c r="H181" s="46">
        <f t="shared" si="19"/>
        <v>8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+'16'!H187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+'16'!H205</f>
        <v>0</v>
      </c>
      <c r="D205" s="80">
        <v>3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+'16'!H206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+'16'!H207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+'16'!H208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1580</v>
      </c>
    </row>
    <row r="228" spans="1:17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230</v>
      </c>
      <c r="M229" s="2">
        <v>60</v>
      </c>
      <c r="N229" s="2">
        <v>45</v>
      </c>
      <c r="O229" s="2">
        <v>40</v>
      </c>
      <c r="P229" s="2">
        <v>85</v>
      </c>
    </row>
    <row r="230" spans="1:17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17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17" ht="24.6" x14ac:dyDescent="0.65">
      <c r="A232" s="1"/>
      <c r="E232" s="31"/>
      <c r="H232" s="31"/>
      <c r="J232" s="154" t="s">
        <v>207</v>
      </c>
      <c r="K232" s="155"/>
      <c r="L232" s="37">
        <f>SUM(M5:M225)</f>
        <v>350</v>
      </c>
      <c r="N232" s="105" t="s">
        <v>408</v>
      </c>
      <c r="O232" s="106" t="s">
        <v>409</v>
      </c>
      <c r="P232" s="107" t="s">
        <v>410</v>
      </c>
    </row>
    <row r="233" spans="1:17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1000</v>
      </c>
      <c r="N233" s="108"/>
      <c r="O233" s="108"/>
      <c r="P233" s="108"/>
    </row>
    <row r="234" spans="1:17" ht="24.6" x14ac:dyDescent="0.65">
      <c r="A234" s="1"/>
      <c r="E234" s="31"/>
      <c r="H234" s="31"/>
      <c r="J234" s="154" t="s">
        <v>209</v>
      </c>
      <c r="K234" s="155"/>
      <c r="L234" s="37">
        <v>1000</v>
      </c>
      <c r="N234" s="108"/>
      <c r="O234" s="108"/>
      <c r="P234" s="108"/>
    </row>
    <row r="235" spans="1:17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7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7" x14ac:dyDescent="0.6">
      <c r="H237" s="2"/>
      <c r="J237" s="2"/>
      <c r="N237" s="109"/>
      <c r="O237" s="109"/>
      <c r="P237" s="109"/>
    </row>
    <row r="238" spans="1:17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7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7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3">
      <filters blank="1">
        <filter val="-"/>
        <filter val="1,000.00"/>
        <filter val="100.00"/>
        <filter val="150.00"/>
        <filter val="180.00"/>
        <filter val="300"/>
        <filter val="40.00"/>
        <filter val="50.00"/>
        <filter val="500.00"/>
        <filter val="55.00"/>
        <filter val="85.00"/>
        <filter val="ส่วนลดสินค้า SALE"/>
      </filters>
    </filterColumn>
  </autoFilter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11"/>
  <sheetViews>
    <sheetView zoomScale="80" zoomScaleNormal="80" workbookViewId="0">
      <pane xSplit="8" ySplit="4" topLeftCell="I236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2" style="2" customWidth="1"/>
    <col min="13" max="13" width="8.39843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+'17'!H5</f>
        <v>21</v>
      </c>
      <c r="D5" s="80">
        <v>0</v>
      </c>
      <c r="E5" s="46">
        <f t="shared" ref="E5" si="0">C5+D5</f>
        <v>21</v>
      </c>
      <c r="F5" s="91">
        <v>0</v>
      </c>
      <c r="G5" s="89">
        <v>0</v>
      </c>
      <c r="H5" s="46">
        <f t="shared" ref="H5" si="1">+E5-F5-I5-G5</f>
        <v>21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+'17'!H6</f>
        <v>31</v>
      </c>
      <c r="D6" s="80">
        <v>20</v>
      </c>
      <c r="E6" s="46">
        <f t="shared" ref="E6:E69" si="5">C6+D6</f>
        <v>51</v>
      </c>
      <c r="F6" s="91">
        <v>0</v>
      </c>
      <c r="G6" s="89">
        <v>0</v>
      </c>
      <c r="H6" s="46">
        <f t="shared" ref="H6:H69" si="6">+E6-F6-I6-G6</f>
        <v>47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+'17'!H11</f>
        <v>20</v>
      </c>
      <c r="D11" s="80">
        <v>0</v>
      </c>
      <c r="E11" s="46">
        <f t="shared" si="5"/>
        <v>20</v>
      </c>
      <c r="F11" s="91">
        <v>0</v>
      </c>
      <c r="G11" s="89">
        <v>0</v>
      </c>
      <c r="H11" s="46">
        <f t="shared" si="6"/>
        <v>18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+'17'!H14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+'17'!H18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3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+'17'!H20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+'17'!H22</f>
        <v>21</v>
      </c>
      <c r="D22" s="80">
        <v>0</v>
      </c>
      <c r="E22" s="46">
        <f t="shared" si="5"/>
        <v>21</v>
      </c>
      <c r="F22" s="91">
        <v>0</v>
      </c>
      <c r="G22" s="89">
        <v>0</v>
      </c>
      <c r="H22" s="46">
        <f t="shared" si="6"/>
        <v>15</v>
      </c>
      <c r="I22" s="81">
        <v>6</v>
      </c>
      <c r="J22" s="20">
        <v>100</v>
      </c>
      <c r="K22" s="72">
        <f t="shared" si="7"/>
        <v>600</v>
      </c>
      <c r="L22" s="17" t="s">
        <v>16</v>
      </c>
      <c r="M22" s="18"/>
      <c r="N22" s="23">
        <f t="shared" si="8"/>
        <v>600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+'17'!H24</f>
        <v>6</v>
      </c>
      <c r="D24" s="80">
        <v>0</v>
      </c>
      <c r="E24" s="46">
        <f t="shared" si="5"/>
        <v>6</v>
      </c>
      <c r="F24" s="91">
        <v>0</v>
      </c>
      <c r="G24" s="89">
        <v>0</v>
      </c>
      <c r="H24" s="46">
        <f t="shared" si="6"/>
        <v>5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+'17'!H28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+'17'!H31</f>
        <v>0</v>
      </c>
      <c r="D31" s="80">
        <v>0</v>
      </c>
      <c r="E31" s="46">
        <f t="shared" si="5"/>
        <v>0</v>
      </c>
      <c r="F31" s="91">
        <v>0</v>
      </c>
      <c r="G31" s="89">
        <v>0</v>
      </c>
      <c r="H31" s="46">
        <f t="shared" si="6"/>
        <v>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+'17'!H32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+'17'!H33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0</v>
      </c>
      <c r="I33" s="81">
        <v>3</v>
      </c>
      <c r="J33" s="15">
        <v>130</v>
      </c>
      <c r="K33" s="72">
        <f t="shared" si="7"/>
        <v>390</v>
      </c>
      <c r="L33" s="17" t="s">
        <v>16</v>
      </c>
      <c r="M33" s="18">
        <f>390-195</f>
        <v>195</v>
      </c>
      <c r="N33" s="23">
        <f t="shared" si="8"/>
        <v>195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+'17'!H34</f>
        <v>4</v>
      </c>
      <c r="D34" s="80">
        <v>0</v>
      </c>
      <c r="E34" s="46">
        <f t="shared" si="5"/>
        <v>4</v>
      </c>
      <c r="F34" s="91">
        <v>0</v>
      </c>
      <c r="G34" s="89">
        <v>0</v>
      </c>
      <c r="H34" s="46">
        <f t="shared" si="6"/>
        <v>0</v>
      </c>
      <c r="I34" s="81">
        <v>4</v>
      </c>
      <c r="J34" s="15">
        <v>130</v>
      </c>
      <c r="K34" s="72">
        <f t="shared" si="7"/>
        <v>520</v>
      </c>
      <c r="L34" s="17" t="s">
        <v>16</v>
      </c>
      <c r="M34" s="18">
        <v>260</v>
      </c>
      <c r="N34" s="23">
        <f t="shared" si="8"/>
        <v>260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+'17'!H37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0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>
        <v>75</v>
      </c>
      <c r="N37" s="23">
        <f t="shared" si="8"/>
        <v>75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+'17'!H38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>
        <v>25</v>
      </c>
      <c r="N38" s="23">
        <f t="shared" si="8"/>
        <v>25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+'17'!H39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0</v>
      </c>
      <c r="I39" s="81">
        <v>2</v>
      </c>
      <c r="J39" s="15">
        <v>50</v>
      </c>
      <c r="K39" s="72">
        <f t="shared" si="7"/>
        <v>100</v>
      </c>
      <c r="L39" s="17" t="s">
        <v>16</v>
      </c>
      <c r="M39" s="18">
        <v>50</v>
      </c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+'17'!H43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+'17'!H44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+'17'!H45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+'17'!H46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3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>
        <v>25</v>
      </c>
      <c r="N46" s="23">
        <f t="shared" si="8"/>
        <v>25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+'17'!H48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+'17'!H49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+'17'!H51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4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+'17'!H52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+'17'!H53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0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>
        <v>60</v>
      </c>
      <c r="N53" s="23">
        <f t="shared" si="8"/>
        <v>60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+'17'!H54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+'17'!H56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+'17'!H57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1</v>
      </c>
      <c r="I57" s="81">
        <v>2</v>
      </c>
      <c r="J57" s="15">
        <v>120</v>
      </c>
      <c r="K57" s="72">
        <f t="shared" si="7"/>
        <v>240</v>
      </c>
      <c r="L57" s="17" t="s">
        <v>16</v>
      </c>
      <c r="M57" s="18">
        <v>120</v>
      </c>
      <c r="N57" s="23">
        <f t="shared" si="8"/>
        <v>120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-1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>
        <v>25</v>
      </c>
      <c r="N59" s="23">
        <f t="shared" si="8"/>
        <v>25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+'17'!H60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2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>
        <v>25</v>
      </c>
      <c r="N60" s="23">
        <f t="shared" si="8"/>
        <v>25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+'17'!H61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1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>
        <v>25</v>
      </c>
      <c r="N61" s="23">
        <f t="shared" si="8"/>
        <v>25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+'17'!H67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2</v>
      </c>
      <c r="I67" s="81">
        <v>4</v>
      </c>
      <c r="J67" s="15">
        <v>50</v>
      </c>
      <c r="K67" s="72">
        <f t="shared" si="7"/>
        <v>200</v>
      </c>
      <c r="L67" s="17" t="s">
        <v>16</v>
      </c>
      <c r="M67" s="18"/>
      <c r="N67" s="23">
        <f t="shared" si="8"/>
        <v>200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+'17'!H70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+'17'!H71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3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+'17'!H73</f>
        <v>3</v>
      </c>
      <c r="D73" s="80">
        <v>0</v>
      </c>
      <c r="E73" s="46">
        <f t="shared" si="13"/>
        <v>3</v>
      </c>
      <c r="F73" s="91">
        <v>0</v>
      </c>
      <c r="G73" s="89">
        <v>0</v>
      </c>
      <c r="H73" s="46">
        <f t="shared" si="14"/>
        <v>0</v>
      </c>
      <c r="I73" s="81">
        <v>3</v>
      </c>
      <c r="J73" s="21">
        <v>35</v>
      </c>
      <c r="K73" s="72">
        <f t="shared" si="7"/>
        <v>105</v>
      </c>
      <c r="L73" s="17" t="s">
        <v>16</v>
      </c>
      <c r="M73" s="18">
        <v>45</v>
      </c>
      <c r="N73" s="23">
        <f t="shared" si="8"/>
        <v>60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+'17'!H74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1</v>
      </c>
      <c r="I74" s="81">
        <v>3</v>
      </c>
      <c r="J74" s="15">
        <v>55</v>
      </c>
      <c r="K74" s="72">
        <f t="shared" si="7"/>
        <v>165</v>
      </c>
      <c r="L74" s="17" t="s">
        <v>16</v>
      </c>
      <c r="M74" s="18">
        <v>82.5</v>
      </c>
      <c r="N74" s="23">
        <f t="shared" si="8"/>
        <v>82.5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+'17'!H75</f>
        <v>6</v>
      </c>
      <c r="D75" s="80">
        <v>0</v>
      </c>
      <c r="E75" s="46">
        <f t="shared" si="13"/>
        <v>6</v>
      </c>
      <c r="F75" s="91">
        <v>0</v>
      </c>
      <c r="G75" s="89">
        <v>0</v>
      </c>
      <c r="H75" s="46">
        <f t="shared" si="14"/>
        <v>5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>
        <v>27.5</v>
      </c>
      <c r="N75" s="23">
        <f t="shared" ref="N75:N144" si="16">SUM(K75-M75)</f>
        <v>27.5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+'17'!H76</f>
        <v>12</v>
      </c>
      <c r="D76" s="80">
        <v>0</v>
      </c>
      <c r="E76" s="46">
        <f t="shared" si="13"/>
        <v>12</v>
      </c>
      <c r="F76" s="91">
        <v>0</v>
      </c>
      <c r="G76" s="89">
        <v>0</v>
      </c>
      <c r="H76" s="46">
        <f t="shared" si="14"/>
        <v>3</v>
      </c>
      <c r="I76" s="81">
        <v>9</v>
      </c>
      <c r="J76" s="20">
        <v>45</v>
      </c>
      <c r="K76" s="72">
        <f t="shared" si="15"/>
        <v>405</v>
      </c>
      <c r="L76" s="17" t="s">
        <v>16</v>
      </c>
      <c r="M76" s="18">
        <f>405-180</f>
        <v>225</v>
      </c>
      <c r="N76" s="23">
        <f t="shared" si="16"/>
        <v>180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+'17'!H77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0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>
        <v>20</v>
      </c>
      <c r="N77" s="23">
        <f t="shared" si="16"/>
        <v>50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+'17'!H87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+'17'!H88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+'17'!H89</f>
        <v>5</v>
      </c>
      <c r="D89" s="80">
        <v>5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+'17'!H90</f>
        <v>11</v>
      </c>
      <c r="D90" s="80">
        <v>0</v>
      </c>
      <c r="E90" s="46">
        <f t="shared" si="13"/>
        <v>11</v>
      </c>
      <c r="F90" s="91">
        <v>0</v>
      </c>
      <c r="G90" s="89">
        <v>0</v>
      </c>
      <c r="H90" s="46">
        <f t="shared" si="14"/>
        <v>11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+'17'!H91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+'17'!H98</f>
        <v>4</v>
      </c>
      <c r="D98" s="80">
        <v>0</v>
      </c>
      <c r="E98" s="46">
        <f t="shared" si="13"/>
        <v>4</v>
      </c>
      <c r="F98" s="91">
        <v>0</v>
      </c>
      <c r="G98" s="89">
        <v>0</v>
      </c>
      <c r="H98" s="46">
        <f t="shared" si="14"/>
        <v>4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+'17'!H102</f>
        <v>4</v>
      </c>
      <c r="D102" s="80">
        <v>0</v>
      </c>
      <c r="E102" s="46">
        <f t="shared" si="13"/>
        <v>4</v>
      </c>
      <c r="F102" s="91">
        <v>0</v>
      </c>
      <c r="G102" s="89">
        <v>0</v>
      </c>
      <c r="H102" s="46">
        <f t="shared" si="14"/>
        <v>4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+'17'!H107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+'17'!H108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+'17'!H109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+'17'!H114</f>
        <v>5</v>
      </c>
      <c r="D114" s="80">
        <v>0</v>
      </c>
      <c r="E114" s="46">
        <f t="shared" si="13"/>
        <v>5</v>
      </c>
      <c r="F114" s="91">
        <v>0</v>
      </c>
      <c r="G114" s="89">
        <v>0</v>
      </c>
      <c r="H114" s="46">
        <f t="shared" si="14"/>
        <v>0</v>
      </c>
      <c r="I114" s="81">
        <v>5</v>
      </c>
      <c r="J114" s="20">
        <v>10</v>
      </c>
      <c r="K114" s="72">
        <f t="shared" si="15"/>
        <v>50</v>
      </c>
      <c r="L114" s="17" t="s">
        <v>16</v>
      </c>
      <c r="M114" s="18">
        <v>15</v>
      </c>
      <c r="N114" s="23">
        <f t="shared" si="16"/>
        <v>35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+'17'!H116</f>
        <v>3</v>
      </c>
      <c r="D116" s="80">
        <v>0</v>
      </c>
      <c r="E116" s="46">
        <f t="shared" si="13"/>
        <v>3</v>
      </c>
      <c r="F116" s="91">
        <v>0</v>
      </c>
      <c r="G116" s="89">
        <v>0</v>
      </c>
      <c r="H116" s="46">
        <f t="shared" si="14"/>
        <v>0</v>
      </c>
      <c r="I116" s="81">
        <v>3</v>
      </c>
      <c r="J116" s="22">
        <v>10</v>
      </c>
      <c r="K116" s="72">
        <f t="shared" si="15"/>
        <v>30</v>
      </c>
      <c r="L116" s="17" t="s">
        <v>16</v>
      </c>
      <c r="M116" s="18"/>
      <c r="N116" s="23">
        <f t="shared" si="16"/>
        <v>30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+'17'!H126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+'17'!H147</f>
        <v>4</v>
      </c>
      <c r="D147" s="80">
        <v>0</v>
      </c>
      <c r="E147" s="46">
        <f t="shared" si="18"/>
        <v>4</v>
      </c>
      <c r="F147" s="91">
        <v>0</v>
      </c>
      <c r="G147" s="89">
        <v>0</v>
      </c>
      <c r="H147" s="46">
        <f t="shared" si="19"/>
        <v>4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+'17'!H150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+'17'!H153</f>
        <v>3</v>
      </c>
      <c r="D153" s="80">
        <v>0</v>
      </c>
      <c r="E153" s="46">
        <f t="shared" si="18"/>
        <v>3</v>
      </c>
      <c r="F153" s="91">
        <v>0</v>
      </c>
      <c r="G153" s="89">
        <v>0</v>
      </c>
      <c r="H153" s="46">
        <f t="shared" si="19"/>
        <v>2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+'17'!H154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6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+'17'!H155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+'17'!H156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5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+'17'!H158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+'17'!H164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3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+'17'!H165</f>
        <v>3</v>
      </c>
      <c r="D165" s="80">
        <v>0</v>
      </c>
      <c r="E165" s="46">
        <f t="shared" si="18"/>
        <v>3</v>
      </c>
      <c r="F165" s="91">
        <v>0</v>
      </c>
      <c r="G165" s="89">
        <v>0</v>
      </c>
      <c r="H165" s="46">
        <f t="shared" si="19"/>
        <v>3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+'17'!H166</f>
        <v>3</v>
      </c>
      <c r="D166" s="80">
        <v>0</v>
      </c>
      <c r="E166" s="46">
        <f t="shared" si="18"/>
        <v>3</v>
      </c>
      <c r="F166" s="91">
        <v>0</v>
      </c>
      <c r="G166" s="89">
        <v>0</v>
      </c>
      <c r="H166" s="46">
        <f t="shared" si="19"/>
        <v>3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+'17'!H167</f>
        <v>5</v>
      </c>
      <c r="D167" s="80">
        <v>0</v>
      </c>
      <c r="E167" s="46">
        <f t="shared" si="18"/>
        <v>5</v>
      </c>
      <c r="F167" s="91">
        <v>0</v>
      </c>
      <c r="G167" s="89">
        <v>0</v>
      </c>
      <c r="H167" s="46">
        <f t="shared" si="19"/>
        <v>3</v>
      </c>
      <c r="I167" s="81">
        <v>2</v>
      </c>
      <c r="J167" s="20">
        <v>90</v>
      </c>
      <c r="K167" s="72">
        <f t="shared" si="20"/>
        <v>180</v>
      </c>
      <c r="L167" s="17" t="s">
        <v>16</v>
      </c>
      <c r="M167" s="18">
        <v>90</v>
      </c>
      <c r="N167" s="23">
        <f t="shared" si="21"/>
        <v>90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+'17'!H169</f>
        <v>8</v>
      </c>
      <c r="D169" s="80">
        <v>0</v>
      </c>
      <c r="E169" s="46">
        <f t="shared" si="18"/>
        <v>8</v>
      </c>
      <c r="F169" s="91">
        <v>0</v>
      </c>
      <c r="G169" s="89">
        <v>0</v>
      </c>
      <c r="H169" s="46">
        <f t="shared" si="19"/>
        <v>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+'17'!H179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+'17'!H181</f>
        <v>8</v>
      </c>
      <c r="D181" s="80">
        <v>0</v>
      </c>
      <c r="E181" s="46">
        <f t="shared" si="18"/>
        <v>8</v>
      </c>
      <c r="F181" s="91">
        <v>0</v>
      </c>
      <c r="G181" s="89">
        <v>0</v>
      </c>
      <c r="H181" s="46">
        <f t="shared" si="19"/>
        <v>7</v>
      </c>
      <c r="I181" s="81">
        <v>1</v>
      </c>
      <c r="J181" s="20">
        <v>20</v>
      </c>
      <c r="K181" s="72">
        <f t="shared" si="20"/>
        <v>20</v>
      </c>
      <c r="L181" s="17" t="s">
        <v>16</v>
      </c>
      <c r="M181" s="18"/>
      <c r="N181" s="23">
        <f t="shared" si="21"/>
        <v>20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+'17'!H187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+'17'!H205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+'17'!H206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+'17'!H207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+'17'!H208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5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5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5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4460</v>
      </c>
    </row>
    <row r="228" spans="1:25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25" ht="24.6" x14ac:dyDescent="0.65">
      <c r="A229" s="1"/>
      <c r="E229" s="31"/>
      <c r="H229" s="31"/>
      <c r="J229" s="34" t="s">
        <v>204</v>
      </c>
      <c r="K229" s="35"/>
      <c r="L229" s="36">
        <f>SUM(M229:AR229)</f>
        <v>1835</v>
      </c>
      <c r="M229" s="2">
        <v>130</v>
      </c>
      <c r="N229" s="2">
        <v>75</v>
      </c>
      <c r="O229" s="2">
        <v>55</v>
      </c>
      <c r="P229" s="2">
        <v>50</v>
      </c>
      <c r="Q229" s="2">
        <v>500</v>
      </c>
      <c r="R229" s="2">
        <v>100</v>
      </c>
      <c r="S229" s="2">
        <v>45</v>
      </c>
      <c r="T229" s="2">
        <v>435</v>
      </c>
      <c r="U229" s="2">
        <v>45</v>
      </c>
      <c r="V229" s="2">
        <v>260</v>
      </c>
      <c r="W229" s="2">
        <v>65</v>
      </c>
      <c r="X229" s="2">
        <v>20</v>
      </c>
      <c r="Y229" s="2">
        <v>55</v>
      </c>
    </row>
    <row r="230" spans="1:25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25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25" ht="24.6" x14ac:dyDescent="0.65">
      <c r="A232" s="1"/>
      <c r="E232" s="31"/>
      <c r="H232" s="31"/>
      <c r="J232" s="154" t="s">
        <v>207</v>
      </c>
      <c r="K232" s="155"/>
      <c r="L232" s="37">
        <f>SUM(M5:M225)</f>
        <v>1390</v>
      </c>
      <c r="N232" s="105" t="s">
        <v>408</v>
      </c>
      <c r="O232" s="106" t="s">
        <v>409</v>
      </c>
      <c r="P232" s="107" t="s">
        <v>410</v>
      </c>
    </row>
    <row r="233" spans="1:25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1235</v>
      </c>
      <c r="N233" s="108"/>
      <c r="O233" s="108"/>
      <c r="P233" s="108"/>
    </row>
    <row r="234" spans="1:25" ht="24.6" x14ac:dyDescent="0.65">
      <c r="A234" s="1"/>
      <c r="E234" s="31"/>
      <c r="H234" s="31"/>
      <c r="J234" s="154" t="s">
        <v>209</v>
      </c>
      <c r="K234" s="155"/>
      <c r="L234" s="37">
        <v>1235</v>
      </c>
      <c r="N234" s="108"/>
      <c r="O234" s="108"/>
      <c r="P234" s="108"/>
    </row>
    <row r="235" spans="1:25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5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5" x14ac:dyDescent="0.6">
      <c r="H237" s="2"/>
      <c r="J237" s="2"/>
      <c r="N237" s="109"/>
      <c r="O237" s="109"/>
      <c r="P237" s="109"/>
    </row>
    <row r="238" spans="1:25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5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25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ht="13.5" customHeight="1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+'18'!H5</f>
        <v>21</v>
      </c>
      <c r="D5" s="80">
        <v>0</v>
      </c>
      <c r="E5" s="46">
        <f t="shared" ref="E5" si="0">C5+D5</f>
        <v>21</v>
      </c>
      <c r="F5" s="91">
        <v>0</v>
      </c>
      <c r="G5" s="89">
        <v>0</v>
      </c>
      <c r="H5" s="46">
        <f t="shared" ref="H5" si="1">+E5-F5-I5-G5</f>
        <v>4</v>
      </c>
      <c r="I5" s="81">
        <v>17</v>
      </c>
      <c r="J5" s="15">
        <v>50</v>
      </c>
      <c r="K5" s="72">
        <f>+J5*I5</f>
        <v>850</v>
      </c>
      <c r="L5" s="17" t="s">
        <v>16</v>
      </c>
      <c r="M5" s="18"/>
      <c r="N5" s="23">
        <f>SUM(K5-M5)</f>
        <v>850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+'18'!H6</f>
        <v>47</v>
      </c>
      <c r="D6" s="80">
        <v>10</v>
      </c>
      <c r="E6" s="46">
        <f t="shared" ref="E6:E69" si="5">C6+D6</f>
        <v>57</v>
      </c>
      <c r="F6" s="91">
        <v>0</v>
      </c>
      <c r="G6" s="89">
        <v>0</v>
      </c>
      <c r="H6" s="46">
        <f t="shared" ref="H6:H69" si="6">+E6-F6-I6-G6</f>
        <v>56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+'18'!H11</f>
        <v>18</v>
      </c>
      <c r="D11" s="80">
        <v>0</v>
      </c>
      <c r="E11" s="46">
        <f t="shared" si="5"/>
        <v>18</v>
      </c>
      <c r="F11" s="91">
        <v>0</v>
      </c>
      <c r="G11" s="89">
        <v>0</v>
      </c>
      <c r="H11" s="46">
        <f t="shared" si="6"/>
        <v>17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10</v>
      </c>
      <c r="N11" s="23">
        <f t="shared" si="8"/>
        <v>40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+'18'!H14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+'18'!H18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+'18'!H20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+'18'!H22</f>
        <v>15</v>
      </c>
      <c r="D22" s="80">
        <v>20</v>
      </c>
      <c r="E22" s="46">
        <f t="shared" si="5"/>
        <v>35</v>
      </c>
      <c r="F22" s="91">
        <v>0</v>
      </c>
      <c r="G22" s="89">
        <v>0</v>
      </c>
      <c r="H22" s="46">
        <f t="shared" si="6"/>
        <v>34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+'18'!H24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3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>
        <v>40</v>
      </c>
      <c r="N24" s="23">
        <f t="shared" si="8"/>
        <v>160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+'18'!H26</f>
        <v>0</v>
      </c>
      <c r="D26" s="80">
        <v>3</v>
      </c>
      <c r="E26" s="46">
        <f t="shared" si="5"/>
        <v>3</v>
      </c>
      <c r="F26" s="91">
        <v>0</v>
      </c>
      <c r="G26" s="89">
        <v>0</v>
      </c>
      <c r="H26" s="46">
        <f t="shared" si="6"/>
        <v>3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+'18'!H28</f>
        <v>2</v>
      </c>
      <c r="D28" s="80">
        <v>2</v>
      </c>
      <c r="E28" s="46">
        <f t="shared" si="5"/>
        <v>4</v>
      </c>
      <c r="F28" s="91">
        <v>0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+'18'!H29</f>
        <v>0</v>
      </c>
      <c r="D29" s="80">
        <v>3</v>
      </c>
      <c r="E29" s="46">
        <f t="shared" si="5"/>
        <v>3</v>
      </c>
      <c r="F29" s="91">
        <v>0</v>
      </c>
      <c r="G29" s="89">
        <v>0</v>
      </c>
      <c r="H29" s="46">
        <f t="shared" si="6"/>
        <v>3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+'18'!H31</f>
        <v>0</v>
      </c>
      <c r="D31" s="80">
        <v>20</v>
      </c>
      <c r="E31" s="46">
        <f t="shared" si="5"/>
        <v>20</v>
      </c>
      <c r="F31" s="91">
        <v>0</v>
      </c>
      <c r="G31" s="89">
        <v>0</v>
      </c>
      <c r="H31" s="46">
        <f t="shared" si="6"/>
        <v>20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+'18'!H32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+'18'!H37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+'18'!H38</f>
        <v>2</v>
      </c>
      <c r="D38" s="80">
        <v>0</v>
      </c>
      <c r="E38" s="46">
        <f t="shared" si="5"/>
        <v>2</v>
      </c>
      <c r="F38" s="91">
        <v>0</v>
      </c>
      <c r="G38" s="89">
        <v>0</v>
      </c>
      <c r="H38" s="46">
        <f t="shared" si="6"/>
        <v>0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>
        <v>50</v>
      </c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+'18'!H43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+'18'!H44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4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+'18'!H45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+'18'!H46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+'18'!H48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+'18'!H49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+'18'!H51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4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+'18'!H52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4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>
        <v>60</v>
      </c>
      <c r="N52" s="23">
        <f t="shared" si="8"/>
        <v>60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+'18'!H54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5</v>
      </c>
      <c r="I54" s="81">
        <v>1</v>
      </c>
      <c r="J54" s="15">
        <v>120</v>
      </c>
      <c r="K54" s="72">
        <f t="shared" si="7"/>
        <v>120</v>
      </c>
      <c r="L54" s="17" t="s">
        <v>16</v>
      </c>
      <c r="M54" s="18">
        <v>120</v>
      </c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+'18'!H56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0</v>
      </c>
      <c r="I56" s="81">
        <v>1</v>
      </c>
      <c r="J56" s="15">
        <v>120</v>
      </c>
      <c r="K56" s="72">
        <f t="shared" si="7"/>
        <v>120</v>
      </c>
      <c r="L56" s="17" t="s">
        <v>16</v>
      </c>
      <c r="M56" s="18">
        <v>60</v>
      </c>
      <c r="N56" s="23">
        <f t="shared" si="8"/>
        <v>60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+'18'!H57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+'18'!H59</f>
        <v>-1</v>
      </c>
      <c r="D59" s="80">
        <v>3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+'18'!H60</f>
        <v>2</v>
      </c>
      <c r="D60" s="80">
        <v>3</v>
      </c>
      <c r="E60" s="46">
        <f t="shared" si="5"/>
        <v>5</v>
      </c>
      <c r="F60" s="91">
        <v>0</v>
      </c>
      <c r="G60" s="89">
        <v>0</v>
      </c>
      <c r="H60" s="46">
        <f t="shared" si="6"/>
        <v>4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+'18'!H61</f>
        <v>1</v>
      </c>
      <c r="D61" s="80">
        <v>3</v>
      </c>
      <c r="E61" s="46">
        <f t="shared" si="5"/>
        <v>4</v>
      </c>
      <c r="F61" s="91">
        <v>0</v>
      </c>
      <c r="G61" s="89">
        <v>0</v>
      </c>
      <c r="H61" s="46">
        <f t="shared" si="6"/>
        <v>4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+'18'!H67</f>
        <v>2</v>
      </c>
      <c r="D67" s="80">
        <v>10</v>
      </c>
      <c r="E67" s="46">
        <f t="shared" si="5"/>
        <v>12</v>
      </c>
      <c r="F67" s="91">
        <v>0</v>
      </c>
      <c r="G67" s="89">
        <v>0</v>
      </c>
      <c r="H67" s="46">
        <f t="shared" si="6"/>
        <v>12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+'18'!H70</f>
        <v>0</v>
      </c>
      <c r="D70" s="80">
        <v>3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1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+'18'!H71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+'18'!H74</f>
        <v>1</v>
      </c>
      <c r="D74" s="80">
        <v>0</v>
      </c>
      <c r="E74" s="46">
        <f t="shared" si="13"/>
        <v>1</v>
      </c>
      <c r="F74" s="91">
        <v>0</v>
      </c>
      <c r="G74" s="89">
        <v>0</v>
      </c>
      <c r="H74" s="46">
        <f t="shared" si="14"/>
        <v>1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+'18'!H75</f>
        <v>5</v>
      </c>
      <c r="D75" s="80">
        <v>0</v>
      </c>
      <c r="E75" s="46">
        <f t="shared" si="13"/>
        <v>5</v>
      </c>
      <c r="F75" s="91">
        <v>0</v>
      </c>
      <c r="G75" s="89">
        <v>0</v>
      </c>
      <c r="H75" s="46">
        <f t="shared" si="14"/>
        <v>3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+'18'!H76</f>
        <v>3</v>
      </c>
      <c r="D76" s="80">
        <v>0</v>
      </c>
      <c r="E76" s="46">
        <f t="shared" si="13"/>
        <v>3</v>
      </c>
      <c r="F76" s="91">
        <v>0</v>
      </c>
      <c r="G76" s="89">
        <v>0</v>
      </c>
      <c r="H76" s="46">
        <f t="shared" si="14"/>
        <v>0</v>
      </c>
      <c r="I76" s="81">
        <v>3</v>
      </c>
      <c r="J76" s="20">
        <v>45</v>
      </c>
      <c r="K76" s="72">
        <f t="shared" si="15"/>
        <v>135</v>
      </c>
      <c r="L76" s="17" t="s">
        <v>16</v>
      </c>
      <c r="M76" s="18">
        <v>75</v>
      </c>
      <c r="N76" s="23">
        <f t="shared" si="16"/>
        <v>60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+'18'!H77</f>
        <v>0</v>
      </c>
      <c r="D77" s="80">
        <v>5</v>
      </c>
      <c r="E77" s="46">
        <f t="shared" si="13"/>
        <v>5</v>
      </c>
      <c r="F77" s="91">
        <v>0</v>
      </c>
      <c r="G77" s="89">
        <v>0</v>
      </c>
      <c r="H77" s="46">
        <f t="shared" si="14"/>
        <v>4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+'18'!H80</f>
        <v>0</v>
      </c>
      <c r="D80" s="80">
        <v>5</v>
      </c>
      <c r="E80" s="46">
        <f t="shared" si="13"/>
        <v>5</v>
      </c>
      <c r="F80" s="91">
        <v>0</v>
      </c>
      <c r="G80" s="89">
        <v>0</v>
      </c>
      <c r="H80" s="46">
        <f t="shared" si="14"/>
        <v>4</v>
      </c>
      <c r="I80" s="81">
        <v>1</v>
      </c>
      <c r="J80" s="20">
        <v>35</v>
      </c>
      <c r="K80" s="72">
        <f t="shared" si="15"/>
        <v>35</v>
      </c>
      <c r="L80" s="17" t="s">
        <v>16</v>
      </c>
      <c r="M80" s="18"/>
      <c r="N80" s="23">
        <f t="shared" si="16"/>
        <v>35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+'18'!H87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+'18'!H88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+'18'!H89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9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+'18'!H90</f>
        <v>11</v>
      </c>
      <c r="D90" s="80">
        <v>0</v>
      </c>
      <c r="E90" s="46">
        <f t="shared" si="13"/>
        <v>11</v>
      </c>
      <c r="F90" s="91">
        <v>0</v>
      </c>
      <c r="G90" s="89">
        <v>0</v>
      </c>
      <c r="H90" s="46">
        <f t="shared" si="14"/>
        <v>10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+'18'!H91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+'18'!H98</f>
        <v>4</v>
      </c>
      <c r="D98" s="80">
        <v>0</v>
      </c>
      <c r="E98" s="46">
        <f t="shared" si="13"/>
        <v>4</v>
      </c>
      <c r="F98" s="91">
        <v>0</v>
      </c>
      <c r="G98" s="89">
        <v>0</v>
      </c>
      <c r="H98" s="46">
        <f t="shared" si="14"/>
        <v>4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+'18'!H102</f>
        <v>4</v>
      </c>
      <c r="D102" s="80">
        <v>0</v>
      </c>
      <c r="E102" s="46">
        <f t="shared" si="13"/>
        <v>4</v>
      </c>
      <c r="F102" s="91">
        <v>0</v>
      </c>
      <c r="G102" s="89">
        <v>0</v>
      </c>
      <c r="H102" s="46">
        <f t="shared" si="14"/>
        <v>2</v>
      </c>
      <c r="I102" s="81">
        <v>2</v>
      </c>
      <c r="J102" s="22">
        <v>50</v>
      </c>
      <c r="K102" s="72">
        <f t="shared" si="15"/>
        <v>100</v>
      </c>
      <c r="L102" s="17" t="s">
        <v>16</v>
      </c>
      <c r="M102" s="18"/>
      <c r="N102" s="23">
        <f t="shared" si="16"/>
        <v>100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+'18'!H107</f>
        <v>4</v>
      </c>
      <c r="D107" s="80">
        <v>5</v>
      </c>
      <c r="E107" s="46">
        <f t="shared" si="13"/>
        <v>9</v>
      </c>
      <c r="F107" s="91">
        <v>0</v>
      </c>
      <c r="G107" s="89">
        <v>0</v>
      </c>
      <c r="H107" s="46">
        <f t="shared" si="14"/>
        <v>9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+'18'!H108</f>
        <v>3</v>
      </c>
      <c r="D108" s="80">
        <v>5</v>
      </c>
      <c r="E108" s="46">
        <f t="shared" si="13"/>
        <v>8</v>
      </c>
      <c r="F108" s="91">
        <v>0</v>
      </c>
      <c r="G108" s="89">
        <v>0</v>
      </c>
      <c r="H108" s="46">
        <f t="shared" si="14"/>
        <v>7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>
        <v>60</v>
      </c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+'18'!H109</f>
        <v>4</v>
      </c>
      <c r="D109" s="80">
        <v>5</v>
      </c>
      <c r="E109" s="46">
        <f t="shared" si="13"/>
        <v>9</v>
      </c>
      <c r="F109" s="91">
        <v>0</v>
      </c>
      <c r="G109" s="89">
        <v>0</v>
      </c>
      <c r="H109" s="46">
        <f t="shared" si="14"/>
        <v>6</v>
      </c>
      <c r="I109" s="81">
        <v>3</v>
      </c>
      <c r="J109" s="20">
        <v>50</v>
      </c>
      <c r="K109" s="72">
        <f t="shared" si="15"/>
        <v>150</v>
      </c>
      <c r="L109" s="17" t="s">
        <v>16</v>
      </c>
      <c r="M109" s="18">
        <v>20</v>
      </c>
      <c r="N109" s="23">
        <f t="shared" si="16"/>
        <v>130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+'18'!H114</f>
        <v>0</v>
      </c>
      <c r="D114" s="80">
        <v>10</v>
      </c>
      <c r="E114" s="46">
        <f t="shared" si="13"/>
        <v>10</v>
      </c>
      <c r="F114" s="91">
        <v>0</v>
      </c>
      <c r="G114" s="89">
        <v>0</v>
      </c>
      <c r="H114" s="46">
        <f t="shared" si="14"/>
        <v>9</v>
      </c>
      <c r="I114" s="81">
        <v>1</v>
      </c>
      <c r="J114" s="20">
        <v>10</v>
      </c>
      <c r="K114" s="72">
        <f t="shared" si="15"/>
        <v>10</v>
      </c>
      <c r="L114" s="17" t="s">
        <v>16</v>
      </c>
      <c r="M114" s="18"/>
      <c r="N114" s="23">
        <f t="shared" si="16"/>
        <v>10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+'18'!H115</f>
        <v>0</v>
      </c>
      <c r="D115" s="80">
        <v>20</v>
      </c>
      <c r="E115" s="46">
        <f t="shared" si="13"/>
        <v>20</v>
      </c>
      <c r="F115" s="91">
        <v>0</v>
      </c>
      <c r="G115" s="89">
        <v>0</v>
      </c>
      <c r="H115" s="46">
        <f t="shared" si="14"/>
        <v>16</v>
      </c>
      <c r="I115" s="81">
        <v>4</v>
      </c>
      <c r="J115" s="22">
        <v>10</v>
      </c>
      <c r="K115" s="72">
        <f t="shared" si="15"/>
        <v>40</v>
      </c>
      <c r="L115" s="17" t="s">
        <v>16</v>
      </c>
      <c r="M115" s="18">
        <v>30</v>
      </c>
      <c r="N115" s="23">
        <f t="shared" si="16"/>
        <v>10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+'18'!H116</f>
        <v>0</v>
      </c>
      <c r="D116" s="80">
        <v>10</v>
      </c>
      <c r="E116" s="46">
        <f t="shared" si="13"/>
        <v>10</v>
      </c>
      <c r="F116" s="91">
        <v>0</v>
      </c>
      <c r="G116" s="89">
        <v>0</v>
      </c>
      <c r="H116" s="46">
        <f t="shared" si="14"/>
        <v>9</v>
      </c>
      <c r="I116" s="81">
        <v>1</v>
      </c>
      <c r="J116" s="22">
        <v>10</v>
      </c>
      <c r="K116" s="72">
        <f t="shared" si="15"/>
        <v>10</v>
      </c>
      <c r="L116" s="17" t="s">
        <v>16</v>
      </c>
      <c r="M116" s="18"/>
      <c r="N116" s="23">
        <f t="shared" si="16"/>
        <v>10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+'18'!H126</f>
        <v>1</v>
      </c>
      <c r="D126" s="80">
        <v>10</v>
      </c>
      <c r="E126" s="46">
        <f t="shared" si="13"/>
        <v>11</v>
      </c>
      <c r="F126" s="91">
        <v>0</v>
      </c>
      <c r="G126" s="89">
        <v>0</v>
      </c>
      <c r="H126" s="46">
        <f t="shared" si="14"/>
        <v>9</v>
      </c>
      <c r="I126" s="81">
        <v>2</v>
      </c>
      <c r="J126" s="20">
        <v>25</v>
      </c>
      <c r="K126" s="72">
        <f>+J126*I126</f>
        <v>50</v>
      </c>
      <c r="L126" s="17" t="s">
        <v>16</v>
      </c>
      <c r="M126" s="18">
        <v>25</v>
      </c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+'18'!H127</f>
        <v>0</v>
      </c>
      <c r="D127" s="80">
        <v>5</v>
      </c>
      <c r="E127" s="46">
        <f t="shared" si="13"/>
        <v>5</v>
      </c>
      <c r="F127" s="91">
        <v>0</v>
      </c>
      <c r="G127" s="89">
        <v>0</v>
      </c>
      <c r="H127" s="46">
        <f t="shared" si="14"/>
        <v>3</v>
      </c>
      <c r="I127" s="81">
        <v>2</v>
      </c>
      <c r="J127" s="20">
        <v>25</v>
      </c>
      <c r="K127" s="72">
        <f t="shared" si="15"/>
        <v>50</v>
      </c>
      <c r="L127" s="17" t="s">
        <v>16</v>
      </c>
      <c r="M127" s="18">
        <v>50</v>
      </c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+'18'!H147</f>
        <v>4</v>
      </c>
      <c r="D147" s="80">
        <v>0</v>
      </c>
      <c r="E147" s="46">
        <f t="shared" si="18"/>
        <v>4</v>
      </c>
      <c r="F147" s="91">
        <v>0</v>
      </c>
      <c r="G147" s="89">
        <v>0</v>
      </c>
      <c r="H147" s="46">
        <f t="shared" si="19"/>
        <v>4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+'18'!H150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+'18'!H153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1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+'18'!H154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+'18'!H155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+'18'!H156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5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+'18'!H158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+'18'!H164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3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+'18'!H165</f>
        <v>3</v>
      </c>
      <c r="D165" s="80">
        <v>0</v>
      </c>
      <c r="E165" s="46">
        <f t="shared" si="18"/>
        <v>3</v>
      </c>
      <c r="F165" s="91">
        <v>0</v>
      </c>
      <c r="G165" s="89">
        <v>0</v>
      </c>
      <c r="H165" s="46">
        <f t="shared" si="19"/>
        <v>3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+'18'!H166</f>
        <v>3</v>
      </c>
      <c r="D166" s="80">
        <v>0</v>
      </c>
      <c r="E166" s="46">
        <f t="shared" si="18"/>
        <v>3</v>
      </c>
      <c r="F166" s="91">
        <v>0</v>
      </c>
      <c r="G166" s="89">
        <v>0</v>
      </c>
      <c r="H166" s="46">
        <f t="shared" si="19"/>
        <v>3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+'18'!H167</f>
        <v>3</v>
      </c>
      <c r="D167" s="80">
        <v>0</v>
      </c>
      <c r="E167" s="46">
        <f t="shared" si="18"/>
        <v>3</v>
      </c>
      <c r="F167" s="91">
        <v>0</v>
      </c>
      <c r="G167" s="89">
        <v>0</v>
      </c>
      <c r="H167" s="46">
        <f t="shared" si="19"/>
        <v>3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+'18'!H169</f>
        <v>8</v>
      </c>
      <c r="D169" s="80">
        <v>0</v>
      </c>
      <c r="E169" s="46">
        <f t="shared" si="18"/>
        <v>8</v>
      </c>
      <c r="F169" s="91">
        <v>0</v>
      </c>
      <c r="G169" s="89">
        <v>0</v>
      </c>
      <c r="H169" s="46">
        <f t="shared" si="19"/>
        <v>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+'18'!H171</f>
        <v>0</v>
      </c>
      <c r="D171" s="80">
        <v>3</v>
      </c>
      <c r="E171" s="46">
        <f t="shared" si="18"/>
        <v>3</v>
      </c>
      <c r="F171" s="91">
        <v>0</v>
      </c>
      <c r="G171" s="89">
        <v>0</v>
      </c>
      <c r="H171" s="46">
        <f t="shared" si="19"/>
        <v>3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+'18'!H172</f>
        <v>0</v>
      </c>
      <c r="D172" s="80">
        <v>3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+'18'!H179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+'18'!H181</f>
        <v>7</v>
      </c>
      <c r="D181" s="80">
        <v>0</v>
      </c>
      <c r="E181" s="46">
        <f t="shared" si="18"/>
        <v>7</v>
      </c>
      <c r="F181" s="91">
        <v>0</v>
      </c>
      <c r="G181" s="89">
        <v>0</v>
      </c>
      <c r="H181" s="46">
        <f t="shared" si="19"/>
        <v>7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+'18'!H187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+'18'!H205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3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+'18'!H206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+'18'!H207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+'18'!H208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0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3085</v>
      </c>
    </row>
    <row r="228" spans="1:20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20" ht="24.6" x14ac:dyDescent="0.65">
      <c r="A229" s="1"/>
      <c r="E229" s="31"/>
      <c r="H229" s="31"/>
      <c r="J229" s="34" t="s">
        <v>204</v>
      </c>
      <c r="K229" s="35"/>
      <c r="L229" s="36">
        <f>SUM(M229:AR229)</f>
        <v>2045</v>
      </c>
      <c r="M229" s="2">
        <v>310</v>
      </c>
      <c r="N229" s="2">
        <v>60</v>
      </c>
      <c r="O229" s="2">
        <v>450</v>
      </c>
      <c r="P229" s="2">
        <v>255</v>
      </c>
      <c r="Q229" s="2">
        <v>30</v>
      </c>
      <c r="R229" s="2">
        <v>120</v>
      </c>
      <c r="S229" s="2">
        <v>800</v>
      </c>
      <c r="T229" s="2">
        <v>20</v>
      </c>
    </row>
    <row r="230" spans="1:20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20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20" ht="24.6" x14ac:dyDescent="0.65">
      <c r="A232" s="1"/>
      <c r="E232" s="31"/>
      <c r="H232" s="31"/>
      <c r="J232" s="154" t="s">
        <v>207</v>
      </c>
      <c r="K232" s="155"/>
      <c r="L232" s="37">
        <f>SUM(M5:M225)</f>
        <v>600</v>
      </c>
      <c r="N232" s="105" t="s">
        <v>408</v>
      </c>
      <c r="O232" s="106" t="s">
        <v>409</v>
      </c>
      <c r="P232" s="107" t="s">
        <v>410</v>
      </c>
    </row>
    <row r="233" spans="1:20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440</v>
      </c>
      <c r="N233" s="108"/>
      <c r="O233" s="108">
        <v>240</v>
      </c>
      <c r="P233" s="108"/>
    </row>
    <row r="234" spans="1:20" ht="24.6" x14ac:dyDescent="0.65">
      <c r="A234" s="1"/>
      <c r="E234" s="31"/>
      <c r="H234" s="31"/>
      <c r="J234" s="154" t="s">
        <v>209</v>
      </c>
      <c r="K234" s="155"/>
      <c r="L234" s="37">
        <v>440</v>
      </c>
      <c r="N234" s="108"/>
      <c r="O234" s="108"/>
      <c r="P234" s="108"/>
    </row>
    <row r="235" spans="1:20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0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0" x14ac:dyDescent="0.6">
      <c r="H237" s="2"/>
      <c r="J237" s="2"/>
      <c r="N237" s="109"/>
      <c r="O237" s="109"/>
      <c r="P237" s="109"/>
    </row>
    <row r="238" spans="1:20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0" x14ac:dyDescent="0.6">
      <c r="H239" s="2"/>
      <c r="J239" s="2"/>
      <c r="N239" s="111">
        <f>SUM(N233:N238)</f>
        <v>0</v>
      </c>
      <c r="O239" s="111">
        <f>SUM(O233:O238)</f>
        <v>240</v>
      </c>
      <c r="P239" s="111">
        <f>SUM(P233:P238)</f>
        <v>0</v>
      </c>
    </row>
    <row r="240" spans="1:20" x14ac:dyDescent="0.6">
      <c r="H240" s="2"/>
      <c r="J240" s="2"/>
      <c r="N240" s="112" t="s">
        <v>411</v>
      </c>
      <c r="O240" s="113">
        <f>O239*30/100</f>
        <v>72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5.04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162.96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11"/>
  <sheetViews>
    <sheetView zoomScaleNormal="100" workbookViewId="0">
      <pane xSplit="8" ySplit="4" topLeftCell="L230" activePane="bottomRight" state="frozen"/>
      <selection activeCell="K208" sqref="K208"/>
      <selection pane="topRight" activeCell="K208" sqref="K208"/>
      <selection pane="bottomLeft" activeCell="K208" sqref="K208"/>
      <selection pane="bottomRight" activeCell="A242" sqref="A242:XFD242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+'19'!H5</f>
        <v>4</v>
      </c>
      <c r="D5" s="80">
        <v>0</v>
      </c>
      <c r="E5" s="46">
        <f t="shared" ref="E5" si="0">C5+D5</f>
        <v>4</v>
      </c>
      <c r="F5" s="91">
        <v>0</v>
      </c>
      <c r="G5" s="89">
        <v>0</v>
      </c>
      <c r="H5" s="46">
        <f t="shared" ref="H5" si="1">+E5-F5-I5-G5</f>
        <v>4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+'19'!H6</f>
        <v>56</v>
      </c>
      <c r="D6" s="80">
        <v>0</v>
      </c>
      <c r="E6" s="46">
        <f t="shared" ref="E6:E69" si="5">C6+D6</f>
        <v>56</v>
      </c>
      <c r="F6" s="91">
        <v>0</v>
      </c>
      <c r="G6" s="89">
        <v>0</v>
      </c>
      <c r="H6" s="46">
        <f t="shared" ref="H6:H69" si="6">+E6-F6-I6-G6</f>
        <v>40</v>
      </c>
      <c r="I6" s="81">
        <v>16</v>
      </c>
      <c r="J6" s="20">
        <v>100</v>
      </c>
      <c r="K6" s="72">
        <f t="shared" ref="K6:K74" si="7">+J6*I6</f>
        <v>1600</v>
      </c>
      <c r="L6" s="17" t="s">
        <v>16</v>
      </c>
      <c r="M6" s="18"/>
      <c r="N6" s="23">
        <f t="shared" ref="N6:N74" si="8">SUM(K6-M6)</f>
        <v>1600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+'19'!H11</f>
        <v>17</v>
      </c>
      <c r="D11" s="80">
        <v>0</v>
      </c>
      <c r="E11" s="46">
        <f t="shared" si="5"/>
        <v>17</v>
      </c>
      <c r="F11" s="91">
        <v>0</v>
      </c>
      <c r="G11" s="89">
        <v>0</v>
      </c>
      <c r="H11" s="46">
        <f t="shared" si="6"/>
        <v>16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50</v>
      </c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+'19'!H14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+'19'!H18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+'19'!H20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+'19'!H21</f>
        <v>0</v>
      </c>
      <c r="D21" s="80">
        <v>3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+'19'!H22</f>
        <v>34</v>
      </c>
      <c r="D22" s="80">
        <v>0</v>
      </c>
      <c r="E22" s="46">
        <f t="shared" si="5"/>
        <v>34</v>
      </c>
      <c r="F22" s="91">
        <v>0</v>
      </c>
      <c r="G22" s="89">
        <v>0</v>
      </c>
      <c r="H22" s="46">
        <f t="shared" si="6"/>
        <v>31</v>
      </c>
      <c r="I22" s="81">
        <v>3</v>
      </c>
      <c r="J22" s="15">
        <v>100</v>
      </c>
      <c r="K22" s="72">
        <f t="shared" si="7"/>
        <v>300</v>
      </c>
      <c r="L22" s="17" t="s">
        <v>16</v>
      </c>
      <c r="M22" s="18">
        <v>100</v>
      </c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+'19'!H24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+'19'!H26</f>
        <v>3</v>
      </c>
      <c r="D26" s="80">
        <v>0</v>
      </c>
      <c r="E26" s="46">
        <f t="shared" si="5"/>
        <v>3</v>
      </c>
      <c r="F26" s="91">
        <v>0</v>
      </c>
      <c r="G26" s="89">
        <v>0</v>
      </c>
      <c r="H26" s="46">
        <f t="shared" si="6"/>
        <v>3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+'19'!H28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+'19'!H29</f>
        <v>3</v>
      </c>
      <c r="D29" s="80">
        <v>0</v>
      </c>
      <c r="E29" s="46">
        <f t="shared" si="5"/>
        <v>3</v>
      </c>
      <c r="F29" s="91">
        <v>0</v>
      </c>
      <c r="G29" s="89">
        <v>0</v>
      </c>
      <c r="H29" s="46">
        <f t="shared" si="6"/>
        <v>3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+'19'!H31</f>
        <v>20</v>
      </c>
      <c r="D31" s="80">
        <v>0</v>
      </c>
      <c r="E31" s="46">
        <f t="shared" si="5"/>
        <v>20</v>
      </c>
      <c r="F31" s="91">
        <v>0</v>
      </c>
      <c r="G31" s="89">
        <v>0</v>
      </c>
      <c r="H31" s="46">
        <f t="shared" si="6"/>
        <v>15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+'19'!H32</f>
        <v>0</v>
      </c>
      <c r="D32" s="80">
        <v>5</v>
      </c>
      <c r="E32" s="46">
        <f t="shared" si="5"/>
        <v>5</v>
      </c>
      <c r="F32" s="91">
        <v>0</v>
      </c>
      <c r="G32" s="89">
        <v>0</v>
      </c>
      <c r="H32" s="46">
        <f t="shared" si="6"/>
        <v>4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+'19'!H33</f>
        <v>0</v>
      </c>
      <c r="D33" s="80">
        <v>5</v>
      </c>
      <c r="E33" s="46">
        <f t="shared" si="5"/>
        <v>5</v>
      </c>
      <c r="F33" s="91">
        <v>0</v>
      </c>
      <c r="G33" s="89">
        <v>0</v>
      </c>
      <c r="H33" s="46">
        <f t="shared" si="6"/>
        <v>4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+'19'!H37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+'19'!H38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+'19'!H43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+'19'!H44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+'19'!H45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0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+'19'!H46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+'19'!H48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+'19'!H49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+'19'!H51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3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+'19'!H52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2</v>
      </c>
      <c r="I52" s="81">
        <v>2</v>
      </c>
      <c r="J52" s="15">
        <v>120</v>
      </c>
      <c r="K52" s="72">
        <f t="shared" si="7"/>
        <v>240</v>
      </c>
      <c r="L52" s="17" t="s">
        <v>16</v>
      </c>
      <c r="M52" s="18">
        <v>120</v>
      </c>
      <c r="N52" s="23">
        <f t="shared" si="8"/>
        <v>120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+'19'!H54</f>
        <v>5</v>
      </c>
      <c r="D54" s="80">
        <v>0</v>
      </c>
      <c r="E54" s="46">
        <f t="shared" si="5"/>
        <v>5</v>
      </c>
      <c r="F54" s="91">
        <v>0</v>
      </c>
      <c r="G54" s="89">
        <v>0</v>
      </c>
      <c r="H54" s="46">
        <f t="shared" si="6"/>
        <v>4</v>
      </c>
      <c r="I54" s="81">
        <v>1</v>
      </c>
      <c r="J54" s="15">
        <v>120</v>
      </c>
      <c r="K54" s="72">
        <f t="shared" si="7"/>
        <v>120</v>
      </c>
      <c r="L54" s="17" t="s">
        <v>16</v>
      </c>
      <c r="M54" s="18"/>
      <c r="N54" s="23">
        <f t="shared" si="8"/>
        <v>120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+'19'!H57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0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120</v>
      </c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+'19'!H59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+'19'!H60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+'19'!H61</f>
        <v>4</v>
      </c>
      <c r="D61" s="80">
        <v>0</v>
      </c>
      <c r="E61" s="46">
        <f t="shared" si="5"/>
        <v>4</v>
      </c>
      <c r="F61" s="91">
        <v>0</v>
      </c>
      <c r="G61" s="89">
        <v>0</v>
      </c>
      <c r="H61" s="46">
        <f t="shared" si="6"/>
        <v>4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+'19'!H67</f>
        <v>12</v>
      </c>
      <c r="D67" s="80">
        <v>0</v>
      </c>
      <c r="E67" s="46">
        <f t="shared" si="5"/>
        <v>12</v>
      </c>
      <c r="F67" s="91">
        <v>0</v>
      </c>
      <c r="G67" s="89">
        <v>0</v>
      </c>
      <c r="H67" s="46">
        <f t="shared" si="6"/>
        <v>12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+'19'!H70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+'19'!H71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+'19'!H74</f>
        <v>1</v>
      </c>
      <c r="D74" s="80">
        <v>0</v>
      </c>
      <c r="E74" s="46">
        <f t="shared" si="13"/>
        <v>1</v>
      </c>
      <c r="F74" s="91">
        <v>0</v>
      </c>
      <c r="G74" s="89">
        <v>0</v>
      </c>
      <c r="H74" s="46">
        <f t="shared" si="14"/>
        <v>1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+'19'!H75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+'19'!H77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3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>
        <v>35</v>
      </c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+'19'!H80</f>
        <v>4</v>
      </c>
      <c r="D80" s="80">
        <v>0</v>
      </c>
      <c r="E80" s="46">
        <f t="shared" si="13"/>
        <v>4</v>
      </c>
      <c r="F80" s="91">
        <v>0</v>
      </c>
      <c r="G80" s="89">
        <v>0</v>
      </c>
      <c r="H80" s="46">
        <f t="shared" si="14"/>
        <v>3</v>
      </c>
      <c r="I80" s="81">
        <v>1</v>
      </c>
      <c r="J80" s="20">
        <v>35</v>
      </c>
      <c r="K80" s="72">
        <f t="shared" si="15"/>
        <v>35</v>
      </c>
      <c r="L80" s="17" t="s">
        <v>16</v>
      </c>
      <c r="M80" s="18">
        <v>35</v>
      </c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+'19'!H85</f>
        <v>0</v>
      </c>
      <c r="D85" s="80">
        <v>8</v>
      </c>
      <c r="E85" s="46">
        <f t="shared" si="13"/>
        <v>8</v>
      </c>
      <c r="F85" s="91">
        <v>0</v>
      </c>
      <c r="G85" s="89">
        <v>0</v>
      </c>
      <c r="H85" s="46">
        <f t="shared" si="14"/>
        <v>5</v>
      </c>
      <c r="I85" s="81">
        <v>3</v>
      </c>
      <c r="J85" s="22">
        <v>120</v>
      </c>
      <c r="K85" s="72">
        <f t="shared" si="15"/>
        <v>360</v>
      </c>
      <c r="L85" s="17" t="s">
        <v>16</v>
      </c>
      <c r="M85" s="18"/>
      <c r="N85" s="23">
        <f t="shared" si="16"/>
        <v>360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+'19'!H86</f>
        <v>0</v>
      </c>
      <c r="D86" s="80">
        <v>11</v>
      </c>
      <c r="E86" s="46">
        <f t="shared" si="13"/>
        <v>11</v>
      </c>
      <c r="F86" s="91">
        <v>0</v>
      </c>
      <c r="G86" s="89">
        <v>0</v>
      </c>
      <c r="H86" s="46">
        <f t="shared" si="14"/>
        <v>10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>
        <v>50</v>
      </c>
      <c r="N86" s="23">
        <f t="shared" si="16"/>
        <v>200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+'19'!H87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+'19'!H88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9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+'19'!H89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+'19'!H90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+'19'!H91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+'19'!H98</f>
        <v>4</v>
      </c>
      <c r="D98" s="80">
        <v>0</v>
      </c>
      <c r="E98" s="46">
        <f t="shared" si="13"/>
        <v>4</v>
      </c>
      <c r="F98" s="91">
        <v>0</v>
      </c>
      <c r="G98" s="89">
        <v>0</v>
      </c>
      <c r="H98" s="46">
        <f t="shared" si="14"/>
        <v>4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+'19'!H102</f>
        <v>2</v>
      </c>
      <c r="D102" s="80">
        <v>0</v>
      </c>
      <c r="E102" s="46">
        <f t="shared" si="13"/>
        <v>2</v>
      </c>
      <c r="F102" s="91">
        <v>0</v>
      </c>
      <c r="G102" s="89">
        <v>0</v>
      </c>
      <c r="H102" s="46">
        <f t="shared" si="14"/>
        <v>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+'19'!H107</f>
        <v>9</v>
      </c>
      <c r="D107" s="80">
        <v>0</v>
      </c>
      <c r="E107" s="46">
        <f t="shared" si="13"/>
        <v>9</v>
      </c>
      <c r="F107" s="91">
        <v>0</v>
      </c>
      <c r="G107" s="89">
        <v>0</v>
      </c>
      <c r="H107" s="46">
        <f t="shared" si="14"/>
        <v>8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>
        <v>10</v>
      </c>
      <c r="N107" s="23">
        <f t="shared" si="16"/>
        <v>40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+'19'!H108</f>
        <v>7</v>
      </c>
      <c r="D108" s="80">
        <v>0</v>
      </c>
      <c r="E108" s="46">
        <f t="shared" si="13"/>
        <v>7</v>
      </c>
      <c r="F108" s="91">
        <v>0</v>
      </c>
      <c r="G108" s="89">
        <v>0</v>
      </c>
      <c r="H108" s="46">
        <f t="shared" si="14"/>
        <v>7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+'19'!H109</f>
        <v>6</v>
      </c>
      <c r="D109" s="80">
        <v>0</v>
      </c>
      <c r="E109" s="46">
        <f t="shared" si="13"/>
        <v>6</v>
      </c>
      <c r="F109" s="91">
        <v>0</v>
      </c>
      <c r="G109" s="89">
        <v>0</v>
      </c>
      <c r="H109" s="46">
        <f t="shared" si="14"/>
        <v>5</v>
      </c>
      <c r="I109" s="81">
        <v>1</v>
      </c>
      <c r="J109" s="20">
        <v>60</v>
      </c>
      <c r="K109" s="72">
        <f t="shared" si="15"/>
        <v>60</v>
      </c>
      <c r="L109" s="17" t="s">
        <v>16</v>
      </c>
      <c r="M109" s="18"/>
      <c r="N109" s="23">
        <f t="shared" si="16"/>
        <v>60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+'19'!H114</f>
        <v>9</v>
      </c>
      <c r="D114" s="80">
        <v>0</v>
      </c>
      <c r="E114" s="46">
        <f t="shared" si="13"/>
        <v>9</v>
      </c>
      <c r="F114" s="91">
        <v>0</v>
      </c>
      <c r="G114" s="89">
        <v>0</v>
      </c>
      <c r="H114" s="46">
        <f t="shared" si="14"/>
        <v>0</v>
      </c>
      <c r="I114" s="81">
        <v>9</v>
      </c>
      <c r="J114" s="20">
        <v>10</v>
      </c>
      <c r="K114" s="72">
        <f t="shared" si="15"/>
        <v>90</v>
      </c>
      <c r="L114" s="17" t="s">
        <v>16</v>
      </c>
      <c r="M114" s="18"/>
      <c r="N114" s="23">
        <f t="shared" si="16"/>
        <v>90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+'19'!H115</f>
        <v>16</v>
      </c>
      <c r="D115" s="80">
        <v>0</v>
      </c>
      <c r="E115" s="46">
        <f t="shared" si="13"/>
        <v>16</v>
      </c>
      <c r="F115" s="91">
        <v>0</v>
      </c>
      <c r="G115" s="89">
        <v>0</v>
      </c>
      <c r="H115" s="46">
        <f t="shared" si="14"/>
        <v>0</v>
      </c>
      <c r="I115" s="81">
        <v>16</v>
      </c>
      <c r="J115" s="22">
        <v>10</v>
      </c>
      <c r="K115" s="72">
        <f t="shared" si="15"/>
        <v>160</v>
      </c>
      <c r="L115" s="17" t="s">
        <v>16</v>
      </c>
      <c r="M115" s="18"/>
      <c r="N115" s="23">
        <f t="shared" si="16"/>
        <v>160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+'19'!H116</f>
        <v>9</v>
      </c>
      <c r="D116" s="80">
        <v>0</v>
      </c>
      <c r="E116" s="46">
        <f t="shared" si="13"/>
        <v>9</v>
      </c>
      <c r="F116" s="91">
        <v>0</v>
      </c>
      <c r="G116" s="89">
        <v>0</v>
      </c>
      <c r="H116" s="46">
        <f t="shared" si="14"/>
        <v>0</v>
      </c>
      <c r="I116" s="81">
        <v>9</v>
      </c>
      <c r="J116" s="22">
        <v>10</v>
      </c>
      <c r="K116" s="72">
        <f t="shared" si="15"/>
        <v>90</v>
      </c>
      <c r="L116" s="17" t="s">
        <v>16</v>
      </c>
      <c r="M116" s="18"/>
      <c r="N116" s="23">
        <f t="shared" si="16"/>
        <v>90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+'19'!H126</f>
        <v>9</v>
      </c>
      <c r="D126" s="80">
        <v>0</v>
      </c>
      <c r="E126" s="46">
        <f t="shared" si="13"/>
        <v>9</v>
      </c>
      <c r="F126" s="91">
        <v>0</v>
      </c>
      <c r="G126" s="89">
        <v>0</v>
      </c>
      <c r="H126" s="46">
        <f t="shared" si="14"/>
        <v>8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+'19'!H127</f>
        <v>3</v>
      </c>
      <c r="D127" s="80">
        <v>0</v>
      </c>
      <c r="E127" s="46">
        <f t="shared" si="13"/>
        <v>3</v>
      </c>
      <c r="F127" s="91">
        <v>0</v>
      </c>
      <c r="G127" s="89">
        <v>0</v>
      </c>
      <c r="H127" s="46">
        <f t="shared" si="14"/>
        <v>2</v>
      </c>
      <c r="I127" s="81">
        <v>1</v>
      </c>
      <c r="J127" s="20">
        <v>25</v>
      </c>
      <c r="K127" s="72">
        <f t="shared" si="15"/>
        <v>25</v>
      </c>
      <c r="L127" s="17" t="s">
        <v>16</v>
      </c>
      <c r="M127" s="18"/>
      <c r="N127" s="23">
        <f t="shared" si="16"/>
        <v>25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+'19'!H143</f>
        <v>0</v>
      </c>
      <c r="D143" s="80">
        <v>5</v>
      </c>
      <c r="E143" s="46">
        <f t="shared" si="18"/>
        <v>5</v>
      </c>
      <c r="F143" s="91">
        <v>0</v>
      </c>
      <c r="G143" s="89">
        <v>0</v>
      </c>
      <c r="H143" s="46">
        <f t="shared" si="19"/>
        <v>5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+'19'!H147</f>
        <v>4</v>
      </c>
      <c r="D147" s="80">
        <v>0</v>
      </c>
      <c r="E147" s="46">
        <f t="shared" si="18"/>
        <v>4</v>
      </c>
      <c r="F147" s="91">
        <v>0</v>
      </c>
      <c r="G147" s="89">
        <v>0</v>
      </c>
      <c r="H147" s="46">
        <f t="shared" si="19"/>
        <v>4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+'19'!H150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+'19'!H153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1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+'19'!H154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+'19'!H155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+'19'!H156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5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+'19'!H158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+'19'!H164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3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+'19'!H165</f>
        <v>3</v>
      </c>
      <c r="D165" s="80">
        <v>0</v>
      </c>
      <c r="E165" s="46">
        <f t="shared" si="18"/>
        <v>3</v>
      </c>
      <c r="F165" s="91">
        <v>0</v>
      </c>
      <c r="G165" s="89">
        <v>0</v>
      </c>
      <c r="H165" s="46">
        <f t="shared" si="19"/>
        <v>3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+'19'!H166</f>
        <v>3</v>
      </c>
      <c r="D166" s="80">
        <v>0</v>
      </c>
      <c r="E166" s="46">
        <f t="shared" si="18"/>
        <v>3</v>
      </c>
      <c r="F166" s="91">
        <v>0</v>
      </c>
      <c r="G166" s="89">
        <v>0</v>
      </c>
      <c r="H166" s="46">
        <f t="shared" si="19"/>
        <v>3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+'19'!H167</f>
        <v>3</v>
      </c>
      <c r="D167" s="80">
        <v>0</v>
      </c>
      <c r="E167" s="46">
        <f t="shared" si="18"/>
        <v>3</v>
      </c>
      <c r="F167" s="91">
        <v>0</v>
      </c>
      <c r="G167" s="89">
        <v>0</v>
      </c>
      <c r="H167" s="46">
        <f t="shared" si="19"/>
        <v>3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+'19'!H169</f>
        <v>8</v>
      </c>
      <c r="D169" s="80">
        <v>0</v>
      </c>
      <c r="E169" s="46">
        <f t="shared" si="18"/>
        <v>8</v>
      </c>
      <c r="F169" s="91">
        <v>0</v>
      </c>
      <c r="G169" s="89">
        <v>0</v>
      </c>
      <c r="H169" s="46">
        <f t="shared" si="19"/>
        <v>7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+'19'!H171</f>
        <v>3</v>
      </c>
      <c r="D171" s="80">
        <v>0</v>
      </c>
      <c r="E171" s="46">
        <f t="shared" si="18"/>
        <v>3</v>
      </c>
      <c r="F171" s="91">
        <v>0</v>
      </c>
      <c r="G171" s="89">
        <v>0</v>
      </c>
      <c r="H171" s="46">
        <f t="shared" si="19"/>
        <v>2</v>
      </c>
      <c r="I171" s="81">
        <v>1</v>
      </c>
      <c r="J171" s="20">
        <v>50</v>
      </c>
      <c r="K171" s="72">
        <f t="shared" si="20"/>
        <v>50</v>
      </c>
      <c r="L171" s="17" t="s">
        <v>16</v>
      </c>
      <c r="M171" s="18"/>
      <c r="N171" s="23">
        <f t="shared" si="21"/>
        <v>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+'19'!H172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+'19'!H179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+'19'!H181</f>
        <v>7</v>
      </c>
      <c r="D181" s="80">
        <v>0</v>
      </c>
      <c r="E181" s="46">
        <f t="shared" si="18"/>
        <v>7</v>
      </c>
      <c r="F181" s="91">
        <v>0</v>
      </c>
      <c r="G181" s="89">
        <v>0</v>
      </c>
      <c r="H181" s="46">
        <f t="shared" si="19"/>
        <v>6</v>
      </c>
      <c r="I181" s="81">
        <v>1</v>
      </c>
      <c r="J181" s="20">
        <v>20</v>
      </c>
      <c r="K181" s="72">
        <f t="shared" si="20"/>
        <v>20</v>
      </c>
      <c r="L181" s="17" t="s">
        <v>16</v>
      </c>
      <c r="M181" s="18"/>
      <c r="N181" s="23">
        <f t="shared" si="21"/>
        <v>20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+'19'!H187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+'19'!H205</f>
        <v>3</v>
      </c>
      <c r="D205" s="80">
        <v>0</v>
      </c>
      <c r="E205" s="46">
        <f t="shared" si="23"/>
        <v>3</v>
      </c>
      <c r="F205" s="91">
        <v>0</v>
      </c>
      <c r="G205" s="89">
        <v>0</v>
      </c>
      <c r="H205" s="46">
        <f t="shared" si="24"/>
        <v>2</v>
      </c>
      <c r="I205" s="81">
        <v>1</v>
      </c>
      <c r="J205" s="20">
        <v>65</v>
      </c>
      <c r="K205" s="72">
        <f t="shared" si="20"/>
        <v>65</v>
      </c>
      <c r="L205" s="17" t="s">
        <v>16</v>
      </c>
      <c r="M205" s="18"/>
      <c r="N205" s="23">
        <f t="shared" si="21"/>
        <v>65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+'19'!H206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+'19'!H207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+'19'!H208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2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2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2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4815</v>
      </c>
    </row>
    <row r="228" spans="1:22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22" ht="24.6" x14ac:dyDescent="0.65">
      <c r="A229" s="1"/>
      <c r="E229" s="31"/>
      <c r="H229" s="31"/>
      <c r="J229" s="34" t="s">
        <v>204</v>
      </c>
      <c r="K229" s="35"/>
      <c r="L229" s="36">
        <f>SUM(M229:AR229)</f>
        <v>1430</v>
      </c>
      <c r="M229" s="2">
        <v>155</v>
      </c>
      <c r="N229" s="2">
        <v>340</v>
      </c>
      <c r="O229" s="2">
        <v>60</v>
      </c>
      <c r="P229" s="2">
        <v>120</v>
      </c>
      <c r="Q229" s="2">
        <v>50</v>
      </c>
      <c r="R229" s="2">
        <v>100</v>
      </c>
      <c r="S229" s="2">
        <v>65</v>
      </c>
      <c r="T229" s="2">
        <v>120</v>
      </c>
      <c r="U229" s="2">
        <v>300</v>
      </c>
      <c r="V229" s="2">
        <v>120</v>
      </c>
    </row>
    <row r="230" spans="1:22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22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22" ht="24.6" x14ac:dyDescent="0.65">
      <c r="A232" s="1"/>
      <c r="E232" s="31"/>
      <c r="H232" s="31"/>
      <c r="J232" s="154" t="s">
        <v>207</v>
      </c>
      <c r="K232" s="155"/>
      <c r="L232" s="37">
        <f>SUM(M5:M225)</f>
        <v>520</v>
      </c>
      <c r="N232" s="105" t="s">
        <v>408</v>
      </c>
      <c r="O232" s="106" t="s">
        <v>409</v>
      </c>
      <c r="P232" s="107" t="s">
        <v>410</v>
      </c>
    </row>
    <row r="233" spans="1:22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2865</v>
      </c>
      <c r="N233" s="108"/>
      <c r="O233" s="108">
        <f>120+75</f>
        <v>195</v>
      </c>
      <c r="P233" s="108"/>
    </row>
    <row r="234" spans="1:22" ht="24.6" x14ac:dyDescent="0.65">
      <c r="A234" s="1"/>
      <c r="E234" s="31"/>
      <c r="H234" s="31"/>
      <c r="J234" s="154" t="s">
        <v>209</v>
      </c>
      <c r="K234" s="155"/>
      <c r="L234" s="37">
        <v>2865</v>
      </c>
      <c r="N234" s="108"/>
      <c r="O234" s="108"/>
      <c r="P234" s="108"/>
    </row>
    <row r="235" spans="1:22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2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2" x14ac:dyDescent="0.6">
      <c r="H237" s="2"/>
      <c r="J237" s="2"/>
      <c r="N237" s="109"/>
      <c r="O237" s="109"/>
      <c r="P237" s="109"/>
    </row>
    <row r="238" spans="1:22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2" x14ac:dyDescent="0.6">
      <c r="H239" s="2"/>
      <c r="J239" s="2"/>
      <c r="N239" s="111">
        <f>SUM(N233:N238)</f>
        <v>0</v>
      </c>
      <c r="O239" s="111">
        <f>SUM(O233:O238)</f>
        <v>195</v>
      </c>
      <c r="P239" s="111">
        <f>SUM(P233:P238)</f>
        <v>0</v>
      </c>
    </row>
    <row r="240" spans="1:22" x14ac:dyDescent="0.6">
      <c r="H240" s="2"/>
      <c r="J240" s="2"/>
      <c r="N240" s="112" t="s">
        <v>411</v>
      </c>
      <c r="O240" s="113">
        <f>O239*30/100</f>
        <v>58.5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4.0949999999999998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132.405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11"/>
  <sheetViews>
    <sheetView zoomScale="80" zoomScaleNormal="80" workbookViewId="0">
      <pane xSplit="8" ySplit="4" topLeftCell="I230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+'20'!H5</f>
        <v>4</v>
      </c>
      <c r="D5" s="80"/>
      <c r="E5" s="46">
        <f t="shared" ref="E5" si="0">C5+D5</f>
        <v>4</v>
      </c>
      <c r="F5" s="91">
        <v>0</v>
      </c>
      <c r="G5" s="89">
        <v>0</v>
      </c>
      <c r="H5" s="46">
        <f t="shared" ref="H5" si="1">+E5-F5-I5-G5</f>
        <v>3</v>
      </c>
      <c r="I5" s="81">
        <v>1</v>
      </c>
      <c r="J5" s="20">
        <v>50</v>
      </c>
      <c r="K5" s="72">
        <f>+J5*I5</f>
        <v>50</v>
      </c>
      <c r="L5" s="17" t="s">
        <v>16</v>
      </c>
      <c r="M5" s="18">
        <v>25</v>
      </c>
      <c r="N5" s="23">
        <f>SUM(K5-M5)</f>
        <v>25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+'20'!H6</f>
        <v>40</v>
      </c>
      <c r="D6" s="80"/>
      <c r="E6" s="46">
        <f t="shared" ref="E6:E69" si="5">C6+D6</f>
        <v>40</v>
      </c>
      <c r="F6" s="91">
        <v>0</v>
      </c>
      <c r="G6" s="89">
        <v>0</v>
      </c>
      <c r="H6" s="46">
        <f t="shared" ref="H6:H69" si="6">+E6-F6-I6-G6</f>
        <v>36</v>
      </c>
      <c r="I6" s="81">
        <v>4</v>
      </c>
      <c r="J6" s="20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+'20'!H11</f>
        <v>16</v>
      </c>
      <c r="D11" s="80">
        <v>0</v>
      </c>
      <c r="E11" s="46">
        <f t="shared" si="5"/>
        <v>16</v>
      </c>
      <c r="F11" s="91">
        <v>0</v>
      </c>
      <c r="G11" s="89">
        <v>0</v>
      </c>
      <c r="H11" s="46">
        <f t="shared" si="6"/>
        <v>16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+'20'!H14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2</v>
      </c>
      <c r="I14" s="81">
        <v>2</v>
      </c>
      <c r="J14" s="15">
        <v>50</v>
      </c>
      <c r="K14" s="72">
        <f t="shared" si="7"/>
        <v>100</v>
      </c>
      <c r="L14" s="17" t="s">
        <v>16</v>
      </c>
      <c r="M14" s="18">
        <v>50</v>
      </c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+'20'!H18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+'20'!H20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+'20'!H21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+'20'!H22</f>
        <v>31</v>
      </c>
      <c r="D22" s="80">
        <v>0</v>
      </c>
      <c r="E22" s="46">
        <f t="shared" si="5"/>
        <v>31</v>
      </c>
      <c r="F22" s="91">
        <v>0</v>
      </c>
      <c r="G22" s="89">
        <v>0</v>
      </c>
      <c r="H22" s="46">
        <f t="shared" si="6"/>
        <v>29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+'20'!H24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+'20'!H26</f>
        <v>3</v>
      </c>
      <c r="D26" s="80">
        <v>0</v>
      </c>
      <c r="E26" s="46">
        <f t="shared" si="5"/>
        <v>3</v>
      </c>
      <c r="F26" s="91">
        <v>0</v>
      </c>
      <c r="G26" s="89">
        <v>0</v>
      </c>
      <c r="H26" s="46">
        <f t="shared" si="6"/>
        <v>3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+'20'!H28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2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+'20'!H29</f>
        <v>3</v>
      </c>
      <c r="D29" s="80">
        <v>0</v>
      </c>
      <c r="E29" s="46">
        <f t="shared" si="5"/>
        <v>3</v>
      </c>
      <c r="F29" s="91">
        <v>0</v>
      </c>
      <c r="G29" s="89">
        <v>0</v>
      </c>
      <c r="H29" s="46">
        <f t="shared" si="6"/>
        <v>3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+'20'!H31</f>
        <v>15</v>
      </c>
      <c r="D31" s="80">
        <v>0</v>
      </c>
      <c r="E31" s="46">
        <f t="shared" si="5"/>
        <v>15</v>
      </c>
      <c r="F31" s="91">
        <v>0</v>
      </c>
      <c r="G31" s="89">
        <v>0</v>
      </c>
      <c r="H31" s="46">
        <f t="shared" si="6"/>
        <v>8</v>
      </c>
      <c r="I31" s="81">
        <v>7</v>
      </c>
      <c r="J31" s="15">
        <v>100</v>
      </c>
      <c r="K31" s="72">
        <f t="shared" si="7"/>
        <v>700</v>
      </c>
      <c r="L31" s="17" t="s">
        <v>16</v>
      </c>
      <c r="M31" s="18"/>
      <c r="N31" s="23">
        <f t="shared" si="8"/>
        <v>700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+'20'!H32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3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+'20'!H33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0</v>
      </c>
      <c r="I33" s="81">
        <v>4</v>
      </c>
      <c r="J33" s="15">
        <v>130</v>
      </c>
      <c r="K33" s="72">
        <f t="shared" si="7"/>
        <v>520</v>
      </c>
      <c r="L33" s="17" t="s">
        <v>16</v>
      </c>
      <c r="M33" s="18"/>
      <c r="N33" s="23">
        <f t="shared" si="8"/>
        <v>520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+'20'!H37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+'20'!H38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+'20'!H43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+'20'!H44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+'20'!H45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+'20'!H46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+'20'!H48</f>
        <v>1</v>
      </c>
      <c r="D48" s="80">
        <v>0</v>
      </c>
      <c r="E48" s="46">
        <f t="shared" si="5"/>
        <v>1</v>
      </c>
      <c r="F48" s="91">
        <v>0</v>
      </c>
      <c r="G48" s="89">
        <v>0</v>
      </c>
      <c r="H48" s="46">
        <f t="shared" si="6"/>
        <v>1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+'20'!H49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6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+'20'!H51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+'20'!H52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+'20'!H54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4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+'20'!H59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1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>
        <v>25</v>
      </c>
      <c r="N59" s="23">
        <f t="shared" si="8"/>
        <v>25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+'20'!H60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+'20'!H61</f>
        <v>4</v>
      </c>
      <c r="D61" s="80">
        <v>0</v>
      </c>
      <c r="E61" s="46">
        <f t="shared" si="5"/>
        <v>4</v>
      </c>
      <c r="F61" s="91">
        <v>0</v>
      </c>
      <c r="G61" s="89">
        <v>0</v>
      </c>
      <c r="H61" s="46">
        <f t="shared" si="6"/>
        <v>3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>
        <v>25</v>
      </c>
      <c r="N61" s="23">
        <f t="shared" si="8"/>
        <v>25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+'20'!H67</f>
        <v>12</v>
      </c>
      <c r="D67" s="80">
        <v>0</v>
      </c>
      <c r="E67" s="46">
        <f t="shared" si="5"/>
        <v>12</v>
      </c>
      <c r="F67" s="91">
        <v>0</v>
      </c>
      <c r="G67" s="89">
        <v>0</v>
      </c>
      <c r="H67" s="46">
        <f t="shared" si="6"/>
        <v>10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+'20'!H70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0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+'20'!H71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2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+'20'!H74</f>
        <v>1</v>
      </c>
      <c r="D74" s="80">
        <v>0</v>
      </c>
      <c r="E74" s="46">
        <f t="shared" si="13"/>
        <v>1</v>
      </c>
      <c r="F74" s="91">
        <v>0</v>
      </c>
      <c r="G74" s="89">
        <v>0</v>
      </c>
      <c r="H74" s="46">
        <f t="shared" si="14"/>
        <v>1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+'20'!H75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+'20'!H77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2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+'20'!H80</f>
        <v>3</v>
      </c>
      <c r="D80" s="80">
        <v>0</v>
      </c>
      <c r="E80" s="46">
        <f t="shared" si="13"/>
        <v>3</v>
      </c>
      <c r="F80" s="91">
        <v>0</v>
      </c>
      <c r="G80" s="89">
        <v>0</v>
      </c>
      <c r="H80" s="46">
        <f t="shared" si="14"/>
        <v>3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+'20'!H85</f>
        <v>5</v>
      </c>
      <c r="D85" s="80">
        <v>0</v>
      </c>
      <c r="E85" s="46">
        <f t="shared" si="13"/>
        <v>5</v>
      </c>
      <c r="F85" s="91">
        <v>0</v>
      </c>
      <c r="G85" s="89">
        <v>0</v>
      </c>
      <c r="H85" s="46">
        <f t="shared" si="14"/>
        <v>4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+'20'!H86</f>
        <v>10</v>
      </c>
      <c r="D86" s="80">
        <v>0</v>
      </c>
      <c r="E86" s="46">
        <f t="shared" si="13"/>
        <v>10</v>
      </c>
      <c r="F86" s="91">
        <v>0</v>
      </c>
      <c r="G86" s="89">
        <v>0</v>
      </c>
      <c r="H86" s="46">
        <f t="shared" si="14"/>
        <v>7</v>
      </c>
      <c r="I86" s="81">
        <v>3</v>
      </c>
      <c r="J86" s="20">
        <v>250</v>
      </c>
      <c r="K86" s="72">
        <f t="shared" si="15"/>
        <v>750</v>
      </c>
      <c r="L86" s="17" t="s">
        <v>16</v>
      </c>
      <c r="M86" s="18">
        <v>375</v>
      </c>
      <c r="N86" s="23">
        <f t="shared" si="16"/>
        <v>375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+'20'!H87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+'20'!H88</f>
        <v>9</v>
      </c>
      <c r="D88" s="80">
        <v>0</v>
      </c>
      <c r="E88" s="46">
        <f t="shared" si="13"/>
        <v>9</v>
      </c>
      <c r="F88" s="91">
        <v>0</v>
      </c>
      <c r="G88" s="89">
        <v>0</v>
      </c>
      <c r="H88" s="46">
        <f t="shared" si="14"/>
        <v>8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+'20'!H89</f>
        <v>9</v>
      </c>
      <c r="D89" s="80">
        <v>0</v>
      </c>
      <c r="E89" s="46">
        <f t="shared" si="13"/>
        <v>9</v>
      </c>
      <c r="F89" s="91">
        <v>0</v>
      </c>
      <c r="G89" s="89">
        <v>6</v>
      </c>
      <c r="H89" s="46">
        <f t="shared" si="14"/>
        <v>3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+'20'!H90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9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+'20'!H91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+'20'!H98</f>
        <v>4</v>
      </c>
      <c r="D98" s="80">
        <v>0</v>
      </c>
      <c r="E98" s="46">
        <f t="shared" si="13"/>
        <v>4</v>
      </c>
      <c r="F98" s="91">
        <v>3</v>
      </c>
      <c r="G98" s="89">
        <v>0</v>
      </c>
      <c r="H98" s="46">
        <f t="shared" si="14"/>
        <v>1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+'20'!H102</f>
        <v>2</v>
      </c>
      <c r="D102" s="80">
        <v>0</v>
      </c>
      <c r="E102" s="46">
        <f t="shared" si="13"/>
        <v>2</v>
      </c>
      <c r="F102" s="91">
        <v>0</v>
      </c>
      <c r="G102" s="89">
        <v>0</v>
      </c>
      <c r="H102" s="46">
        <f t="shared" si="14"/>
        <v>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+'20'!H107</f>
        <v>8</v>
      </c>
      <c r="D107" s="80">
        <v>0</v>
      </c>
      <c r="E107" s="46">
        <f t="shared" si="13"/>
        <v>8</v>
      </c>
      <c r="F107" s="91">
        <v>0</v>
      </c>
      <c r="G107" s="89">
        <v>0</v>
      </c>
      <c r="H107" s="46">
        <f t="shared" si="14"/>
        <v>4</v>
      </c>
      <c r="I107" s="81">
        <v>4</v>
      </c>
      <c r="J107" s="22">
        <v>50</v>
      </c>
      <c r="K107" s="72">
        <f t="shared" si="15"/>
        <v>200</v>
      </c>
      <c r="L107" s="17" t="s">
        <v>16</v>
      </c>
      <c r="M107" s="18">
        <v>75</v>
      </c>
      <c r="N107" s="23">
        <f t="shared" si="16"/>
        <v>125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+'20'!H108</f>
        <v>7</v>
      </c>
      <c r="D108" s="80">
        <v>0</v>
      </c>
      <c r="E108" s="46">
        <f t="shared" si="13"/>
        <v>7</v>
      </c>
      <c r="F108" s="91">
        <v>0</v>
      </c>
      <c r="G108" s="89">
        <v>0</v>
      </c>
      <c r="H108" s="46">
        <f t="shared" si="14"/>
        <v>6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+'20'!H109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4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+'20'!H126</f>
        <v>8</v>
      </c>
      <c r="D126" s="80">
        <v>0</v>
      </c>
      <c r="E126" s="46">
        <f t="shared" si="13"/>
        <v>8</v>
      </c>
      <c r="F126" s="91">
        <v>0</v>
      </c>
      <c r="G126" s="89">
        <v>0</v>
      </c>
      <c r="H126" s="46">
        <f t="shared" si="14"/>
        <v>8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+'20'!H127</f>
        <v>2</v>
      </c>
      <c r="D127" s="80">
        <v>0</v>
      </c>
      <c r="E127" s="46">
        <f t="shared" si="13"/>
        <v>2</v>
      </c>
      <c r="F127" s="91">
        <v>0</v>
      </c>
      <c r="G127" s="89">
        <v>0</v>
      </c>
      <c r="H127" s="46">
        <f t="shared" si="14"/>
        <v>2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+'20'!H143</f>
        <v>5</v>
      </c>
      <c r="D143" s="80">
        <v>0</v>
      </c>
      <c r="E143" s="46">
        <f t="shared" si="18"/>
        <v>5</v>
      </c>
      <c r="F143" s="91">
        <v>0</v>
      </c>
      <c r="G143" s="89">
        <v>0</v>
      </c>
      <c r="H143" s="46">
        <f t="shared" si="19"/>
        <v>5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+'20'!H147</f>
        <v>4</v>
      </c>
      <c r="D147" s="80">
        <v>0</v>
      </c>
      <c r="E147" s="46">
        <f t="shared" si="18"/>
        <v>4</v>
      </c>
      <c r="F147" s="91">
        <v>0</v>
      </c>
      <c r="G147" s="89">
        <v>0</v>
      </c>
      <c r="H147" s="46">
        <f t="shared" si="19"/>
        <v>4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+'20'!H150</f>
        <v>1</v>
      </c>
      <c r="D150" s="80">
        <v>0</v>
      </c>
      <c r="E150" s="46">
        <f t="shared" si="18"/>
        <v>1</v>
      </c>
      <c r="F150" s="91">
        <v>0</v>
      </c>
      <c r="G150" s="89">
        <v>0</v>
      </c>
      <c r="H150" s="46">
        <f t="shared" si="19"/>
        <v>0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+'20'!H153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1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+'20'!H154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+'20'!H155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+'20'!H156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5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+'20'!H158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+'20'!H164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3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+'20'!H165</f>
        <v>3</v>
      </c>
      <c r="D165" s="80">
        <v>0</v>
      </c>
      <c r="E165" s="46">
        <f t="shared" si="18"/>
        <v>3</v>
      </c>
      <c r="F165" s="91">
        <v>0</v>
      </c>
      <c r="G165" s="89">
        <v>0</v>
      </c>
      <c r="H165" s="46">
        <f t="shared" si="19"/>
        <v>3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+'20'!H166</f>
        <v>3</v>
      </c>
      <c r="D166" s="80">
        <v>0</v>
      </c>
      <c r="E166" s="46">
        <f t="shared" si="18"/>
        <v>3</v>
      </c>
      <c r="F166" s="91">
        <v>0</v>
      </c>
      <c r="G166" s="89">
        <v>0</v>
      </c>
      <c r="H166" s="46">
        <f t="shared" si="19"/>
        <v>1</v>
      </c>
      <c r="I166" s="81">
        <v>2</v>
      </c>
      <c r="J166" s="20">
        <v>90</v>
      </c>
      <c r="K166" s="72">
        <f t="shared" si="20"/>
        <v>180</v>
      </c>
      <c r="L166" s="17" t="s">
        <v>16</v>
      </c>
      <c r="M166" s="18">
        <v>90</v>
      </c>
      <c r="N166" s="23">
        <f t="shared" si="21"/>
        <v>90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+'20'!H167</f>
        <v>3</v>
      </c>
      <c r="D167" s="80">
        <v>0</v>
      </c>
      <c r="E167" s="46">
        <f t="shared" si="18"/>
        <v>3</v>
      </c>
      <c r="F167" s="91">
        <v>0</v>
      </c>
      <c r="G167" s="89">
        <v>0</v>
      </c>
      <c r="H167" s="46">
        <f t="shared" si="19"/>
        <v>3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+'20'!H169</f>
        <v>7</v>
      </c>
      <c r="D169" s="80">
        <v>0</v>
      </c>
      <c r="E169" s="46">
        <f t="shared" si="18"/>
        <v>7</v>
      </c>
      <c r="F169" s="91">
        <v>0</v>
      </c>
      <c r="G169" s="89">
        <v>0</v>
      </c>
      <c r="H169" s="46">
        <f t="shared" si="19"/>
        <v>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+'20'!H171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2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+'20'!H172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+'20'!H179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+'20'!H181</f>
        <v>6</v>
      </c>
      <c r="D181" s="80">
        <v>0</v>
      </c>
      <c r="E181" s="46">
        <f t="shared" si="18"/>
        <v>6</v>
      </c>
      <c r="F181" s="91">
        <v>0</v>
      </c>
      <c r="G181" s="89">
        <v>0</v>
      </c>
      <c r="H181" s="46">
        <f t="shared" si="19"/>
        <v>6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+'20'!H187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+'20'!H205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+'20'!H206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+'20'!H207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+'20'!H208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0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4395</v>
      </c>
    </row>
    <row r="228" spans="1:20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20" ht="24.6" x14ac:dyDescent="0.65">
      <c r="A229" s="1"/>
      <c r="E229" s="31"/>
      <c r="H229" s="31"/>
      <c r="J229" s="34" t="s">
        <v>204</v>
      </c>
      <c r="K229" s="35"/>
      <c r="L229" s="36">
        <f>SUM(M229:AR229)</f>
        <v>2125</v>
      </c>
      <c r="M229" s="2">
        <v>785</v>
      </c>
      <c r="N229" s="2">
        <v>400</v>
      </c>
      <c r="O229" s="2">
        <v>500</v>
      </c>
      <c r="P229" s="2">
        <v>155</v>
      </c>
      <c r="Q229" s="2">
        <v>110</v>
      </c>
      <c r="R229" s="2">
        <v>100</v>
      </c>
      <c r="S229" s="2">
        <v>50</v>
      </c>
      <c r="T229" s="2">
        <v>25</v>
      </c>
    </row>
    <row r="230" spans="1:20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20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20" ht="24.6" x14ac:dyDescent="0.65">
      <c r="A232" s="1"/>
      <c r="E232" s="31"/>
      <c r="H232" s="31"/>
      <c r="J232" s="154" t="s">
        <v>207</v>
      </c>
      <c r="K232" s="155"/>
      <c r="L232" s="37">
        <f>SUM(M5:M225)</f>
        <v>665</v>
      </c>
      <c r="N232" s="105" t="s">
        <v>408</v>
      </c>
      <c r="O232" s="106" t="s">
        <v>409</v>
      </c>
      <c r="P232" s="107" t="s">
        <v>410</v>
      </c>
    </row>
    <row r="233" spans="1:20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1605</v>
      </c>
      <c r="N233" s="108"/>
      <c r="O233" s="108"/>
      <c r="P233" s="108"/>
    </row>
    <row r="234" spans="1:20" ht="24.6" x14ac:dyDescent="0.65">
      <c r="A234" s="1"/>
      <c r="E234" s="31"/>
      <c r="H234" s="31"/>
      <c r="J234" s="154" t="s">
        <v>209</v>
      </c>
      <c r="K234" s="155"/>
      <c r="L234" s="37">
        <v>1605</v>
      </c>
      <c r="N234" s="108"/>
      <c r="O234" s="108"/>
      <c r="P234" s="108"/>
    </row>
    <row r="235" spans="1:20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0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0" x14ac:dyDescent="0.6">
      <c r="H237" s="2"/>
      <c r="J237" s="2"/>
      <c r="N237" s="109"/>
      <c r="O237" s="109"/>
      <c r="P237" s="109"/>
    </row>
    <row r="238" spans="1:20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0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20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11"/>
  <sheetViews>
    <sheetView zoomScale="80" zoomScaleNormal="80" workbookViewId="0">
      <pane xSplit="8" ySplit="4" topLeftCell="I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+'21'!H5</f>
        <v>3</v>
      </c>
      <c r="D5" s="80">
        <v>10</v>
      </c>
      <c r="E5" s="46">
        <f t="shared" ref="E5" si="0">C5+D5</f>
        <v>13</v>
      </c>
      <c r="F5" s="91">
        <v>0</v>
      </c>
      <c r="G5" s="89">
        <v>0</v>
      </c>
      <c r="H5" s="46">
        <f t="shared" ref="H5" si="1">+E5-F5-I5-G5</f>
        <v>10</v>
      </c>
      <c r="I5" s="81">
        <v>3</v>
      </c>
      <c r="J5" s="20">
        <v>50</v>
      </c>
      <c r="K5" s="72">
        <f>+J5*I5</f>
        <v>150</v>
      </c>
      <c r="L5" s="17" t="s">
        <v>16</v>
      </c>
      <c r="M5" s="18">
        <v>25</v>
      </c>
      <c r="N5" s="23">
        <f>SUM(K5-M5)</f>
        <v>125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+'21'!H6</f>
        <v>36</v>
      </c>
      <c r="D6" s="80">
        <v>20</v>
      </c>
      <c r="E6" s="46">
        <f t="shared" ref="E6:E69" si="5">C6+D6</f>
        <v>56</v>
      </c>
      <c r="F6" s="91">
        <v>0</v>
      </c>
      <c r="G6" s="89">
        <v>0</v>
      </c>
      <c r="H6" s="46">
        <f t="shared" ref="H6:H69" si="6">+E6-F6-I6-G6</f>
        <v>55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+'21'!H11</f>
        <v>16</v>
      </c>
      <c r="D11" s="80">
        <v>0</v>
      </c>
      <c r="E11" s="46">
        <f t="shared" si="5"/>
        <v>16</v>
      </c>
      <c r="F11" s="91">
        <v>0</v>
      </c>
      <c r="G11" s="89">
        <v>0</v>
      </c>
      <c r="H11" s="46">
        <f t="shared" si="6"/>
        <v>16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+'21'!H14</f>
        <v>2</v>
      </c>
      <c r="D14" s="80">
        <v>5</v>
      </c>
      <c r="E14" s="46">
        <f t="shared" si="5"/>
        <v>7</v>
      </c>
      <c r="F14" s="91">
        <v>0</v>
      </c>
      <c r="G14" s="89">
        <v>0</v>
      </c>
      <c r="H14" s="46">
        <f t="shared" si="6"/>
        <v>7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+'21'!H18</f>
        <v>3</v>
      </c>
      <c r="D18" s="80">
        <v>5</v>
      </c>
      <c r="E18" s="46">
        <f t="shared" si="5"/>
        <v>8</v>
      </c>
      <c r="F18" s="91">
        <v>0</v>
      </c>
      <c r="G18" s="89">
        <v>0</v>
      </c>
      <c r="H18" s="46">
        <f t="shared" si="6"/>
        <v>8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+'21'!H20</f>
        <v>1</v>
      </c>
      <c r="D20" s="80">
        <v>0</v>
      </c>
      <c r="E20" s="46">
        <f t="shared" si="5"/>
        <v>1</v>
      </c>
      <c r="F20" s="91">
        <v>2</v>
      </c>
      <c r="G20" s="89">
        <v>0</v>
      </c>
      <c r="H20" s="46">
        <f t="shared" si="6"/>
        <v>-1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+'21'!H21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+'21'!H22</f>
        <v>29</v>
      </c>
      <c r="D22" s="80">
        <v>0</v>
      </c>
      <c r="E22" s="46">
        <f t="shared" si="5"/>
        <v>29</v>
      </c>
      <c r="F22" s="91">
        <v>0</v>
      </c>
      <c r="G22" s="89">
        <v>0</v>
      </c>
      <c r="H22" s="46">
        <f t="shared" si="6"/>
        <v>29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+'21'!H24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+'21'!H26</f>
        <v>3</v>
      </c>
      <c r="D26" s="80">
        <v>2</v>
      </c>
      <c r="E26" s="46">
        <f t="shared" si="5"/>
        <v>5</v>
      </c>
      <c r="F26" s="91">
        <v>0</v>
      </c>
      <c r="G26" s="89">
        <v>0</v>
      </c>
      <c r="H26" s="46">
        <f t="shared" si="6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+'21'!H28</f>
        <v>2</v>
      </c>
      <c r="D28" s="80">
        <v>2</v>
      </c>
      <c r="E28" s="46">
        <f t="shared" si="5"/>
        <v>4</v>
      </c>
      <c r="F28" s="91">
        <v>0</v>
      </c>
      <c r="G28" s="89">
        <v>0</v>
      </c>
      <c r="H28" s="46">
        <f t="shared" si="6"/>
        <v>2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+'21'!H29</f>
        <v>3</v>
      </c>
      <c r="D29" s="80">
        <v>0</v>
      </c>
      <c r="E29" s="46">
        <f t="shared" si="5"/>
        <v>3</v>
      </c>
      <c r="F29" s="91">
        <v>0</v>
      </c>
      <c r="G29" s="89">
        <v>0</v>
      </c>
      <c r="H29" s="46">
        <f t="shared" si="6"/>
        <v>3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+'21'!H31</f>
        <v>8</v>
      </c>
      <c r="D31" s="80">
        <v>10</v>
      </c>
      <c r="E31" s="46">
        <f t="shared" si="5"/>
        <v>18</v>
      </c>
      <c r="F31" s="91">
        <v>0</v>
      </c>
      <c r="G31" s="89">
        <v>0</v>
      </c>
      <c r="H31" s="46">
        <f t="shared" si="6"/>
        <v>18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+'21'!H32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+'21'!H37</f>
        <v>0</v>
      </c>
      <c r="D37" s="80">
        <v>5</v>
      </c>
      <c r="E37" s="46">
        <f t="shared" si="5"/>
        <v>5</v>
      </c>
      <c r="F37" s="91">
        <v>0</v>
      </c>
      <c r="G37" s="89">
        <v>0</v>
      </c>
      <c r="H37" s="46">
        <f t="shared" si="6"/>
        <v>5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+'21'!H38</f>
        <v>0</v>
      </c>
      <c r="D38" s="80">
        <v>5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+'21'!H39</f>
        <v>0</v>
      </c>
      <c r="D39" s="80">
        <v>5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+'21'!H43</f>
        <v>3</v>
      </c>
      <c r="D43" s="80">
        <v>3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+'21'!H44</f>
        <v>4</v>
      </c>
      <c r="D44" s="80">
        <v>3</v>
      </c>
      <c r="E44" s="46">
        <f t="shared" si="5"/>
        <v>7</v>
      </c>
      <c r="F44" s="91">
        <v>0</v>
      </c>
      <c r="G44" s="89">
        <v>0</v>
      </c>
      <c r="H44" s="46">
        <f t="shared" si="6"/>
        <v>7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+'21'!H45</f>
        <v>0</v>
      </c>
      <c r="D45" s="80">
        <v>3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+'21'!H46</f>
        <v>3</v>
      </c>
      <c r="D46" s="80">
        <v>3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+'21'!H48</f>
        <v>1</v>
      </c>
      <c r="D48" s="80">
        <v>5</v>
      </c>
      <c r="E48" s="46">
        <f t="shared" si="5"/>
        <v>6</v>
      </c>
      <c r="F48" s="91">
        <v>0</v>
      </c>
      <c r="G48" s="89">
        <v>0</v>
      </c>
      <c r="H48" s="46">
        <f t="shared" si="6"/>
        <v>5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+'21'!H49</f>
        <v>6</v>
      </c>
      <c r="D49" s="80">
        <v>5</v>
      </c>
      <c r="E49" s="46">
        <f t="shared" si="5"/>
        <v>11</v>
      </c>
      <c r="F49" s="91">
        <v>0</v>
      </c>
      <c r="G49" s="89">
        <v>0</v>
      </c>
      <c r="H49" s="46">
        <f t="shared" si="6"/>
        <v>10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+'21'!H51</f>
        <v>3</v>
      </c>
      <c r="D51" s="80">
        <v>3</v>
      </c>
      <c r="E51" s="46">
        <f t="shared" si="5"/>
        <v>6</v>
      </c>
      <c r="F51" s="91">
        <v>0</v>
      </c>
      <c r="G51" s="89">
        <v>0</v>
      </c>
      <c r="H51" s="46">
        <f t="shared" si="6"/>
        <v>6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+'21'!H52</f>
        <v>2</v>
      </c>
      <c r="D52" s="80">
        <v>2</v>
      </c>
      <c r="E52" s="46">
        <f t="shared" si="5"/>
        <v>4</v>
      </c>
      <c r="F52" s="91">
        <v>0</v>
      </c>
      <c r="G52" s="89">
        <v>0</v>
      </c>
      <c r="H52" s="46">
        <f t="shared" si="6"/>
        <v>4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+'21'!H53</f>
        <v>0</v>
      </c>
      <c r="D53" s="80">
        <v>2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+'21'!H54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4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+'21'!H56</f>
        <v>0</v>
      </c>
      <c r="D56" s="80">
        <v>2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+'21'!H57</f>
        <v>0</v>
      </c>
      <c r="D57" s="80">
        <v>2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+'21'!H59</f>
        <v>1</v>
      </c>
      <c r="D59" s="80">
        <v>3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+'21'!H60</f>
        <v>4</v>
      </c>
      <c r="D60" s="80">
        <v>3</v>
      </c>
      <c r="E60" s="46">
        <f t="shared" si="5"/>
        <v>7</v>
      </c>
      <c r="F60" s="91">
        <v>0</v>
      </c>
      <c r="G60" s="89">
        <v>0</v>
      </c>
      <c r="H60" s="46">
        <f t="shared" si="6"/>
        <v>7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+'21'!H61</f>
        <v>3</v>
      </c>
      <c r="D61" s="80">
        <v>3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+'21'!H67</f>
        <v>10</v>
      </c>
      <c r="D67" s="80">
        <v>0</v>
      </c>
      <c r="E67" s="46">
        <f t="shared" si="5"/>
        <v>10</v>
      </c>
      <c r="F67" s="91">
        <v>0</v>
      </c>
      <c r="G67" s="89">
        <v>0</v>
      </c>
      <c r="H67" s="46">
        <f t="shared" si="6"/>
        <v>10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+'21'!H70</f>
        <v>0</v>
      </c>
      <c r="D70" s="80">
        <v>3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+'21'!H71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2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+'21'!H74</f>
        <v>1</v>
      </c>
      <c r="D74" s="80">
        <v>3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+'21'!H75</f>
        <v>3</v>
      </c>
      <c r="D75" s="80">
        <v>3</v>
      </c>
      <c r="E75" s="46">
        <f t="shared" si="13"/>
        <v>6</v>
      </c>
      <c r="F75" s="91">
        <v>1</v>
      </c>
      <c r="G75" s="89">
        <v>0</v>
      </c>
      <c r="H75" s="46">
        <f t="shared" si="14"/>
        <v>3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+'21'!H77</f>
        <v>2</v>
      </c>
      <c r="D77" s="80">
        <v>5</v>
      </c>
      <c r="E77" s="46">
        <f t="shared" si="13"/>
        <v>7</v>
      </c>
      <c r="F77" s="91">
        <v>0</v>
      </c>
      <c r="G77" s="89">
        <v>0</v>
      </c>
      <c r="H77" s="46">
        <f t="shared" si="14"/>
        <v>7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+'21'!H80</f>
        <v>3</v>
      </c>
      <c r="D80" s="80">
        <v>0</v>
      </c>
      <c r="E80" s="46">
        <f t="shared" si="13"/>
        <v>3</v>
      </c>
      <c r="F80" s="91">
        <v>0</v>
      </c>
      <c r="G80" s="89">
        <v>0</v>
      </c>
      <c r="H80" s="46">
        <f t="shared" si="14"/>
        <v>2</v>
      </c>
      <c r="I80" s="81">
        <v>1</v>
      </c>
      <c r="J80" s="20">
        <v>35</v>
      </c>
      <c r="K80" s="72">
        <f t="shared" si="15"/>
        <v>35</v>
      </c>
      <c r="L80" s="17" t="s">
        <v>16</v>
      </c>
      <c r="M80" s="18">
        <v>5</v>
      </c>
      <c r="N80" s="23">
        <f t="shared" si="16"/>
        <v>30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+'21'!H85</f>
        <v>4</v>
      </c>
      <c r="D85" s="80">
        <v>0</v>
      </c>
      <c r="E85" s="46">
        <f t="shared" si="13"/>
        <v>4</v>
      </c>
      <c r="F85" s="91">
        <v>0</v>
      </c>
      <c r="G85" s="89">
        <v>0</v>
      </c>
      <c r="H85" s="46">
        <f t="shared" si="14"/>
        <v>4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+'21'!H86</f>
        <v>7</v>
      </c>
      <c r="D86" s="80">
        <v>0</v>
      </c>
      <c r="E86" s="46">
        <f t="shared" si="13"/>
        <v>7</v>
      </c>
      <c r="F86" s="91">
        <v>0</v>
      </c>
      <c r="G86" s="89">
        <v>0</v>
      </c>
      <c r="H86" s="46">
        <f t="shared" si="14"/>
        <v>7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+'21'!H87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+'21'!H88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+'21'!H89</f>
        <v>3</v>
      </c>
      <c r="D89" s="80">
        <v>0</v>
      </c>
      <c r="E89" s="46">
        <f t="shared" si="13"/>
        <v>3</v>
      </c>
      <c r="F89" s="91">
        <v>0</v>
      </c>
      <c r="G89" s="89">
        <v>0</v>
      </c>
      <c r="H89" s="46">
        <f t="shared" si="14"/>
        <v>3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+'21'!H90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+'21'!H91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+'21'!H98</f>
        <v>1</v>
      </c>
      <c r="D98" s="80">
        <v>0</v>
      </c>
      <c r="E98" s="46">
        <f t="shared" si="13"/>
        <v>1</v>
      </c>
      <c r="F98" s="91">
        <v>0</v>
      </c>
      <c r="G98" s="89">
        <v>0</v>
      </c>
      <c r="H98" s="46">
        <f t="shared" si="14"/>
        <v>1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+'21'!H102</f>
        <v>2</v>
      </c>
      <c r="D102" s="80">
        <v>0</v>
      </c>
      <c r="E102" s="46">
        <f t="shared" si="13"/>
        <v>2</v>
      </c>
      <c r="F102" s="91">
        <v>0</v>
      </c>
      <c r="G102" s="89">
        <v>0</v>
      </c>
      <c r="H102" s="46">
        <f t="shared" si="14"/>
        <v>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+'21'!H107</f>
        <v>4</v>
      </c>
      <c r="D107" s="80">
        <v>5</v>
      </c>
      <c r="E107" s="46">
        <f t="shared" si="13"/>
        <v>9</v>
      </c>
      <c r="F107" s="91">
        <v>0</v>
      </c>
      <c r="G107" s="89">
        <v>0</v>
      </c>
      <c r="H107" s="46">
        <f t="shared" si="14"/>
        <v>9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+'21'!H108</f>
        <v>6</v>
      </c>
      <c r="D108" s="80">
        <v>5</v>
      </c>
      <c r="E108" s="46">
        <f t="shared" si="13"/>
        <v>11</v>
      </c>
      <c r="F108" s="91">
        <v>0</v>
      </c>
      <c r="G108" s="89">
        <v>0</v>
      </c>
      <c r="H108" s="46">
        <f t="shared" si="14"/>
        <v>10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+'21'!H109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2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+'21'!H126</f>
        <v>8</v>
      </c>
      <c r="D126" s="80">
        <v>0</v>
      </c>
      <c r="E126" s="46">
        <f t="shared" si="13"/>
        <v>8</v>
      </c>
      <c r="F126" s="91">
        <v>0</v>
      </c>
      <c r="G126" s="89">
        <v>0</v>
      </c>
      <c r="H126" s="46">
        <f t="shared" si="14"/>
        <v>8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+'21'!H127</f>
        <v>2</v>
      </c>
      <c r="D127" s="80">
        <v>0</v>
      </c>
      <c r="E127" s="46">
        <f t="shared" si="13"/>
        <v>2</v>
      </c>
      <c r="F127" s="91">
        <v>0</v>
      </c>
      <c r="G127" s="89">
        <v>0</v>
      </c>
      <c r="H127" s="46">
        <f t="shared" si="14"/>
        <v>2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+'21'!H143</f>
        <v>5</v>
      </c>
      <c r="D143" s="80">
        <v>0</v>
      </c>
      <c r="E143" s="46">
        <f t="shared" si="18"/>
        <v>5</v>
      </c>
      <c r="F143" s="91">
        <v>0</v>
      </c>
      <c r="G143" s="89">
        <v>0</v>
      </c>
      <c r="H143" s="46">
        <f t="shared" si="19"/>
        <v>4</v>
      </c>
      <c r="I143" s="81">
        <v>1</v>
      </c>
      <c r="J143" s="22">
        <v>25</v>
      </c>
      <c r="K143" s="72">
        <f t="shared" si="15"/>
        <v>25</v>
      </c>
      <c r="L143" s="17" t="s">
        <v>16</v>
      </c>
      <c r="M143" s="18"/>
      <c r="N143" s="23">
        <f t="shared" si="16"/>
        <v>25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+'21'!H147</f>
        <v>4</v>
      </c>
      <c r="D147" s="80">
        <v>0</v>
      </c>
      <c r="E147" s="46">
        <f t="shared" si="18"/>
        <v>4</v>
      </c>
      <c r="F147" s="91">
        <v>0</v>
      </c>
      <c r="G147" s="89">
        <v>0</v>
      </c>
      <c r="H147" s="46">
        <f t="shared" si="19"/>
        <v>4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+'21'!H153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0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+'21'!H154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+'21'!H155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+'21'!H156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5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+'21'!H158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+'21'!H164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3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+'21'!H165</f>
        <v>3</v>
      </c>
      <c r="D165" s="80">
        <v>0</v>
      </c>
      <c r="E165" s="46">
        <f t="shared" si="18"/>
        <v>3</v>
      </c>
      <c r="F165" s="91">
        <v>0</v>
      </c>
      <c r="G165" s="89">
        <v>0</v>
      </c>
      <c r="H165" s="46">
        <f t="shared" si="19"/>
        <v>3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+'21'!H166</f>
        <v>1</v>
      </c>
      <c r="D166" s="80">
        <v>0</v>
      </c>
      <c r="E166" s="46">
        <f t="shared" si="18"/>
        <v>1</v>
      </c>
      <c r="F166" s="91">
        <v>0</v>
      </c>
      <c r="G166" s="89">
        <v>0</v>
      </c>
      <c r="H166" s="46">
        <f t="shared" si="19"/>
        <v>1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+'21'!H167</f>
        <v>3</v>
      </c>
      <c r="D167" s="80">
        <v>0</v>
      </c>
      <c r="E167" s="46">
        <f t="shared" si="18"/>
        <v>3</v>
      </c>
      <c r="F167" s="91">
        <v>0</v>
      </c>
      <c r="G167" s="89">
        <v>0</v>
      </c>
      <c r="H167" s="46">
        <f t="shared" si="19"/>
        <v>3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+'21'!H169</f>
        <v>7</v>
      </c>
      <c r="D169" s="80">
        <v>0</v>
      </c>
      <c r="E169" s="46">
        <f t="shared" si="18"/>
        <v>7</v>
      </c>
      <c r="F169" s="91">
        <v>0</v>
      </c>
      <c r="G169" s="89">
        <v>0</v>
      </c>
      <c r="H169" s="46">
        <f t="shared" si="19"/>
        <v>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+'21'!H171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2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+'21'!H172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+'21'!H179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+'21'!H181</f>
        <v>6</v>
      </c>
      <c r="D181" s="80">
        <v>0</v>
      </c>
      <c r="E181" s="46">
        <f t="shared" si="18"/>
        <v>6</v>
      </c>
      <c r="F181" s="91">
        <v>0</v>
      </c>
      <c r="G181" s="89">
        <v>0</v>
      </c>
      <c r="H181" s="46">
        <f t="shared" si="19"/>
        <v>6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+'21'!H187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+'21'!H205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+'21'!H206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+'21'!H207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+'21'!H208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940</v>
      </c>
    </row>
    <row r="228" spans="1:17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255</v>
      </c>
      <c r="M229" s="2">
        <v>200</v>
      </c>
      <c r="N229" s="2">
        <v>30</v>
      </c>
      <c r="O229" s="2">
        <v>25</v>
      </c>
    </row>
    <row r="230" spans="1:17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17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17" ht="24.6" x14ac:dyDescent="0.65">
      <c r="A232" s="1"/>
      <c r="E232" s="31"/>
      <c r="H232" s="31"/>
      <c r="J232" s="154" t="s">
        <v>207</v>
      </c>
      <c r="K232" s="155"/>
      <c r="L232" s="37">
        <f>SUM(M5:M225)</f>
        <v>30</v>
      </c>
      <c r="N232" s="105" t="s">
        <v>408</v>
      </c>
      <c r="O232" s="106" t="s">
        <v>409</v>
      </c>
      <c r="P232" s="107" t="s">
        <v>410</v>
      </c>
    </row>
    <row r="233" spans="1:17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655</v>
      </c>
      <c r="N233" s="108"/>
      <c r="O233" s="108"/>
      <c r="P233" s="108"/>
    </row>
    <row r="234" spans="1:17" ht="24.6" x14ac:dyDescent="0.65">
      <c r="A234" s="1"/>
      <c r="E234" s="31"/>
      <c r="H234" s="31"/>
      <c r="J234" s="154" t="s">
        <v>209</v>
      </c>
      <c r="K234" s="155"/>
      <c r="L234" s="37">
        <v>655</v>
      </c>
      <c r="N234" s="108"/>
      <c r="O234" s="108"/>
      <c r="P234" s="108"/>
    </row>
    <row r="235" spans="1:17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7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7" x14ac:dyDescent="0.6">
      <c r="H237" s="2"/>
      <c r="J237" s="2"/>
      <c r="N237" s="109"/>
      <c r="O237" s="109"/>
      <c r="P237" s="109"/>
    </row>
    <row r="238" spans="1:17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7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7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11"/>
  <sheetViews>
    <sheetView zoomScale="80" zoomScaleNormal="80" workbookViewId="0">
      <pane xSplit="8" ySplit="4" topLeftCell="I230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+'22'!H5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7</v>
      </c>
      <c r="I5" s="81">
        <v>3</v>
      </c>
      <c r="J5" s="20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+'22'!H6</f>
        <v>55</v>
      </c>
      <c r="D6" s="80">
        <v>0</v>
      </c>
      <c r="E6" s="46">
        <f t="shared" ref="E6:E69" si="5">C6+D6</f>
        <v>55</v>
      </c>
      <c r="F6" s="91">
        <v>0</v>
      </c>
      <c r="G6" s="89">
        <v>0</v>
      </c>
      <c r="H6" s="46">
        <f t="shared" ref="H6:H69" si="6">+E6-F6-I6-G6</f>
        <v>51</v>
      </c>
      <c r="I6" s="81">
        <v>4</v>
      </c>
      <c r="J6" s="20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+'22'!H11</f>
        <v>16</v>
      </c>
      <c r="D11" s="80">
        <v>0</v>
      </c>
      <c r="E11" s="46">
        <f t="shared" si="5"/>
        <v>16</v>
      </c>
      <c r="F11" s="91">
        <v>0</v>
      </c>
      <c r="G11" s="89">
        <v>0</v>
      </c>
      <c r="H11" s="46">
        <f t="shared" si="6"/>
        <v>16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+'22'!H14</f>
        <v>7</v>
      </c>
      <c r="D14" s="80">
        <v>0</v>
      </c>
      <c r="E14" s="46">
        <f t="shared" si="5"/>
        <v>7</v>
      </c>
      <c r="F14" s="91">
        <v>0</v>
      </c>
      <c r="G14" s="89">
        <v>0</v>
      </c>
      <c r="H14" s="46">
        <f t="shared" si="6"/>
        <v>7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+'22'!H18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8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+'22'!H20</f>
        <v>-1</v>
      </c>
      <c r="D20" s="80">
        <v>0</v>
      </c>
      <c r="E20" s="46">
        <f t="shared" si="5"/>
        <v>-1</v>
      </c>
      <c r="F20" s="91">
        <v>0</v>
      </c>
      <c r="G20" s="89">
        <v>0</v>
      </c>
      <c r="H20" s="46">
        <f t="shared" si="6"/>
        <v>-3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+'22'!H21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2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+'22'!H22</f>
        <v>29</v>
      </c>
      <c r="D22" s="80">
        <v>0</v>
      </c>
      <c r="E22" s="46">
        <f t="shared" si="5"/>
        <v>29</v>
      </c>
      <c r="F22" s="91">
        <v>0</v>
      </c>
      <c r="G22" s="89">
        <v>0</v>
      </c>
      <c r="H22" s="46">
        <f t="shared" si="6"/>
        <v>27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>
        <v>100</v>
      </c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+'22'!H24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+'22'!H26</f>
        <v>5</v>
      </c>
      <c r="D26" s="80">
        <v>0</v>
      </c>
      <c r="E26" s="46">
        <f t="shared" si="5"/>
        <v>5</v>
      </c>
      <c r="F26" s="91">
        <v>0</v>
      </c>
      <c r="G26" s="89">
        <v>0</v>
      </c>
      <c r="H26" s="46">
        <f t="shared" si="6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+'22'!H28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+'22'!H29</f>
        <v>3</v>
      </c>
      <c r="D29" s="80">
        <v>0</v>
      </c>
      <c r="E29" s="46">
        <f t="shared" si="5"/>
        <v>3</v>
      </c>
      <c r="F29" s="91">
        <v>0</v>
      </c>
      <c r="G29" s="89">
        <v>0</v>
      </c>
      <c r="H29" s="46">
        <f t="shared" si="6"/>
        <v>3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+'22'!H31</f>
        <v>18</v>
      </c>
      <c r="D31" s="80">
        <v>0</v>
      </c>
      <c r="E31" s="46">
        <f t="shared" si="5"/>
        <v>18</v>
      </c>
      <c r="F31" s="91">
        <v>0</v>
      </c>
      <c r="G31" s="89">
        <v>0</v>
      </c>
      <c r="H31" s="46">
        <f t="shared" si="6"/>
        <v>11</v>
      </c>
      <c r="I31" s="81">
        <v>7</v>
      </c>
      <c r="J31" s="15">
        <v>100</v>
      </c>
      <c r="K31" s="72">
        <f t="shared" si="7"/>
        <v>700</v>
      </c>
      <c r="L31" s="17" t="s">
        <v>16</v>
      </c>
      <c r="M31" s="18">
        <v>40</v>
      </c>
      <c r="N31" s="23">
        <f t="shared" si="8"/>
        <v>660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+'22'!H32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1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+'22'!H37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3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+'22'!H38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4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+'22'!H39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+'22'!H43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+'22'!H44</f>
        <v>7</v>
      </c>
      <c r="D44" s="80">
        <v>0</v>
      </c>
      <c r="E44" s="46">
        <f t="shared" si="5"/>
        <v>7</v>
      </c>
      <c r="F44" s="91">
        <v>0</v>
      </c>
      <c r="G44" s="89">
        <v>0</v>
      </c>
      <c r="H44" s="46">
        <f t="shared" si="6"/>
        <v>7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+'22'!H45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2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+'22'!H46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+'22'!H48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4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+'22'!H49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+'22'!H51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5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+'22'!H52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4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+'22'!H53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+'22'!H54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4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+'22'!H56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+'22'!H57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+'22'!H59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+'22'!H60</f>
        <v>7</v>
      </c>
      <c r="D60" s="80">
        <v>0</v>
      </c>
      <c r="E60" s="46">
        <f t="shared" si="5"/>
        <v>7</v>
      </c>
      <c r="F60" s="91">
        <v>0</v>
      </c>
      <c r="G60" s="89">
        <v>0</v>
      </c>
      <c r="H60" s="46">
        <f t="shared" si="6"/>
        <v>6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+'22'!H61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+'22'!H67</f>
        <v>10</v>
      </c>
      <c r="D67" s="80">
        <v>0</v>
      </c>
      <c r="E67" s="46">
        <f t="shared" si="5"/>
        <v>10</v>
      </c>
      <c r="F67" s="91">
        <v>0</v>
      </c>
      <c r="G67" s="89">
        <v>0</v>
      </c>
      <c r="H67" s="46">
        <f t="shared" si="6"/>
        <v>10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+'22'!H70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+'22'!H71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0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>
        <v>20</v>
      </c>
      <c r="N71" s="23">
        <f t="shared" si="8"/>
        <v>80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+'22'!H74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3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+'22'!H75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+'22'!H77</f>
        <v>7</v>
      </c>
      <c r="D77" s="80">
        <v>0</v>
      </c>
      <c r="E77" s="46">
        <f t="shared" si="13"/>
        <v>7</v>
      </c>
      <c r="F77" s="91">
        <v>0</v>
      </c>
      <c r="G77" s="89">
        <v>0</v>
      </c>
      <c r="H77" s="46">
        <f t="shared" si="14"/>
        <v>7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+'22'!H80</f>
        <v>2</v>
      </c>
      <c r="D80" s="80">
        <v>0</v>
      </c>
      <c r="E80" s="46">
        <f t="shared" si="13"/>
        <v>2</v>
      </c>
      <c r="F80" s="91">
        <v>0</v>
      </c>
      <c r="G80" s="89">
        <v>0</v>
      </c>
      <c r="H80" s="46">
        <f t="shared" si="14"/>
        <v>0</v>
      </c>
      <c r="I80" s="81">
        <v>2</v>
      </c>
      <c r="J80" s="20">
        <v>35</v>
      </c>
      <c r="K80" s="72">
        <f t="shared" si="15"/>
        <v>70</v>
      </c>
      <c r="L80" s="17" t="s">
        <v>16</v>
      </c>
      <c r="M80" s="18"/>
      <c r="N80" s="23">
        <f t="shared" si="16"/>
        <v>70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+'22'!H85</f>
        <v>4</v>
      </c>
      <c r="D85" s="80">
        <v>0</v>
      </c>
      <c r="E85" s="46">
        <f t="shared" si="13"/>
        <v>4</v>
      </c>
      <c r="F85" s="91">
        <v>0</v>
      </c>
      <c r="G85" s="89">
        <v>0</v>
      </c>
      <c r="H85" s="46">
        <f t="shared" si="14"/>
        <v>4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+'22'!H86</f>
        <v>7</v>
      </c>
      <c r="D86" s="80">
        <v>0</v>
      </c>
      <c r="E86" s="46">
        <f t="shared" si="13"/>
        <v>7</v>
      </c>
      <c r="F86" s="91">
        <v>0</v>
      </c>
      <c r="G86" s="89">
        <v>0</v>
      </c>
      <c r="H86" s="46">
        <f t="shared" si="14"/>
        <v>6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>
        <v>50</v>
      </c>
      <c r="N86" s="23">
        <f t="shared" si="16"/>
        <v>200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+'22'!H87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+'22'!H88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+'22'!H89</f>
        <v>3</v>
      </c>
      <c r="D89" s="80">
        <v>0</v>
      </c>
      <c r="E89" s="46">
        <f t="shared" si="13"/>
        <v>3</v>
      </c>
      <c r="F89" s="91">
        <v>0</v>
      </c>
      <c r="G89" s="89">
        <v>0</v>
      </c>
      <c r="H89" s="46">
        <f t="shared" si="14"/>
        <v>3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+'22'!H90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8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>
        <v>100</v>
      </c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+'22'!H91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+'22'!H98</f>
        <v>1</v>
      </c>
      <c r="D98" s="80">
        <v>0</v>
      </c>
      <c r="E98" s="46">
        <f t="shared" si="13"/>
        <v>1</v>
      </c>
      <c r="F98" s="91">
        <v>0</v>
      </c>
      <c r="G98" s="89">
        <v>0</v>
      </c>
      <c r="H98" s="46">
        <f t="shared" si="14"/>
        <v>1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+'22'!H102</f>
        <v>2</v>
      </c>
      <c r="D102" s="80">
        <v>0</v>
      </c>
      <c r="E102" s="46">
        <f t="shared" si="13"/>
        <v>2</v>
      </c>
      <c r="F102" s="91">
        <v>0</v>
      </c>
      <c r="G102" s="89">
        <v>0</v>
      </c>
      <c r="H102" s="46">
        <f t="shared" si="14"/>
        <v>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+'22'!H107</f>
        <v>9</v>
      </c>
      <c r="D107" s="80">
        <v>0</v>
      </c>
      <c r="E107" s="46">
        <f t="shared" si="13"/>
        <v>9</v>
      </c>
      <c r="F107" s="91">
        <v>0</v>
      </c>
      <c r="G107" s="89">
        <v>0</v>
      </c>
      <c r="H107" s="46">
        <f t="shared" si="14"/>
        <v>9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+'22'!H108</f>
        <v>10</v>
      </c>
      <c r="D108" s="80">
        <v>0</v>
      </c>
      <c r="E108" s="46">
        <f t="shared" si="13"/>
        <v>10</v>
      </c>
      <c r="F108" s="91">
        <v>0</v>
      </c>
      <c r="G108" s="89">
        <v>0</v>
      </c>
      <c r="H108" s="46">
        <f t="shared" si="14"/>
        <v>9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+'22'!H109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+'22'!H126</f>
        <v>8</v>
      </c>
      <c r="D126" s="80">
        <v>0</v>
      </c>
      <c r="E126" s="46">
        <f t="shared" si="13"/>
        <v>8</v>
      </c>
      <c r="F126" s="91">
        <v>0</v>
      </c>
      <c r="G126" s="89">
        <v>0</v>
      </c>
      <c r="H126" s="46">
        <f t="shared" si="14"/>
        <v>8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+'22'!H127</f>
        <v>2</v>
      </c>
      <c r="D127" s="80">
        <v>0</v>
      </c>
      <c r="E127" s="46">
        <f t="shared" si="13"/>
        <v>2</v>
      </c>
      <c r="F127" s="91">
        <v>0</v>
      </c>
      <c r="G127" s="89">
        <v>0</v>
      </c>
      <c r="H127" s="46">
        <f t="shared" si="14"/>
        <v>2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+'22'!H141</f>
        <v>0</v>
      </c>
      <c r="D141" s="80">
        <v>0</v>
      </c>
      <c r="E141" s="46">
        <f t="shared" si="18"/>
        <v>0</v>
      </c>
      <c r="F141" s="91">
        <v>0</v>
      </c>
      <c r="G141" s="89"/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+'22'!H143</f>
        <v>4</v>
      </c>
      <c r="D143" s="80">
        <v>0</v>
      </c>
      <c r="E143" s="46">
        <f t="shared" si="18"/>
        <v>4</v>
      </c>
      <c r="F143" s="91">
        <v>0</v>
      </c>
      <c r="G143" s="89">
        <v>2</v>
      </c>
      <c r="H143" s="46">
        <f t="shared" si="19"/>
        <v>2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+'22'!H147</f>
        <v>4</v>
      </c>
      <c r="D147" s="80">
        <v>0</v>
      </c>
      <c r="E147" s="46">
        <f t="shared" si="18"/>
        <v>4</v>
      </c>
      <c r="F147" s="91">
        <v>0</v>
      </c>
      <c r="G147" s="89">
        <v>0</v>
      </c>
      <c r="H147" s="46">
        <f t="shared" si="19"/>
        <v>3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+'22'!H154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+'22'!H155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+'22'!H156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5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+'22'!H158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+'22'!H164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3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+'22'!H165</f>
        <v>3</v>
      </c>
      <c r="D165" s="80">
        <v>0</v>
      </c>
      <c r="E165" s="46">
        <f t="shared" si="18"/>
        <v>3</v>
      </c>
      <c r="F165" s="91">
        <v>0</v>
      </c>
      <c r="G165" s="89">
        <v>0</v>
      </c>
      <c r="H165" s="46">
        <f t="shared" si="19"/>
        <v>3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+'22'!H166</f>
        <v>1</v>
      </c>
      <c r="D166" s="80">
        <v>0</v>
      </c>
      <c r="E166" s="46">
        <f t="shared" si="18"/>
        <v>1</v>
      </c>
      <c r="F166" s="91">
        <v>0</v>
      </c>
      <c r="G166" s="89">
        <v>0</v>
      </c>
      <c r="H166" s="46">
        <f t="shared" si="19"/>
        <v>1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+'22'!H167</f>
        <v>3</v>
      </c>
      <c r="D167" s="80">
        <v>0</v>
      </c>
      <c r="E167" s="46">
        <f t="shared" si="18"/>
        <v>3</v>
      </c>
      <c r="F167" s="91">
        <v>0</v>
      </c>
      <c r="G167" s="89">
        <v>0</v>
      </c>
      <c r="H167" s="46">
        <f t="shared" si="19"/>
        <v>3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+'22'!H169</f>
        <v>7</v>
      </c>
      <c r="D169" s="80">
        <v>0</v>
      </c>
      <c r="E169" s="46">
        <f t="shared" si="18"/>
        <v>7</v>
      </c>
      <c r="F169" s="91">
        <v>0</v>
      </c>
      <c r="G169" s="89">
        <v>0</v>
      </c>
      <c r="H169" s="46">
        <f t="shared" si="19"/>
        <v>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+'22'!H171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2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+'22'!H172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+'22'!H179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+'22'!H181</f>
        <v>6</v>
      </c>
      <c r="D181" s="80">
        <v>0</v>
      </c>
      <c r="E181" s="46">
        <f t="shared" si="18"/>
        <v>6</v>
      </c>
      <c r="F181" s="91">
        <v>0</v>
      </c>
      <c r="G181" s="89">
        <v>0</v>
      </c>
      <c r="H181" s="46">
        <f t="shared" si="19"/>
        <v>5</v>
      </c>
      <c r="I181" s="81">
        <v>1</v>
      </c>
      <c r="J181" s="20">
        <v>20</v>
      </c>
      <c r="K181" s="72">
        <f t="shared" si="20"/>
        <v>20</v>
      </c>
      <c r="L181" s="17" t="s">
        <v>16</v>
      </c>
      <c r="M181" s="18"/>
      <c r="N181" s="23">
        <f t="shared" si="21"/>
        <v>20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+'22'!H187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+'22'!H205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+'22'!H206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+'22'!H207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+'22'!H208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9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2965</v>
      </c>
    </row>
    <row r="228" spans="1:19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19" ht="24.6" x14ac:dyDescent="0.65">
      <c r="A229" s="1"/>
      <c r="E229" s="31"/>
      <c r="H229" s="31"/>
      <c r="J229" s="34" t="s">
        <v>204</v>
      </c>
      <c r="K229" s="35"/>
      <c r="L229" s="36">
        <f>SUM(M229:AR229)</f>
        <v>1030</v>
      </c>
      <c r="M229" s="2">
        <v>400</v>
      </c>
      <c r="N229" s="2">
        <v>80</v>
      </c>
      <c r="O229" s="2">
        <v>50</v>
      </c>
      <c r="P229" s="2">
        <v>55</v>
      </c>
      <c r="Q229" s="2">
        <v>220</v>
      </c>
      <c r="R229" s="2">
        <v>125</v>
      </c>
      <c r="S229" s="2">
        <v>100</v>
      </c>
    </row>
    <row r="230" spans="1:19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19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19" ht="24.6" x14ac:dyDescent="0.65">
      <c r="A232" s="1"/>
      <c r="E232" s="31"/>
      <c r="H232" s="31"/>
      <c r="J232" s="154" t="s">
        <v>207</v>
      </c>
      <c r="K232" s="155"/>
      <c r="L232" s="37">
        <f>SUM(M5:M225)</f>
        <v>310</v>
      </c>
      <c r="N232" s="105" t="s">
        <v>408</v>
      </c>
      <c r="O232" s="106" t="s">
        <v>409</v>
      </c>
      <c r="P232" s="107" t="s">
        <v>410</v>
      </c>
    </row>
    <row r="233" spans="1:19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1625</v>
      </c>
      <c r="N233" s="108"/>
      <c r="O233" s="108">
        <v>260</v>
      </c>
      <c r="P233" s="108"/>
    </row>
    <row r="234" spans="1:19" ht="24.6" x14ac:dyDescent="0.65">
      <c r="A234" s="1"/>
      <c r="E234" s="31"/>
      <c r="H234" s="31"/>
      <c r="J234" s="154" t="s">
        <v>209</v>
      </c>
      <c r="K234" s="155"/>
      <c r="L234" s="37">
        <v>1625</v>
      </c>
      <c r="N234" s="108"/>
      <c r="O234" s="108"/>
      <c r="P234" s="108"/>
    </row>
    <row r="235" spans="1:19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9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9" x14ac:dyDescent="0.6">
      <c r="H237" s="2"/>
      <c r="J237" s="2"/>
      <c r="N237" s="109"/>
      <c r="O237" s="109"/>
      <c r="P237" s="109"/>
    </row>
    <row r="238" spans="1:19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9" x14ac:dyDescent="0.6">
      <c r="H239" s="2"/>
      <c r="J239" s="2"/>
      <c r="N239" s="111">
        <f>SUM(N233:N238)</f>
        <v>0</v>
      </c>
      <c r="O239" s="111">
        <f>SUM(O233:O238)</f>
        <v>260</v>
      </c>
      <c r="P239" s="111">
        <f>SUM(P233:P238)</f>
        <v>0</v>
      </c>
    </row>
    <row r="240" spans="1:19" x14ac:dyDescent="0.6">
      <c r="H240" s="2"/>
      <c r="J240" s="2"/>
      <c r="N240" s="112" t="s">
        <v>411</v>
      </c>
      <c r="O240" s="113">
        <f>O239*30/100</f>
        <v>78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5.46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176.54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11"/>
  <sheetViews>
    <sheetView zoomScaleNormal="100" workbookViewId="0">
      <pane xSplit="8" ySplit="4" topLeftCell="L239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+'23'!H5</f>
        <v>7</v>
      </c>
      <c r="D5" s="80">
        <v>10</v>
      </c>
      <c r="E5" s="46">
        <f t="shared" ref="E5" si="0">C5+D5</f>
        <v>17</v>
      </c>
      <c r="F5" s="91">
        <v>0</v>
      </c>
      <c r="G5" s="89">
        <v>0</v>
      </c>
      <c r="H5" s="46">
        <f t="shared" ref="H5" si="1">+E5-F5-I5-G5</f>
        <v>16</v>
      </c>
      <c r="I5" s="81">
        <v>1</v>
      </c>
      <c r="J5" s="20">
        <v>50</v>
      </c>
      <c r="K5" s="72">
        <f>+J5*I5</f>
        <v>50</v>
      </c>
      <c r="L5" s="17" t="s">
        <v>16</v>
      </c>
      <c r="M5" s="18">
        <v>10</v>
      </c>
      <c r="N5" s="23">
        <f>SUM(K5-M5)</f>
        <v>40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+'23'!H6</f>
        <v>51</v>
      </c>
      <c r="D6" s="80">
        <v>20</v>
      </c>
      <c r="E6" s="46">
        <f t="shared" ref="E6:E69" si="5">C6+D6</f>
        <v>71</v>
      </c>
      <c r="F6" s="91">
        <v>0</v>
      </c>
      <c r="G6" s="89">
        <v>0</v>
      </c>
      <c r="H6" s="46">
        <f t="shared" ref="H6:H69" si="6">+E6-F6-I6-G6</f>
        <v>70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>
        <v>20</v>
      </c>
      <c r="N6" s="23">
        <f t="shared" ref="N6:N74" si="8">SUM(K6-M6)</f>
        <v>80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+'23'!H11</f>
        <v>16</v>
      </c>
      <c r="D11" s="80">
        <v>0</v>
      </c>
      <c r="E11" s="46">
        <f t="shared" si="5"/>
        <v>16</v>
      </c>
      <c r="F11" s="91">
        <v>0</v>
      </c>
      <c r="G11" s="89">
        <v>0</v>
      </c>
      <c r="H11" s="46">
        <f t="shared" si="6"/>
        <v>16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+'23'!H14</f>
        <v>7</v>
      </c>
      <c r="D14" s="80">
        <v>0</v>
      </c>
      <c r="E14" s="46">
        <f t="shared" si="5"/>
        <v>7</v>
      </c>
      <c r="F14" s="91">
        <v>0</v>
      </c>
      <c r="G14" s="89">
        <v>0</v>
      </c>
      <c r="H14" s="46">
        <f t="shared" si="6"/>
        <v>7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+'23'!H18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8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+'23'!H20</f>
        <v>-3</v>
      </c>
      <c r="D20" s="80">
        <v>0</v>
      </c>
      <c r="E20" s="46">
        <f t="shared" si="5"/>
        <v>-3</v>
      </c>
      <c r="F20" s="91">
        <v>0</v>
      </c>
      <c r="G20" s="89">
        <v>0</v>
      </c>
      <c r="H20" s="46">
        <f t="shared" si="6"/>
        <v>-3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+'23'!H21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+'23'!H22</f>
        <v>27</v>
      </c>
      <c r="D22" s="80">
        <v>10</v>
      </c>
      <c r="E22" s="46">
        <f t="shared" si="5"/>
        <v>37</v>
      </c>
      <c r="F22" s="91">
        <v>0</v>
      </c>
      <c r="G22" s="89">
        <v>0</v>
      </c>
      <c r="H22" s="46">
        <f t="shared" si="6"/>
        <v>34</v>
      </c>
      <c r="I22" s="81">
        <v>3</v>
      </c>
      <c r="J22" s="15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+'23'!H24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+'23'!H26</f>
        <v>5</v>
      </c>
      <c r="D26" s="80">
        <v>0</v>
      </c>
      <c r="E26" s="46">
        <f t="shared" si="5"/>
        <v>5</v>
      </c>
      <c r="F26" s="91">
        <v>0</v>
      </c>
      <c r="G26" s="89">
        <v>0</v>
      </c>
      <c r="H26" s="46">
        <f t="shared" si="6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+'23'!H28</f>
        <v>2</v>
      </c>
      <c r="D28" s="80">
        <v>2</v>
      </c>
      <c r="E28" s="46">
        <f t="shared" si="5"/>
        <v>4</v>
      </c>
      <c r="F28" s="91">
        <v>0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+'23'!H29</f>
        <v>3</v>
      </c>
      <c r="D29" s="80">
        <v>0</v>
      </c>
      <c r="E29" s="46">
        <f t="shared" si="5"/>
        <v>3</v>
      </c>
      <c r="F29" s="91">
        <v>0</v>
      </c>
      <c r="G29" s="89">
        <v>0</v>
      </c>
      <c r="H29" s="46">
        <f t="shared" si="6"/>
        <v>3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+'23'!H31</f>
        <v>11</v>
      </c>
      <c r="D31" s="80">
        <v>10</v>
      </c>
      <c r="E31" s="46">
        <f t="shared" si="5"/>
        <v>21</v>
      </c>
      <c r="F31" s="91">
        <v>0</v>
      </c>
      <c r="G31" s="89">
        <v>0</v>
      </c>
      <c r="H31" s="46">
        <f t="shared" si="6"/>
        <v>21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+'23'!H32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+'23'!H33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+'23'!H37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2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+'23'!H38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+'23'!H39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+'23'!H43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+'23'!H44</f>
        <v>7</v>
      </c>
      <c r="D44" s="80">
        <v>0</v>
      </c>
      <c r="E44" s="46">
        <f t="shared" si="5"/>
        <v>7</v>
      </c>
      <c r="F44" s="91">
        <v>0</v>
      </c>
      <c r="G44" s="89">
        <v>0</v>
      </c>
      <c r="H44" s="46">
        <f t="shared" si="6"/>
        <v>7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+'23'!H45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+'23'!H46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+'23'!H48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+'23'!H49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+'23'!H51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+'23'!H52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4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+'23'!H53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+'23'!H54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4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+'23'!H56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+'23'!H57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+'23'!H59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+'23'!H60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+'23'!H61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+'23'!H67</f>
        <v>10</v>
      </c>
      <c r="D67" s="80">
        <v>0</v>
      </c>
      <c r="E67" s="46">
        <f t="shared" si="5"/>
        <v>10</v>
      </c>
      <c r="F67" s="91">
        <v>0</v>
      </c>
      <c r="G67" s="89">
        <v>0</v>
      </c>
      <c r="H67" s="46">
        <f t="shared" si="6"/>
        <v>10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+'23'!H70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+'23'!H71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+'23'!H74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2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+'23'!H75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+'23'!H77</f>
        <v>7</v>
      </c>
      <c r="D77" s="80">
        <v>5</v>
      </c>
      <c r="E77" s="46">
        <f t="shared" si="13"/>
        <v>12</v>
      </c>
      <c r="F77" s="91">
        <v>0</v>
      </c>
      <c r="G77" s="89">
        <v>0</v>
      </c>
      <c r="H77" s="46">
        <f t="shared" si="14"/>
        <v>10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>
        <v>20</v>
      </c>
      <c r="N77" s="23">
        <f t="shared" si="16"/>
        <v>50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+'23'!H85</f>
        <v>4</v>
      </c>
      <c r="D85" s="80">
        <v>0</v>
      </c>
      <c r="E85" s="46">
        <f t="shared" si="13"/>
        <v>4</v>
      </c>
      <c r="F85" s="91">
        <v>0</v>
      </c>
      <c r="G85" s="89">
        <v>0</v>
      </c>
      <c r="H85" s="46">
        <f t="shared" si="14"/>
        <v>2</v>
      </c>
      <c r="I85" s="81">
        <v>2</v>
      </c>
      <c r="J85" s="22">
        <v>120</v>
      </c>
      <c r="K85" s="72">
        <f t="shared" si="15"/>
        <v>240</v>
      </c>
      <c r="L85" s="17" t="s">
        <v>16</v>
      </c>
      <c r="M85" s="18"/>
      <c r="N85" s="23">
        <f t="shared" si="16"/>
        <v>240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+'23'!H86</f>
        <v>6</v>
      </c>
      <c r="D86" s="80">
        <v>0</v>
      </c>
      <c r="E86" s="46">
        <f t="shared" si="13"/>
        <v>6</v>
      </c>
      <c r="F86" s="91">
        <v>0</v>
      </c>
      <c r="G86" s="89">
        <v>0</v>
      </c>
      <c r="H86" s="46">
        <f t="shared" si="14"/>
        <v>5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+'23'!H87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+'23'!H88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+'23'!H89</f>
        <v>3</v>
      </c>
      <c r="D89" s="80">
        <v>0</v>
      </c>
      <c r="E89" s="46">
        <f t="shared" si="13"/>
        <v>3</v>
      </c>
      <c r="F89" s="91">
        <v>0</v>
      </c>
      <c r="G89" s="89">
        <v>0</v>
      </c>
      <c r="H89" s="46">
        <f t="shared" si="14"/>
        <v>3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+'23'!H90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+'23'!H91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+'23'!H98</f>
        <v>1</v>
      </c>
      <c r="D98" s="80">
        <v>0</v>
      </c>
      <c r="E98" s="46">
        <f t="shared" si="13"/>
        <v>1</v>
      </c>
      <c r="F98" s="91">
        <v>0</v>
      </c>
      <c r="G98" s="89">
        <v>0</v>
      </c>
      <c r="H98" s="46">
        <f t="shared" si="14"/>
        <v>1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+'23'!H102</f>
        <v>2</v>
      </c>
      <c r="D102" s="80">
        <v>0</v>
      </c>
      <c r="E102" s="46">
        <f t="shared" si="13"/>
        <v>2</v>
      </c>
      <c r="F102" s="91">
        <v>0</v>
      </c>
      <c r="G102" s="89">
        <v>0</v>
      </c>
      <c r="H102" s="46">
        <f t="shared" si="14"/>
        <v>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+'23'!H107</f>
        <v>9</v>
      </c>
      <c r="D107" s="80">
        <v>0</v>
      </c>
      <c r="E107" s="46">
        <f t="shared" si="13"/>
        <v>9</v>
      </c>
      <c r="F107" s="91">
        <v>0</v>
      </c>
      <c r="G107" s="89">
        <v>0</v>
      </c>
      <c r="H107" s="46">
        <f t="shared" si="14"/>
        <v>8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>
        <v>10</v>
      </c>
      <c r="N107" s="23">
        <f t="shared" si="16"/>
        <v>40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+'23'!H108</f>
        <v>9</v>
      </c>
      <c r="D108" s="80">
        <v>0</v>
      </c>
      <c r="E108" s="46">
        <f t="shared" si="13"/>
        <v>9</v>
      </c>
      <c r="F108" s="91">
        <v>0</v>
      </c>
      <c r="G108" s="89">
        <v>0</v>
      </c>
      <c r="H108" s="46">
        <f t="shared" si="14"/>
        <v>9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+'23'!H109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+'23'!H126</f>
        <v>8</v>
      </c>
      <c r="D126" s="80">
        <v>0</v>
      </c>
      <c r="E126" s="46">
        <f t="shared" si="13"/>
        <v>8</v>
      </c>
      <c r="F126" s="91">
        <v>0</v>
      </c>
      <c r="G126" s="89">
        <v>0</v>
      </c>
      <c r="H126" s="46">
        <f t="shared" si="14"/>
        <v>7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>
        <v>5</v>
      </c>
      <c r="N126" s="23">
        <f>SUM(K126-M126)</f>
        <v>20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+'23'!H127</f>
        <v>2</v>
      </c>
      <c r="D127" s="80">
        <v>0</v>
      </c>
      <c r="E127" s="46">
        <f t="shared" si="13"/>
        <v>2</v>
      </c>
      <c r="F127" s="91">
        <v>0</v>
      </c>
      <c r="G127" s="89">
        <v>0</v>
      </c>
      <c r="H127" s="46">
        <f t="shared" si="14"/>
        <v>1</v>
      </c>
      <c r="I127" s="81">
        <v>1</v>
      </c>
      <c r="J127" s="20">
        <v>25</v>
      </c>
      <c r="K127" s="72">
        <f t="shared" si="15"/>
        <v>25</v>
      </c>
      <c r="L127" s="17" t="s">
        <v>16</v>
      </c>
      <c r="M127" s="18">
        <v>5</v>
      </c>
      <c r="N127" s="23">
        <f t="shared" si="16"/>
        <v>20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+'23'!H143</f>
        <v>2</v>
      </c>
      <c r="D143" s="80">
        <v>0</v>
      </c>
      <c r="E143" s="46">
        <f t="shared" si="18"/>
        <v>2</v>
      </c>
      <c r="F143" s="91">
        <v>0</v>
      </c>
      <c r="G143" s="89">
        <v>0</v>
      </c>
      <c r="H143" s="46">
        <f t="shared" si="19"/>
        <v>2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+'23'!H147</f>
        <v>3</v>
      </c>
      <c r="D147" s="80">
        <v>0</v>
      </c>
      <c r="E147" s="46">
        <f t="shared" si="18"/>
        <v>3</v>
      </c>
      <c r="F147" s="91">
        <v>0</v>
      </c>
      <c r="G147" s="89">
        <v>0</v>
      </c>
      <c r="H147" s="46">
        <f t="shared" si="19"/>
        <v>3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+'23'!H153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+'23'!H154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+'23'!H155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+'23'!H156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5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+'23'!H158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+'23'!H164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3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+'23'!H165</f>
        <v>3</v>
      </c>
      <c r="D165" s="80">
        <v>0</v>
      </c>
      <c r="E165" s="46">
        <f t="shared" si="18"/>
        <v>3</v>
      </c>
      <c r="F165" s="91">
        <v>0</v>
      </c>
      <c r="G165" s="89">
        <v>0</v>
      </c>
      <c r="H165" s="46">
        <f t="shared" si="19"/>
        <v>3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+'23'!H166</f>
        <v>1</v>
      </c>
      <c r="D166" s="80">
        <v>0</v>
      </c>
      <c r="E166" s="46">
        <f t="shared" si="18"/>
        <v>1</v>
      </c>
      <c r="F166" s="91">
        <v>0</v>
      </c>
      <c r="G166" s="89">
        <v>0</v>
      </c>
      <c r="H166" s="46">
        <f t="shared" si="19"/>
        <v>1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+'23'!H167</f>
        <v>3</v>
      </c>
      <c r="D167" s="80">
        <v>0</v>
      </c>
      <c r="E167" s="46">
        <f t="shared" si="18"/>
        <v>3</v>
      </c>
      <c r="F167" s="91">
        <v>0</v>
      </c>
      <c r="G167" s="89">
        <v>0</v>
      </c>
      <c r="H167" s="46">
        <f t="shared" si="19"/>
        <v>3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+'23'!H169</f>
        <v>7</v>
      </c>
      <c r="D169" s="80">
        <v>0</v>
      </c>
      <c r="E169" s="46">
        <f t="shared" si="18"/>
        <v>7</v>
      </c>
      <c r="F169" s="91">
        <v>0</v>
      </c>
      <c r="G169" s="89">
        <v>0</v>
      </c>
      <c r="H169" s="46">
        <f t="shared" si="19"/>
        <v>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+'23'!H171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2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+'23'!H172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+'23'!H179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+'23'!H181</f>
        <v>5</v>
      </c>
      <c r="D181" s="80">
        <v>0</v>
      </c>
      <c r="E181" s="46">
        <f t="shared" si="18"/>
        <v>5</v>
      </c>
      <c r="F181" s="91">
        <v>0</v>
      </c>
      <c r="G181" s="89">
        <v>0</v>
      </c>
      <c r="H181" s="46">
        <f t="shared" si="19"/>
        <v>5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+'23'!H187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+'23'!H205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+'23'!H206</f>
        <v>0</v>
      </c>
      <c r="D206" s="80">
        <v>5</v>
      </c>
      <c r="E206" s="46">
        <f t="shared" si="23"/>
        <v>5</v>
      </c>
      <c r="F206" s="91">
        <v>0</v>
      </c>
      <c r="G206" s="89">
        <v>0</v>
      </c>
      <c r="H206" s="46">
        <f t="shared" si="24"/>
        <v>4</v>
      </c>
      <c r="I206" s="81">
        <v>1</v>
      </c>
      <c r="J206" s="20">
        <v>50</v>
      </c>
      <c r="K206" s="72">
        <f t="shared" si="20"/>
        <v>50</v>
      </c>
      <c r="L206" s="17" t="s">
        <v>16</v>
      </c>
      <c r="M206" s="18">
        <v>25</v>
      </c>
      <c r="N206" s="23">
        <f t="shared" si="21"/>
        <v>25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+'23'!H207</f>
        <v>0</v>
      </c>
      <c r="D207" s="80">
        <v>5</v>
      </c>
      <c r="E207" s="46">
        <f t="shared" si="23"/>
        <v>5</v>
      </c>
      <c r="F207" s="91">
        <v>0</v>
      </c>
      <c r="G207" s="89">
        <v>0</v>
      </c>
      <c r="H207" s="46">
        <f t="shared" si="24"/>
        <v>4</v>
      </c>
      <c r="I207" s="81">
        <v>1</v>
      </c>
      <c r="J207" s="20">
        <v>50</v>
      </c>
      <c r="K207" s="72">
        <f t="shared" si="20"/>
        <v>50</v>
      </c>
      <c r="L207" s="17" t="s">
        <v>16</v>
      </c>
      <c r="M207" s="18">
        <v>25</v>
      </c>
      <c r="N207" s="23">
        <f t="shared" si="21"/>
        <v>25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+'23'!H208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9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1315</v>
      </c>
    </row>
    <row r="228" spans="1:19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19" ht="24.6" x14ac:dyDescent="0.65">
      <c r="A229" s="1"/>
      <c r="E229" s="31"/>
      <c r="H229" s="31"/>
      <c r="J229" s="34" t="s">
        <v>204</v>
      </c>
      <c r="K229" s="35"/>
      <c r="L229" s="36">
        <f>SUM(M229:AR229)</f>
        <v>585</v>
      </c>
      <c r="M229" s="2">
        <v>25</v>
      </c>
      <c r="N229" s="2">
        <v>40</v>
      </c>
      <c r="O229" s="2">
        <v>25</v>
      </c>
      <c r="P229" s="2">
        <v>55</v>
      </c>
      <c r="Q229" s="2">
        <v>120</v>
      </c>
      <c r="R229" s="2">
        <v>270</v>
      </c>
      <c r="S229" s="2">
        <v>50</v>
      </c>
    </row>
    <row r="230" spans="1:19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19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19" ht="24.6" x14ac:dyDescent="0.65">
      <c r="A232" s="1"/>
      <c r="E232" s="31"/>
      <c r="H232" s="31"/>
      <c r="J232" s="154" t="s">
        <v>207</v>
      </c>
      <c r="K232" s="155"/>
      <c r="L232" s="37">
        <f>SUM(M5:M225)</f>
        <v>120</v>
      </c>
      <c r="N232" s="105" t="s">
        <v>408</v>
      </c>
      <c r="O232" s="106" t="s">
        <v>409</v>
      </c>
      <c r="P232" s="107" t="s">
        <v>410</v>
      </c>
    </row>
    <row r="233" spans="1:19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610</v>
      </c>
      <c r="N233" s="108"/>
      <c r="O233" s="108"/>
      <c r="P233" s="108"/>
    </row>
    <row r="234" spans="1:19" ht="24.6" x14ac:dyDescent="0.65">
      <c r="A234" s="1"/>
      <c r="E234" s="31"/>
      <c r="H234" s="31"/>
      <c r="J234" s="154" t="s">
        <v>209</v>
      </c>
      <c r="K234" s="155"/>
      <c r="L234" s="37">
        <v>610</v>
      </c>
      <c r="N234" s="108"/>
      <c r="O234" s="108"/>
      <c r="P234" s="108"/>
    </row>
    <row r="235" spans="1:19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9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9" x14ac:dyDescent="0.6">
      <c r="H237" s="2"/>
      <c r="J237" s="2"/>
      <c r="N237" s="109"/>
      <c r="O237" s="109"/>
      <c r="P237" s="109"/>
    </row>
    <row r="238" spans="1:19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9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9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11"/>
  <sheetViews>
    <sheetView zoomScale="80" zoomScaleNormal="80" workbookViewId="0">
      <pane xSplit="8" ySplit="4" topLeftCell="I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2" style="2" customWidth="1"/>
    <col min="13" max="13" width="10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+'24'!H5</f>
        <v>16</v>
      </c>
      <c r="D5" s="80">
        <v>0</v>
      </c>
      <c r="E5" s="46">
        <f t="shared" ref="E5" si="0">C5+D5</f>
        <v>16</v>
      </c>
      <c r="F5" s="91">
        <v>0</v>
      </c>
      <c r="G5" s="89">
        <v>0</v>
      </c>
      <c r="H5" s="46">
        <f t="shared" ref="H5" si="1">+E5-F5-I5-G5</f>
        <v>15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+'24'!H6</f>
        <v>70</v>
      </c>
      <c r="D6" s="80">
        <v>0</v>
      </c>
      <c r="E6" s="46">
        <f t="shared" ref="E6:E69" si="5">C6+D6</f>
        <v>70</v>
      </c>
      <c r="F6" s="91">
        <v>0</v>
      </c>
      <c r="G6" s="89">
        <v>0</v>
      </c>
      <c r="H6" s="46">
        <f t="shared" ref="H6:H69" si="6">+E6-F6-I6-G6</f>
        <v>69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+'24'!H11</f>
        <v>16</v>
      </c>
      <c r="D11" s="80">
        <v>0</v>
      </c>
      <c r="E11" s="46">
        <f t="shared" si="5"/>
        <v>16</v>
      </c>
      <c r="F11" s="91">
        <v>0</v>
      </c>
      <c r="G11" s="89">
        <v>0</v>
      </c>
      <c r="H11" s="46">
        <f t="shared" si="6"/>
        <v>10</v>
      </c>
      <c r="I11" s="81">
        <v>6</v>
      </c>
      <c r="J11" s="15">
        <v>50</v>
      </c>
      <c r="K11" s="72">
        <f t="shared" si="7"/>
        <v>300</v>
      </c>
      <c r="L11" s="17" t="s">
        <v>16</v>
      </c>
      <c r="M11" s="18">
        <v>300</v>
      </c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+'24'!H14</f>
        <v>7</v>
      </c>
      <c r="D14" s="80">
        <v>0</v>
      </c>
      <c r="E14" s="46">
        <f t="shared" si="5"/>
        <v>7</v>
      </c>
      <c r="F14" s="91">
        <v>0</v>
      </c>
      <c r="G14" s="89">
        <v>0</v>
      </c>
      <c r="H14" s="46">
        <f t="shared" si="6"/>
        <v>5</v>
      </c>
      <c r="I14" s="81">
        <v>2</v>
      </c>
      <c r="J14" s="15">
        <v>50</v>
      </c>
      <c r="K14" s="72">
        <f t="shared" si="7"/>
        <v>100</v>
      </c>
      <c r="L14" s="17" t="s">
        <v>16</v>
      </c>
      <c r="M14" s="18">
        <v>50</v>
      </c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+'24'!H18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8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+'24'!H20</f>
        <v>-3</v>
      </c>
      <c r="D20" s="80">
        <v>0</v>
      </c>
      <c r="E20" s="46">
        <f t="shared" si="5"/>
        <v>-3</v>
      </c>
      <c r="F20" s="91">
        <v>0</v>
      </c>
      <c r="G20" s="89">
        <v>0</v>
      </c>
      <c r="H20" s="46">
        <f t="shared" si="6"/>
        <v>-3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+'24'!H21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1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+'24'!H22</f>
        <v>34</v>
      </c>
      <c r="D22" s="80">
        <v>0</v>
      </c>
      <c r="E22" s="46">
        <f t="shared" si="5"/>
        <v>34</v>
      </c>
      <c r="F22" s="91">
        <v>0</v>
      </c>
      <c r="G22" s="89">
        <v>0</v>
      </c>
      <c r="H22" s="46">
        <f t="shared" si="6"/>
        <v>-1</v>
      </c>
      <c r="I22" s="81">
        <v>35</v>
      </c>
      <c r="J22" s="15">
        <v>100</v>
      </c>
      <c r="K22" s="72">
        <f t="shared" si="7"/>
        <v>3500</v>
      </c>
      <c r="L22" s="17" t="s">
        <v>16</v>
      </c>
      <c r="M22" s="18"/>
      <c r="N22" s="23">
        <f t="shared" si="8"/>
        <v>3500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+'24'!H24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0</v>
      </c>
      <c r="I24" s="81">
        <v>3</v>
      </c>
      <c r="J24" s="15">
        <v>100</v>
      </c>
      <c r="K24" s="72">
        <f t="shared" si="7"/>
        <v>300</v>
      </c>
      <c r="L24" s="17" t="s">
        <v>16</v>
      </c>
      <c r="M24" s="18">
        <v>150</v>
      </c>
      <c r="N24" s="23">
        <f t="shared" si="8"/>
        <v>150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+'24'!H26</f>
        <v>5</v>
      </c>
      <c r="D26" s="80">
        <v>0</v>
      </c>
      <c r="E26" s="46">
        <f t="shared" si="5"/>
        <v>5</v>
      </c>
      <c r="F26" s="91">
        <v>0</v>
      </c>
      <c r="G26" s="89">
        <v>0</v>
      </c>
      <c r="H26" s="46">
        <f t="shared" si="6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+'24'!H28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+'24'!H29</f>
        <v>3</v>
      </c>
      <c r="D29" s="80">
        <v>0</v>
      </c>
      <c r="E29" s="46">
        <f t="shared" si="5"/>
        <v>3</v>
      </c>
      <c r="F29" s="91">
        <v>0</v>
      </c>
      <c r="G29" s="89">
        <v>0</v>
      </c>
      <c r="H29" s="46">
        <f t="shared" si="6"/>
        <v>3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+'24'!H31</f>
        <v>21</v>
      </c>
      <c r="D31" s="80">
        <v>0</v>
      </c>
      <c r="E31" s="46">
        <f t="shared" si="5"/>
        <v>21</v>
      </c>
      <c r="F31" s="91">
        <v>0</v>
      </c>
      <c r="G31" s="89">
        <v>0</v>
      </c>
      <c r="H31" s="46">
        <f t="shared" si="6"/>
        <v>21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+'24'!H32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+'24'!H37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1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+'24'!H38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+'24'!H39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>
        <v>50</v>
      </c>
      <c r="N42" s="23">
        <f t="shared" si="8"/>
        <v>-50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+'24'!H43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+'24'!H44</f>
        <v>7</v>
      </c>
      <c r="D44" s="80">
        <v>0</v>
      </c>
      <c r="E44" s="46">
        <f t="shared" si="5"/>
        <v>7</v>
      </c>
      <c r="F44" s="91">
        <v>0</v>
      </c>
      <c r="G44" s="89">
        <v>0</v>
      </c>
      <c r="H44" s="46">
        <f t="shared" si="6"/>
        <v>5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+'24'!H45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+'24'!H46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+'24'!H48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+'24'!H49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+'24'!H51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+'24'!H52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4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+'24'!H53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1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/>
      <c r="N53" s="23">
        <f t="shared" si="8"/>
        <v>120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+'24'!H54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4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+'24'!H56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+'24'!H57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+'24'!H59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3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+'24'!H60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+'24'!H61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+'24'!H67</f>
        <v>10</v>
      </c>
      <c r="D67" s="80">
        <v>0</v>
      </c>
      <c r="E67" s="46">
        <f t="shared" si="5"/>
        <v>10</v>
      </c>
      <c r="F67" s="91">
        <v>0</v>
      </c>
      <c r="G67" s="89">
        <v>0</v>
      </c>
      <c r="H67" s="46">
        <f t="shared" si="6"/>
        <v>10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+'24'!H70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+'24'!H71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+'24'!H74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+'24'!H75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+'24'!H77</f>
        <v>10</v>
      </c>
      <c r="D77" s="80">
        <v>0</v>
      </c>
      <c r="E77" s="46">
        <f t="shared" si="13"/>
        <v>10</v>
      </c>
      <c r="F77" s="91">
        <v>0</v>
      </c>
      <c r="G77" s="89">
        <v>0</v>
      </c>
      <c r="H77" s="46">
        <f t="shared" si="14"/>
        <v>10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+'24'!H85</f>
        <v>2</v>
      </c>
      <c r="D85" s="80">
        <v>0</v>
      </c>
      <c r="E85" s="46">
        <f t="shared" si="13"/>
        <v>2</v>
      </c>
      <c r="F85" s="91">
        <v>0</v>
      </c>
      <c r="G85" s="89">
        <v>0</v>
      </c>
      <c r="H85" s="46">
        <f t="shared" si="14"/>
        <v>1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+'24'!H86</f>
        <v>5</v>
      </c>
      <c r="D86" s="80">
        <v>0</v>
      </c>
      <c r="E86" s="46">
        <f t="shared" si="13"/>
        <v>5</v>
      </c>
      <c r="F86" s="91">
        <v>0</v>
      </c>
      <c r="G86" s="89">
        <v>0</v>
      </c>
      <c r="H86" s="46">
        <f t="shared" si="14"/>
        <v>4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+'24'!H87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+'24'!H88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+'24'!H89</f>
        <v>3</v>
      </c>
      <c r="D89" s="80">
        <v>0</v>
      </c>
      <c r="E89" s="46">
        <f t="shared" si="13"/>
        <v>3</v>
      </c>
      <c r="F89" s="91">
        <v>0</v>
      </c>
      <c r="G89" s="89">
        <v>0</v>
      </c>
      <c r="H89" s="46">
        <f t="shared" si="14"/>
        <v>3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+'24'!H90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+'24'!H91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+'24'!H98</f>
        <v>1</v>
      </c>
      <c r="D98" s="80">
        <v>0</v>
      </c>
      <c r="E98" s="46">
        <f t="shared" si="13"/>
        <v>1</v>
      </c>
      <c r="F98" s="91">
        <v>0</v>
      </c>
      <c r="G98" s="89">
        <v>0</v>
      </c>
      <c r="H98" s="46">
        <f t="shared" si="14"/>
        <v>1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+'24'!H102</f>
        <v>2</v>
      </c>
      <c r="D102" s="80">
        <v>0</v>
      </c>
      <c r="E102" s="46">
        <f t="shared" si="13"/>
        <v>2</v>
      </c>
      <c r="F102" s="91">
        <v>0</v>
      </c>
      <c r="G102" s="89">
        <v>0</v>
      </c>
      <c r="H102" s="46">
        <f t="shared" si="14"/>
        <v>2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+'24'!H107</f>
        <v>8</v>
      </c>
      <c r="D107" s="80">
        <v>0</v>
      </c>
      <c r="E107" s="46">
        <f t="shared" si="13"/>
        <v>8</v>
      </c>
      <c r="F107" s="91">
        <v>0</v>
      </c>
      <c r="G107" s="89">
        <v>0</v>
      </c>
      <c r="H107" s="46">
        <f t="shared" si="14"/>
        <v>5</v>
      </c>
      <c r="I107" s="81">
        <v>3</v>
      </c>
      <c r="J107" s="22">
        <v>50</v>
      </c>
      <c r="K107" s="72">
        <f t="shared" si="15"/>
        <v>150</v>
      </c>
      <c r="L107" s="17" t="s">
        <v>16</v>
      </c>
      <c r="M107" s="18">
        <v>150</v>
      </c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+'24'!H108</f>
        <v>9</v>
      </c>
      <c r="D108" s="80">
        <v>0</v>
      </c>
      <c r="E108" s="46">
        <f t="shared" si="13"/>
        <v>9</v>
      </c>
      <c r="F108" s="91">
        <v>0</v>
      </c>
      <c r="G108" s="89">
        <v>0</v>
      </c>
      <c r="H108" s="46">
        <f t="shared" si="14"/>
        <v>9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+'24'!H109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1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+'24'!H126</f>
        <v>7</v>
      </c>
      <c r="D126" s="80">
        <v>0</v>
      </c>
      <c r="E126" s="46">
        <f t="shared" si="13"/>
        <v>7</v>
      </c>
      <c r="F126" s="91">
        <v>0</v>
      </c>
      <c r="G126" s="89">
        <v>0</v>
      </c>
      <c r="H126" s="46">
        <f t="shared" si="14"/>
        <v>7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+'24'!H127</f>
        <v>1</v>
      </c>
      <c r="D127" s="80">
        <v>0</v>
      </c>
      <c r="E127" s="46">
        <f t="shared" si="13"/>
        <v>1</v>
      </c>
      <c r="F127" s="91">
        <v>0</v>
      </c>
      <c r="G127" s="89">
        <v>0</v>
      </c>
      <c r="H127" s="46">
        <f t="shared" si="14"/>
        <v>1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+'24'!H143</f>
        <v>2</v>
      </c>
      <c r="D143" s="80">
        <v>0</v>
      </c>
      <c r="E143" s="46">
        <f t="shared" si="18"/>
        <v>2</v>
      </c>
      <c r="F143" s="91">
        <v>0</v>
      </c>
      <c r="G143" s="89">
        <v>0</v>
      </c>
      <c r="H143" s="46">
        <f t="shared" si="19"/>
        <v>2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+'24'!H147</f>
        <v>3</v>
      </c>
      <c r="D147" s="80">
        <v>0</v>
      </c>
      <c r="E147" s="46">
        <f t="shared" si="18"/>
        <v>3</v>
      </c>
      <c r="F147" s="91">
        <v>0</v>
      </c>
      <c r="G147" s="89">
        <v>0</v>
      </c>
      <c r="H147" s="46">
        <f t="shared" si="19"/>
        <v>3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+'24'!H150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+'24'!H153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+'24'!H154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+'24'!H155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+'24'!H156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4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/>
      <c r="N156" s="23">
        <f t="shared" si="21"/>
        <v>120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+'24'!H158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+'24'!H164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3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+'24'!H165</f>
        <v>3</v>
      </c>
      <c r="D165" s="80">
        <v>0</v>
      </c>
      <c r="E165" s="46">
        <f t="shared" si="18"/>
        <v>3</v>
      </c>
      <c r="F165" s="91">
        <v>0</v>
      </c>
      <c r="G165" s="89">
        <v>0</v>
      </c>
      <c r="H165" s="46">
        <f t="shared" si="19"/>
        <v>3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+'24'!H166</f>
        <v>1</v>
      </c>
      <c r="D166" s="80">
        <v>0</v>
      </c>
      <c r="E166" s="46">
        <f t="shared" si="18"/>
        <v>1</v>
      </c>
      <c r="F166" s="91">
        <v>0</v>
      </c>
      <c r="G166" s="89">
        <v>0</v>
      </c>
      <c r="H166" s="46">
        <f t="shared" si="19"/>
        <v>1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+'24'!H167</f>
        <v>3</v>
      </c>
      <c r="D167" s="80">
        <v>0</v>
      </c>
      <c r="E167" s="46">
        <f t="shared" si="18"/>
        <v>3</v>
      </c>
      <c r="F167" s="91">
        <v>0</v>
      </c>
      <c r="G167" s="89">
        <v>0</v>
      </c>
      <c r="H167" s="46">
        <f t="shared" si="19"/>
        <v>3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+'24'!H169</f>
        <v>7</v>
      </c>
      <c r="D169" s="80">
        <v>0</v>
      </c>
      <c r="E169" s="46">
        <f t="shared" si="18"/>
        <v>7</v>
      </c>
      <c r="F169" s="91">
        <v>0</v>
      </c>
      <c r="G169" s="89">
        <v>0</v>
      </c>
      <c r="H169" s="46">
        <f t="shared" si="19"/>
        <v>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+'24'!H171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2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+'24'!H172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+'24'!H179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+'24'!H181</f>
        <v>5</v>
      </c>
      <c r="D181" s="80">
        <v>0</v>
      </c>
      <c r="E181" s="46">
        <f t="shared" si="18"/>
        <v>5</v>
      </c>
      <c r="F181" s="91">
        <v>0</v>
      </c>
      <c r="G181" s="89">
        <v>0</v>
      </c>
      <c r="H181" s="46">
        <f t="shared" si="19"/>
        <v>3</v>
      </c>
      <c r="I181" s="81">
        <v>2</v>
      </c>
      <c r="J181" s="20">
        <v>20</v>
      </c>
      <c r="K181" s="72">
        <f t="shared" si="20"/>
        <v>40</v>
      </c>
      <c r="L181" s="17" t="s">
        <v>16</v>
      </c>
      <c r="M181" s="18"/>
      <c r="N181" s="23">
        <f t="shared" si="21"/>
        <v>40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+'24'!H187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+'24'!H205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+'24'!H206</f>
        <v>4</v>
      </c>
      <c r="D206" s="80">
        <v>0</v>
      </c>
      <c r="E206" s="46">
        <f t="shared" si="23"/>
        <v>4</v>
      </c>
      <c r="F206" s="91">
        <v>0</v>
      </c>
      <c r="G206" s="89">
        <v>0</v>
      </c>
      <c r="H206" s="46">
        <f t="shared" si="24"/>
        <v>4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+'24'!H207</f>
        <v>4</v>
      </c>
      <c r="D207" s="80">
        <v>0</v>
      </c>
      <c r="E207" s="46">
        <f t="shared" si="23"/>
        <v>4</v>
      </c>
      <c r="F207" s="91">
        <v>0</v>
      </c>
      <c r="G207" s="89">
        <v>0</v>
      </c>
      <c r="H207" s="46">
        <f t="shared" si="24"/>
        <v>4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+'24'!H208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5485</v>
      </c>
    </row>
    <row r="228" spans="1:17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340</v>
      </c>
      <c r="M229" s="2">
        <v>50</v>
      </c>
      <c r="N229" s="2">
        <v>140</v>
      </c>
      <c r="O229" s="2">
        <v>150</v>
      </c>
    </row>
    <row r="230" spans="1:17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17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17" ht="24.6" x14ac:dyDescent="0.65">
      <c r="A232" s="1"/>
      <c r="E232" s="31"/>
      <c r="H232" s="31"/>
      <c r="J232" s="154" t="s">
        <v>207</v>
      </c>
      <c r="K232" s="155"/>
      <c r="L232" s="37">
        <f>SUM(M5:M225)</f>
        <v>700</v>
      </c>
      <c r="N232" s="105" t="s">
        <v>408</v>
      </c>
      <c r="O232" s="106" t="s">
        <v>409</v>
      </c>
      <c r="P232" s="107" t="s">
        <v>410</v>
      </c>
    </row>
    <row r="233" spans="1:17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4445</v>
      </c>
      <c r="N233" s="108"/>
      <c r="O233" s="108"/>
      <c r="P233" s="108"/>
    </row>
    <row r="234" spans="1:17" ht="24.6" x14ac:dyDescent="0.65">
      <c r="A234" s="1"/>
      <c r="E234" s="31"/>
      <c r="H234" s="31"/>
      <c r="J234" s="154" t="s">
        <v>209</v>
      </c>
      <c r="K234" s="155"/>
      <c r="L234" s="37">
        <v>4445</v>
      </c>
      <c r="N234" s="108"/>
      <c r="O234" s="108"/>
      <c r="P234" s="108"/>
    </row>
    <row r="235" spans="1:17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7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7" x14ac:dyDescent="0.6">
      <c r="H237" s="2"/>
      <c r="J237" s="2"/>
      <c r="N237" s="109"/>
      <c r="O237" s="109"/>
      <c r="P237" s="109"/>
    </row>
    <row r="238" spans="1:17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7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7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11"/>
  <sheetViews>
    <sheetView zoomScale="80" zoomScaleNormal="80" workbookViewId="0">
      <pane xSplit="8" ySplit="4" topLeftCell="I237" activePane="bottomRight" state="frozen"/>
      <selection activeCell="B209" sqref="B209"/>
      <selection pane="topRight" activeCell="B209" sqref="B209"/>
      <selection pane="bottomLeft" activeCell="B209" sqref="B209"/>
      <selection pane="bottomRight" activeCell="M232" sqref="M232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+'25'!H5</f>
        <v>15</v>
      </c>
      <c r="D5" s="80">
        <v>0</v>
      </c>
      <c r="E5" s="46">
        <f t="shared" ref="E5" si="0">C5+D5</f>
        <v>15</v>
      </c>
      <c r="F5" s="91">
        <v>0</v>
      </c>
      <c r="G5" s="89">
        <v>0</v>
      </c>
      <c r="H5" s="46">
        <f t="shared" ref="H5" si="1">+E5-F5-I5-G5</f>
        <v>14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+'25'!H6</f>
        <v>69</v>
      </c>
      <c r="D6" s="80">
        <v>20</v>
      </c>
      <c r="E6" s="46">
        <f t="shared" ref="E6:E69" si="5">C6+D6</f>
        <v>89</v>
      </c>
      <c r="F6" s="91">
        <v>0</v>
      </c>
      <c r="G6" s="89">
        <v>0</v>
      </c>
      <c r="H6" s="46">
        <f t="shared" ref="H6:H69" si="6">+E6-F6-I6-G6</f>
        <v>86</v>
      </c>
      <c r="I6" s="81">
        <v>3</v>
      </c>
      <c r="J6" s="20">
        <v>100</v>
      </c>
      <c r="K6" s="72">
        <f t="shared" ref="K6:K74" si="7">+J6*I6</f>
        <v>300</v>
      </c>
      <c r="L6" s="17" t="s">
        <v>16</v>
      </c>
      <c r="M6" s="18">
        <v>20</v>
      </c>
      <c r="N6" s="23">
        <f t="shared" ref="N6:N74" si="8">SUM(K6-M6)</f>
        <v>280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+'25'!H11</f>
        <v>10</v>
      </c>
      <c r="D11" s="80">
        <v>5</v>
      </c>
      <c r="E11" s="46">
        <f t="shared" si="5"/>
        <v>15</v>
      </c>
      <c r="F11" s="91">
        <v>0</v>
      </c>
      <c r="G11" s="89">
        <v>0</v>
      </c>
      <c r="H11" s="46">
        <f t="shared" si="6"/>
        <v>15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+'25'!H14</f>
        <v>5</v>
      </c>
      <c r="D14" s="80">
        <v>5</v>
      </c>
      <c r="E14" s="46">
        <f t="shared" si="5"/>
        <v>10</v>
      </c>
      <c r="F14" s="91">
        <v>0</v>
      </c>
      <c r="G14" s="89">
        <v>0</v>
      </c>
      <c r="H14" s="46">
        <f t="shared" si="6"/>
        <v>10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+'25'!H17</f>
        <v>0</v>
      </c>
      <c r="D17" s="80">
        <v>3</v>
      </c>
      <c r="E17" s="46">
        <f t="shared" si="5"/>
        <v>3</v>
      </c>
      <c r="F17" s="91">
        <v>0</v>
      </c>
      <c r="G17" s="89">
        <v>0</v>
      </c>
      <c r="H17" s="46">
        <f t="shared" si="6"/>
        <v>3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+'25'!H18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8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+'25'!H20</f>
        <v>-3</v>
      </c>
      <c r="D20" s="80">
        <v>3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+'25'!H21</f>
        <v>1</v>
      </c>
      <c r="D21" s="80">
        <v>3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+'25'!H22</f>
        <v>-1</v>
      </c>
      <c r="D22" s="80">
        <v>20</v>
      </c>
      <c r="E22" s="46">
        <f t="shared" si="5"/>
        <v>19</v>
      </c>
      <c r="F22" s="91">
        <v>0</v>
      </c>
      <c r="G22" s="89">
        <v>0</v>
      </c>
      <c r="H22" s="46">
        <f t="shared" si="6"/>
        <v>19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+'25'!H26</f>
        <v>5</v>
      </c>
      <c r="D26" s="80">
        <v>2</v>
      </c>
      <c r="E26" s="46">
        <f t="shared" si="5"/>
        <v>7</v>
      </c>
      <c r="F26" s="91">
        <v>0</v>
      </c>
      <c r="G26" s="89">
        <v>0</v>
      </c>
      <c r="H26" s="46">
        <f t="shared" si="6"/>
        <v>7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+'25'!H28</f>
        <v>4</v>
      </c>
      <c r="D28" s="80">
        <v>2</v>
      </c>
      <c r="E28" s="46">
        <f t="shared" si="5"/>
        <v>6</v>
      </c>
      <c r="F28" s="91">
        <v>0</v>
      </c>
      <c r="G28" s="89">
        <v>0</v>
      </c>
      <c r="H28" s="46">
        <f t="shared" si="6"/>
        <v>6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+'25'!H29</f>
        <v>3</v>
      </c>
      <c r="D29" s="80">
        <v>0</v>
      </c>
      <c r="E29" s="46">
        <f t="shared" si="5"/>
        <v>3</v>
      </c>
      <c r="F29" s="91">
        <v>0</v>
      </c>
      <c r="G29" s="89">
        <v>0</v>
      </c>
      <c r="H29" s="46">
        <f t="shared" si="6"/>
        <v>2</v>
      </c>
      <c r="I29" s="81">
        <v>1</v>
      </c>
      <c r="J29" s="15">
        <v>100</v>
      </c>
      <c r="K29" s="72">
        <f t="shared" si="7"/>
        <v>100</v>
      </c>
      <c r="L29" s="17" t="s">
        <v>16</v>
      </c>
      <c r="M29" s="18"/>
      <c r="N29" s="23">
        <f t="shared" si="8"/>
        <v>100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+'25'!H31</f>
        <v>21</v>
      </c>
      <c r="D31" s="80">
        <v>10</v>
      </c>
      <c r="E31" s="46">
        <f t="shared" si="5"/>
        <v>31</v>
      </c>
      <c r="F31" s="91">
        <v>0</v>
      </c>
      <c r="G31" s="89">
        <v>0</v>
      </c>
      <c r="H31" s="46">
        <f t="shared" si="6"/>
        <v>26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+'25'!H32</f>
        <v>1</v>
      </c>
      <c r="D32" s="80">
        <v>5</v>
      </c>
      <c r="E32" s="46">
        <f t="shared" si="5"/>
        <v>6</v>
      </c>
      <c r="F32" s="91">
        <v>0</v>
      </c>
      <c r="G32" s="89">
        <v>0</v>
      </c>
      <c r="H32" s="46">
        <f t="shared" si="6"/>
        <v>6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+'25'!H33</f>
        <v>0</v>
      </c>
      <c r="D33" s="80">
        <v>5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>+I36*O36</f>
        <v>0</v>
      </c>
    </row>
    <row r="37" spans="1:26" ht="24.6" x14ac:dyDescent="0.65">
      <c r="A37" s="10">
        <v>33</v>
      </c>
      <c r="B37" s="19" t="s">
        <v>49</v>
      </c>
      <c r="C37" s="71">
        <f>+'25'!H37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+'25'!H38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+'25'!H39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+'25'!H43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5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+'25'!H44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+'25'!H45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+'25'!H46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+'25'!H48</f>
        <v>4</v>
      </c>
      <c r="D48" s="80">
        <v>5</v>
      </c>
      <c r="E48" s="46">
        <f t="shared" si="5"/>
        <v>9</v>
      </c>
      <c r="F48" s="91">
        <v>0</v>
      </c>
      <c r="G48" s="89">
        <v>0</v>
      </c>
      <c r="H48" s="46">
        <f t="shared" si="6"/>
        <v>8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+'25'!H49</f>
        <v>10</v>
      </c>
      <c r="D49" s="80">
        <v>5</v>
      </c>
      <c r="E49" s="46">
        <f t="shared" si="5"/>
        <v>15</v>
      </c>
      <c r="F49" s="91">
        <v>0</v>
      </c>
      <c r="G49" s="89">
        <v>0</v>
      </c>
      <c r="H49" s="46">
        <f t="shared" si="6"/>
        <v>14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+'25'!H51</f>
        <v>5</v>
      </c>
      <c r="D51" s="80">
        <v>3</v>
      </c>
      <c r="E51" s="46">
        <f t="shared" si="5"/>
        <v>8</v>
      </c>
      <c r="F51" s="91">
        <v>0</v>
      </c>
      <c r="G51" s="89">
        <v>0</v>
      </c>
      <c r="H51" s="46">
        <f t="shared" si="6"/>
        <v>8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+'25'!H52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4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+'25'!H53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0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/>
      <c r="N53" s="23">
        <f t="shared" si="8"/>
        <v>120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+'25'!H54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3</v>
      </c>
      <c r="I54" s="81">
        <v>1</v>
      </c>
      <c r="J54" s="15">
        <v>120</v>
      </c>
      <c r="K54" s="72">
        <f t="shared" si="7"/>
        <v>120</v>
      </c>
      <c r="L54" s="17" t="s">
        <v>16</v>
      </c>
      <c r="M54" s="18">
        <v>60</v>
      </c>
      <c r="N54" s="23">
        <f t="shared" si="8"/>
        <v>60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+'25'!H56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+'25'!H57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+'25'!H59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2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+'25'!H60</f>
        <v>6</v>
      </c>
      <c r="D60" s="80">
        <v>0</v>
      </c>
      <c r="E60" s="46">
        <f t="shared" si="5"/>
        <v>6</v>
      </c>
      <c r="F60" s="91">
        <v>0</v>
      </c>
      <c r="G60" s="89">
        <v>0</v>
      </c>
      <c r="H60" s="46">
        <f t="shared" si="6"/>
        <v>5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+'25'!H61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+'25'!H67</f>
        <v>10</v>
      </c>
      <c r="D67" s="80">
        <v>0</v>
      </c>
      <c r="E67" s="46">
        <f t="shared" si="5"/>
        <v>10</v>
      </c>
      <c r="F67" s="91">
        <v>0</v>
      </c>
      <c r="G67" s="89">
        <v>0</v>
      </c>
      <c r="H67" s="46">
        <f t="shared" si="6"/>
        <v>10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+'25'!H70</f>
        <v>3</v>
      </c>
      <c r="D70" s="80">
        <v>3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+'25'!H71</f>
        <v>0</v>
      </c>
      <c r="D71" s="80">
        <v>5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>
        <v>25</v>
      </c>
      <c r="N71" s="23">
        <f t="shared" si="8"/>
        <v>25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+'25'!H73</f>
        <v>0</v>
      </c>
      <c r="D73" s="80">
        <v>5</v>
      </c>
      <c r="E73" s="46">
        <f t="shared" si="13"/>
        <v>5</v>
      </c>
      <c r="F73" s="91">
        <v>0</v>
      </c>
      <c r="G73" s="89">
        <v>0</v>
      </c>
      <c r="H73" s="46">
        <f t="shared" si="14"/>
        <v>5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+'25'!H74</f>
        <v>2</v>
      </c>
      <c r="D74" s="80">
        <v>3</v>
      </c>
      <c r="E74" s="46">
        <f t="shared" si="13"/>
        <v>5</v>
      </c>
      <c r="F74" s="91">
        <v>0</v>
      </c>
      <c r="G74" s="89">
        <v>0</v>
      </c>
      <c r="H74" s="46">
        <f t="shared" si="14"/>
        <v>4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+'25'!H75</f>
        <v>3</v>
      </c>
      <c r="D75" s="80">
        <v>3</v>
      </c>
      <c r="E75" s="46">
        <f t="shared" si="13"/>
        <v>6</v>
      </c>
      <c r="F75" s="91">
        <v>0</v>
      </c>
      <c r="G75" s="89">
        <v>0</v>
      </c>
      <c r="H75" s="46">
        <f t="shared" si="14"/>
        <v>6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+'25'!H77</f>
        <v>10</v>
      </c>
      <c r="D77" s="80">
        <v>5</v>
      </c>
      <c r="E77" s="46">
        <f t="shared" si="13"/>
        <v>15</v>
      </c>
      <c r="F77" s="91">
        <v>0</v>
      </c>
      <c r="G77" s="89">
        <v>0</v>
      </c>
      <c r="H77" s="46">
        <f t="shared" si="14"/>
        <v>14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+'25'!H80</f>
        <v>0</v>
      </c>
      <c r="D80" s="80">
        <v>5</v>
      </c>
      <c r="E80" s="46">
        <f t="shared" si="13"/>
        <v>5</v>
      </c>
      <c r="F80" s="91">
        <v>0</v>
      </c>
      <c r="G80" s="89">
        <v>0</v>
      </c>
      <c r="H80" s="46">
        <f t="shared" si="14"/>
        <v>5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+'25'!H85</f>
        <v>1</v>
      </c>
      <c r="D85" s="80">
        <v>0</v>
      </c>
      <c r="E85" s="46">
        <f t="shared" si="13"/>
        <v>1</v>
      </c>
      <c r="F85" s="91">
        <v>0</v>
      </c>
      <c r="G85" s="89">
        <v>0</v>
      </c>
      <c r="H85" s="46">
        <f t="shared" si="14"/>
        <v>1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+'25'!H86</f>
        <v>4</v>
      </c>
      <c r="D86" s="80">
        <v>0</v>
      </c>
      <c r="E86" s="46">
        <f t="shared" si="13"/>
        <v>4</v>
      </c>
      <c r="F86" s="91">
        <v>0</v>
      </c>
      <c r="G86" s="89">
        <v>0</v>
      </c>
      <c r="H86" s="46">
        <f t="shared" si="14"/>
        <v>4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+'25'!H87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+'25'!H88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+'25'!H89</f>
        <v>3</v>
      </c>
      <c r="D89" s="80">
        <v>10</v>
      </c>
      <c r="E89" s="46">
        <f t="shared" si="13"/>
        <v>13</v>
      </c>
      <c r="F89" s="91">
        <v>0</v>
      </c>
      <c r="G89" s="89">
        <v>0</v>
      </c>
      <c r="H89" s="46">
        <f t="shared" si="14"/>
        <v>12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+'25'!H90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+'25'!H91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+'25'!H97</f>
        <v>0</v>
      </c>
      <c r="D97" s="80">
        <v>9</v>
      </c>
      <c r="E97" s="46">
        <f t="shared" si="13"/>
        <v>9</v>
      </c>
      <c r="F97" s="91">
        <v>0</v>
      </c>
      <c r="G97" s="89">
        <v>0</v>
      </c>
      <c r="H97" s="46">
        <f t="shared" si="14"/>
        <v>9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+'25'!H98</f>
        <v>1</v>
      </c>
      <c r="D98" s="80">
        <v>5</v>
      </c>
      <c r="E98" s="46">
        <f t="shared" si="13"/>
        <v>6</v>
      </c>
      <c r="F98" s="91">
        <v>0</v>
      </c>
      <c r="G98" s="89">
        <v>0</v>
      </c>
      <c r="H98" s="46">
        <f t="shared" si="14"/>
        <v>6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+'25'!H102</f>
        <v>2</v>
      </c>
      <c r="D102" s="80">
        <v>5</v>
      </c>
      <c r="E102" s="46">
        <f t="shared" si="13"/>
        <v>7</v>
      </c>
      <c r="F102" s="91">
        <v>0</v>
      </c>
      <c r="G102" s="89">
        <v>0</v>
      </c>
      <c r="H102" s="46">
        <f t="shared" si="14"/>
        <v>7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+'25'!H107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+'25'!H108</f>
        <v>9</v>
      </c>
      <c r="D108" s="80">
        <v>0</v>
      </c>
      <c r="E108" s="46">
        <f t="shared" si="13"/>
        <v>9</v>
      </c>
      <c r="F108" s="91">
        <v>0</v>
      </c>
      <c r="G108" s="89">
        <v>0</v>
      </c>
      <c r="H108" s="46">
        <f t="shared" si="14"/>
        <v>9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+'25'!H109</f>
        <v>1</v>
      </c>
      <c r="D109" s="80">
        <v>3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+'25'!H114</f>
        <v>0</v>
      </c>
      <c r="D114" s="80">
        <v>10</v>
      </c>
      <c r="E114" s="46">
        <f t="shared" si="13"/>
        <v>10</v>
      </c>
      <c r="F114" s="91">
        <v>0</v>
      </c>
      <c r="G114" s="89">
        <v>0</v>
      </c>
      <c r="H114" s="46">
        <f t="shared" si="14"/>
        <v>10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+'25'!H115</f>
        <v>0</v>
      </c>
      <c r="D115" s="80">
        <v>10</v>
      </c>
      <c r="E115" s="46">
        <f t="shared" si="13"/>
        <v>10</v>
      </c>
      <c r="F115" s="91">
        <v>0</v>
      </c>
      <c r="G115" s="89">
        <v>0</v>
      </c>
      <c r="H115" s="46">
        <f t="shared" si="14"/>
        <v>10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+'25'!H116</f>
        <v>0</v>
      </c>
      <c r="D116" s="80">
        <v>10</v>
      </c>
      <c r="E116" s="46">
        <f t="shared" si="13"/>
        <v>10</v>
      </c>
      <c r="F116" s="91">
        <v>0</v>
      </c>
      <c r="G116" s="89">
        <v>0</v>
      </c>
      <c r="H116" s="46">
        <f t="shared" si="14"/>
        <v>10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+'25'!H126</f>
        <v>7</v>
      </c>
      <c r="D126" s="80">
        <v>0</v>
      </c>
      <c r="E126" s="46">
        <f t="shared" si="13"/>
        <v>7</v>
      </c>
      <c r="F126" s="91">
        <v>0</v>
      </c>
      <c r="G126" s="89">
        <v>0</v>
      </c>
      <c r="H126" s="46">
        <f t="shared" si="14"/>
        <v>4</v>
      </c>
      <c r="I126" s="81">
        <v>3</v>
      </c>
      <c r="J126" s="20">
        <v>25</v>
      </c>
      <c r="K126" s="72">
        <f>+J126*I126</f>
        <v>75</v>
      </c>
      <c r="L126" s="17" t="s">
        <v>16</v>
      </c>
      <c r="M126" s="18">
        <v>50</v>
      </c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+'25'!H127</f>
        <v>1</v>
      </c>
      <c r="D127" s="80">
        <v>0</v>
      </c>
      <c r="E127" s="46">
        <f t="shared" si="13"/>
        <v>1</v>
      </c>
      <c r="F127" s="91">
        <v>0</v>
      </c>
      <c r="G127" s="89">
        <v>0</v>
      </c>
      <c r="H127" s="46">
        <f t="shared" si="14"/>
        <v>0</v>
      </c>
      <c r="I127" s="81">
        <v>1</v>
      </c>
      <c r="J127" s="20">
        <v>25</v>
      </c>
      <c r="K127" s="72">
        <f t="shared" si="15"/>
        <v>25</v>
      </c>
      <c r="L127" s="17" t="s">
        <v>16</v>
      </c>
      <c r="M127" s="18"/>
      <c r="N127" s="23">
        <f t="shared" si="16"/>
        <v>25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+'25'!H143</f>
        <v>2</v>
      </c>
      <c r="D143" s="80">
        <v>0</v>
      </c>
      <c r="E143" s="46">
        <f t="shared" si="18"/>
        <v>2</v>
      </c>
      <c r="F143" s="91">
        <v>0</v>
      </c>
      <c r="G143" s="89">
        <v>0</v>
      </c>
      <c r="H143" s="46">
        <f t="shared" si="19"/>
        <v>2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+'25'!H147</f>
        <v>3</v>
      </c>
      <c r="D147" s="80">
        <v>0</v>
      </c>
      <c r="E147" s="46">
        <f t="shared" si="18"/>
        <v>3</v>
      </c>
      <c r="F147" s="91">
        <v>0</v>
      </c>
      <c r="G147" s="89">
        <v>0</v>
      </c>
      <c r="H147" s="46">
        <f t="shared" si="19"/>
        <v>3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+'25'!H150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+'25'!H153</f>
        <v>0</v>
      </c>
      <c r="D153" s="80">
        <v>5</v>
      </c>
      <c r="E153" s="46">
        <f t="shared" si="18"/>
        <v>5</v>
      </c>
      <c r="F153" s="91">
        <v>0</v>
      </c>
      <c r="G153" s="89">
        <v>0</v>
      </c>
      <c r="H153" s="46">
        <f t="shared" si="19"/>
        <v>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+'25'!H154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+'25'!H155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+'25'!H156</f>
        <v>4</v>
      </c>
      <c r="D156" s="80">
        <v>0</v>
      </c>
      <c r="E156" s="46">
        <f t="shared" si="18"/>
        <v>4</v>
      </c>
      <c r="F156" s="91">
        <v>0</v>
      </c>
      <c r="G156" s="89">
        <v>0</v>
      </c>
      <c r="H156" s="46">
        <f t="shared" si="19"/>
        <v>4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+'25'!H157</f>
        <v>0</v>
      </c>
      <c r="D157" s="80">
        <v>5</v>
      </c>
      <c r="E157" s="46">
        <f t="shared" si="18"/>
        <v>5</v>
      </c>
      <c r="F157" s="91">
        <v>0</v>
      </c>
      <c r="G157" s="89">
        <v>0</v>
      </c>
      <c r="H157" s="46">
        <f t="shared" si="19"/>
        <v>5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+'25'!H158</f>
        <v>1</v>
      </c>
      <c r="D158" s="80">
        <v>10</v>
      </c>
      <c r="E158" s="46">
        <f t="shared" si="18"/>
        <v>11</v>
      </c>
      <c r="F158" s="91">
        <v>0</v>
      </c>
      <c r="G158" s="89">
        <v>0</v>
      </c>
      <c r="H158" s="46">
        <f t="shared" si="19"/>
        <v>11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+'25'!H164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3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+'25'!H165</f>
        <v>3</v>
      </c>
      <c r="D165" s="80">
        <v>0</v>
      </c>
      <c r="E165" s="46">
        <f t="shared" si="18"/>
        <v>3</v>
      </c>
      <c r="F165" s="91">
        <v>0</v>
      </c>
      <c r="G165" s="89">
        <v>0</v>
      </c>
      <c r="H165" s="46">
        <f t="shared" si="19"/>
        <v>2</v>
      </c>
      <c r="I165" s="81">
        <v>1</v>
      </c>
      <c r="J165" s="20">
        <v>90</v>
      </c>
      <c r="K165" s="72">
        <f t="shared" si="20"/>
        <v>90</v>
      </c>
      <c r="L165" s="17" t="s">
        <v>16</v>
      </c>
      <c r="M165" s="18">
        <v>45</v>
      </c>
      <c r="N165" s="23">
        <f t="shared" si="21"/>
        <v>45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+'25'!H166</f>
        <v>1</v>
      </c>
      <c r="D166" s="80">
        <v>0</v>
      </c>
      <c r="E166" s="46">
        <f t="shared" si="18"/>
        <v>1</v>
      </c>
      <c r="F166" s="91">
        <v>0</v>
      </c>
      <c r="G166" s="89">
        <v>0</v>
      </c>
      <c r="H166" s="46">
        <f t="shared" si="19"/>
        <v>0</v>
      </c>
      <c r="I166" s="81">
        <v>1</v>
      </c>
      <c r="J166" s="20">
        <v>90</v>
      </c>
      <c r="K166" s="72">
        <f t="shared" si="20"/>
        <v>90</v>
      </c>
      <c r="L166" s="17" t="s">
        <v>16</v>
      </c>
      <c r="M166" s="18">
        <v>45</v>
      </c>
      <c r="N166" s="23">
        <f t="shared" si="21"/>
        <v>45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+'25'!H167</f>
        <v>3</v>
      </c>
      <c r="D167" s="80">
        <v>0</v>
      </c>
      <c r="E167" s="46">
        <f t="shared" si="18"/>
        <v>3</v>
      </c>
      <c r="F167" s="91">
        <v>0</v>
      </c>
      <c r="G167" s="89">
        <v>0</v>
      </c>
      <c r="H167" s="46">
        <f t="shared" si="19"/>
        <v>2</v>
      </c>
      <c r="I167" s="81">
        <v>1</v>
      </c>
      <c r="J167" s="20">
        <v>90</v>
      </c>
      <c r="K167" s="72">
        <f t="shared" si="20"/>
        <v>90</v>
      </c>
      <c r="L167" s="17" t="s">
        <v>16</v>
      </c>
      <c r="M167" s="18">
        <v>45</v>
      </c>
      <c r="N167" s="23">
        <f t="shared" si="21"/>
        <v>45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+'25'!H169</f>
        <v>7</v>
      </c>
      <c r="D169" s="80">
        <v>0</v>
      </c>
      <c r="E169" s="46">
        <f t="shared" si="18"/>
        <v>7</v>
      </c>
      <c r="F169" s="91">
        <v>0</v>
      </c>
      <c r="G169" s="89">
        <v>0</v>
      </c>
      <c r="H169" s="46">
        <f t="shared" si="19"/>
        <v>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+'25'!H171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2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+'25'!H172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2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s="97" customFormat="1" ht="24.6" x14ac:dyDescent="0.6">
      <c r="A177" s="92">
        <v>173</v>
      </c>
      <c r="B177" s="19" t="s">
        <v>282</v>
      </c>
      <c r="C177" s="71">
        <f>+'25'!H177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93">
        <v>25</v>
      </c>
      <c r="K177" s="94">
        <f>+J177*I177</f>
        <v>0</v>
      </c>
      <c r="L177" s="17" t="s">
        <v>16</v>
      </c>
      <c r="M177" s="18"/>
      <c r="N177" s="99">
        <f>SUM(K177-M177)</f>
        <v>0</v>
      </c>
      <c r="O177" s="95"/>
      <c r="P177" s="96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+'25'!H179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+'25'!H181</f>
        <v>3</v>
      </c>
      <c r="D181" s="80">
        <v>10</v>
      </c>
      <c r="E181" s="46">
        <f t="shared" si="18"/>
        <v>13</v>
      </c>
      <c r="F181" s="91">
        <v>0</v>
      </c>
      <c r="G181" s="89">
        <v>0</v>
      </c>
      <c r="H181" s="46">
        <f t="shared" si="19"/>
        <v>13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+'25'!H187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+'25'!H205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+'25'!H206</f>
        <v>4</v>
      </c>
      <c r="D206" s="80">
        <v>0</v>
      </c>
      <c r="E206" s="46">
        <f t="shared" si="23"/>
        <v>4</v>
      </c>
      <c r="F206" s="91">
        <v>0</v>
      </c>
      <c r="G206" s="89">
        <v>0</v>
      </c>
      <c r="H206" s="46">
        <f t="shared" si="24"/>
        <v>4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+'25'!H207</f>
        <v>4</v>
      </c>
      <c r="D207" s="80">
        <v>0</v>
      </c>
      <c r="E207" s="46">
        <f t="shared" si="23"/>
        <v>4</v>
      </c>
      <c r="F207" s="91">
        <v>0</v>
      </c>
      <c r="G207" s="89">
        <v>0</v>
      </c>
      <c r="H207" s="46">
        <f t="shared" si="24"/>
        <v>4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+'25'!H208</f>
        <v>0</v>
      </c>
      <c r="D208" s="80">
        <v>12</v>
      </c>
      <c r="E208" s="46">
        <f t="shared" si="23"/>
        <v>12</v>
      </c>
      <c r="F208" s="91">
        <v>0</v>
      </c>
      <c r="G208" s="89">
        <v>0</v>
      </c>
      <c r="H208" s="46">
        <f t="shared" si="24"/>
        <v>12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2130</v>
      </c>
    </row>
    <row r="228" spans="1:17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450</v>
      </c>
      <c r="M229" s="2">
        <v>200</v>
      </c>
      <c r="N229" s="2">
        <v>200</v>
      </c>
      <c r="O229" s="2">
        <v>50</v>
      </c>
    </row>
    <row r="230" spans="1:17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17" ht="24.6" x14ac:dyDescent="0.65">
      <c r="A231" s="1"/>
      <c r="E231" s="31"/>
      <c r="H231" s="31"/>
      <c r="J231" s="154" t="s">
        <v>206</v>
      </c>
      <c r="K231" s="155"/>
      <c r="L231" s="36">
        <v>60</v>
      </c>
      <c r="M231" s="2" t="s">
        <v>406</v>
      </c>
    </row>
    <row r="232" spans="1:17" ht="24.6" x14ac:dyDescent="0.65">
      <c r="A232" s="1"/>
      <c r="E232" s="31"/>
      <c r="H232" s="31"/>
      <c r="J232" s="154" t="s">
        <v>207</v>
      </c>
      <c r="K232" s="155"/>
      <c r="L232" s="37">
        <f>SUM(M5:M225)</f>
        <v>290</v>
      </c>
      <c r="N232" s="105" t="s">
        <v>408</v>
      </c>
      <c r="O232" s="106" t="s">
        <v>409</v>
      </c>
      <c r="P232" s="107" t="s">
        <v>410</v>
      </c>
    </row>
    <row r="233" spans="1:17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1330</v>
      </c>
      <c r="N233" s="108"/>
      <c r="O233" s="108"/>
      <c r="P233" s="108"/>
    </row>
    <row r="234" spans="1:17" ht="24.6" x14ac:dyDescent="0.65">
      <c r="A234" s="1"/>
      <c r="E234" s="31"/>
      <c r="H234" s="31"/>
      <c r="J234" s="154" t="s">
        <v>209</v>
      </c>
      <c r="K234" s="155"/>
      <c r="L234" s="37">
        <v>1330</v>
      </c>
      <c r="N234" s="108"/>
      <c r="O234" s="108"/>
      <c r="P234" s="108"/>
    </row>
    <row r="235" spans="1:17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7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7" x14ac:dyDescent="0.6">
      <c r="H237" s="2"/>
      <c r="J237" s="2"/>
      <c r="N237" s="109"/>
      <c r="O237" s="109"/>
      <c r="P237" s="109"/>
    </row>
    <row r="238" spans="1:17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7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7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11"/>
  <sheetViews>
    <sheetView zoomScale="80" zoomScaleNormal="80" workbookViewId="0">
      <pane xSplit="8" ySplit="4" topLeftCell="I230" activePane="bottomRight" state="frozen"/>
      <selection activeCell="K208" sqref="K208"/>
      <selection pane="topRight" activeCell="K208" sqref="K208"/>
      <selection pane="bottomLeft" activeCell="K208" sqref="K208"/>
      <selection pane="bottomRight" activeCell="M109" sqref="M10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+'26'!H5</f>
        <v>14</v>
      </c>
      <c r="D5" s="80">
        <v>0</v>
      </c>
      <c r="E5" s="46">
        <f t="shared" ref="E5" si="0">C5+D5</f>
        <v>14</v>
      </c>
      <c r="F5" s="91">
        <v>0</v>
      </c>
      <c r="G5" s="89">
        <v>0</v>
      </c>
      <c r="H5" s="46">
        <f t="shared" ref="H5" si="1">+E5-F5-I5-G5</f>
        <v>13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+'26'!H6</f>
        <v>86</v>
      </c>
      <c r="D6" s="80">
        <v>0</v>
      </c>
      <c r="E6" s="46">
        <f t="shared" ref="E6:E69" si="5">C6+D6</f>
        <v>86</v>
      </c>
      <c r="F6" s="91">
        <v>0</v>
      </c>
      <c r="G6" s="89">
        <v>0</v>
      </c>
      <c r="H6" s="46">
        <f t="shared" ref="H6:H69" si="6">+E6-F6-I6-G6</f>
        <v>81</v>
      </c>
      <c r="I6" s="81">
        <v>5</v>
      </c>
      <c r="J6" s="20">
        <v>100</v>
      </c>
      <c r="K6" s="72">
        <f t="shared" ref="K6:K74" si="7">+J6*I6</f>
        <v>500</v>
      </c>
      <c r="L6" s="17" t="s">
        <v>16</v>
      </c>
      <c r="M6" s="18">
        <v>100</v>
      </c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+'26'!H11</f>
        <v>15</v>
      </c>
      <c r="D11" s="80">
        <v>3</v>
      </c>
      <c r="E11" s="46">
        <f t="shared" si="5"/>
        <v>18</v>
      </c>
      <c r="F11" s="91">
        <v>0</v>
      </c>
      <c r="G11" s="89">
        <v>0</v>
      </c>
      <c r="H11" s="46">
        <f t="shared" si="6"/>
        <v>17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+'26'!H14</f>
        <v>10</v>
      </c>
      <c r="D14" s="80">
        <v>0</v>
      </c>
      <c r="E14" s="46">
        <f t="shared" si="5"/>
        <v>10</v>
      </c>
      <c r="F14" s="91">
        <v>0</v>
      </c>
      <c r="G14" s="89">
        <v>0</v>
      </c>
      <c r="H14" s="46">
        <f t="shared" si="6"/>
        <v>9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>
        <v>50</v>
      </c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+'26'!H17</f>
        <v>3</v>
      </c>
      <c r="D17" s="80">
        <v>0</v>
      </c>
      <c r="E17" s="46">
        <f t="shared" si="5"/>
        <v>3</v>
      </c>
      <c r="F17" s="91">
        <v>0</v>
      </c>
      <c r="G17" s="89">
        <v>0</v>
      </c>
      <c r="H17" s="46">
        <f t="shared" si="6"/>
        <v>3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+'26'!H18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8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+'26'!H20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-3</v>
      </c>
      <c r="I20" s="81">
        <v>3</v>
      </c>
      <c r="J20" s="15">
        <v>65</v>
      </c>
      <c r="K20" s="72">
        <f t="shared" si="7"/>
        <v>195</v>
      </c>
      <c r="L20" s="17" t="s">
        <v>16</v>
      </c>
      <c r="M20" s="18"/>
      <c r="N20" s="23">
        <f t="shared" si="8"/>
        <v>195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+'26'!H21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+'26'!H22</f>
        <v>19</v>
      </c>
      <c r="D22" s="80">
        <v>0</v>
      </c>
      <c r="E22" s="46">
        <f t="shared" si="5"/>
        <v>19</v>
      </c>
      <c r="F22" s="91">
        <v>0</v>
      </c>
      <c r="G22" s="89">
        <v>0</v>
      </c>
      <c r="H22" s="46">
        <f t="shared" si="6"/>
        <v>18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+'26'!H24</f>
        <v>0</v>
      </c>
      <c r="D24" s="80">
        <v>5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+'26'!H26</f>
        <v>7</v>
      </c>
      <c r="D26" s="80">
        <v>0</v>
      </c>
      <c r="E26" s="46">
        <f t="shared" si="5"/>
        <v>7</v>
      </c>
      <c r="F26" s="91">
        <v>0</v>
      </c>
      <c r="G26" s="89">
        <v>0</v>
      </c>
      <c r="H26" s="46">
        <f t="shared" si="6"/>
        <v>7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+'26'!H28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4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+'26'!H29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+'26'!H31</f>
        <v>26</v>
      </c>
      <c r="D31" s="80">
        <v>0</v>
      </c>
      <c r="E31" s="46">
        <f t="shared" si="5"/>
        <v>26</v>
      </c>
      <c r="F31" s="91">
        <v>0</v>
      </c>
      <c r="G31" s="89">
        <v>0</v>
      </c>
      <c r="H31" s="46">
        <f t="shared" si="6"/>
        <v>20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+'26'!H32</f>
        <v>6</v>
      </c>
      <c r="D32" s="80">
        <v>0</v>
      </c>
      <c r="E32" s="46">
        <f t="shared" si="5"/>
        <v>6</v>
      </c>
      <c r="F32" s="91">
        <v>0</v>
      </c>
      <c r="G32" s="89">
        <v>0</v>
      </c>
      <c r="H32" s="46">
        <f t="shared" si="6"/>
        <v>6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+'26'!H33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4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>
        <v>130</v>
      </c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+'26'!H37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+'26'!H38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+'26'!H39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+'26'!H43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5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+'26'!H44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4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+'26'!H45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+'26'!H46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+'26'!H48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8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+'26'!H49</f>
        <v>14</v>
      </c>
      <c r="D49" s="80">
        <v>0</v>
      </c>
      <c r="E49" s="46">
        <f t="shared" si="5"/>
        <v>14</v>
      </c>
      <c r="F49" s="91">
        <v>0</v>
      </c>
      <c r="G49" s="89">
        <v>0</v>
      </c>
      <c r="H49" s="46">
        <f t="shared" si="6"/>
        <v>14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+'26'!H51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6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>
        <v>50</v>
      </c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+'26'!H52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4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+'26'!H53</f>
        <v>0</v>
      </c>
      <c r="D53" s="80">
        <v>2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+'26'!H54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2</v>
      </c>
      <c r="I54" s="81">
        <v>1</v>
      </c>
      <c r="J54" s="15">
        <v>120</v>
      </c>
      <c r="K54" s="72">
        <f t="shared" si="7"/>
        <v>120</v>
      </c>
      <c r="L54" s="17" t="s">
        <v>16</v>
      </c>
      <c r="M54" s="18">
        <v>120</v>
      </c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+'26'!H56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+'26'!H57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1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/>
      <c r="N57" s="23">
        <f t="shared" si="8"/>
        <v>120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+'26'!H58</f>
        <v>0</v>
      </c>
      <c r="D58" s="80">
        <v>3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+'26'!H59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0</v>
      </c>
      <c r="I59" s="81">
        <v>2</v>
      </c>
      <c r="J59" s="15">
        <v>50</v>
      </c>
      <c r="K59" s="72">
        <f t="shared" si="7"/>
        <v>100</v>
      </c>
      <c r="L59" s="17" t="s">
        <v>16</v>
      </c>
      <c r="M59" s="18">
        <v>25</v>
      </c>
      <c r="N59" s="23">
        <f t="shared" si="8"/>
        <v>75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+'26'!H60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5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+'26'!H61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6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+'26'!H67</f>
        <v>10</v>
      </c>
      <c r="D67" s="80">
        <v>5</v>
      </c>
      <c r="E67" s="46">
        <f t="shared" si="5"/>
        <v>15</v>
      </c>
      <c r="F67" s="91">
        <v>0</v>
      </c>
      <c r="G67" s="89">
        <v>0</v>
      </c>
      <c r="H67" s="46">
        <f t="shared" si="6"/>
        <v>15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+'26'!H70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+'26'!H71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3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+'26'!H73</f>
        <v>5</v>
      </c>
      <c r="D73" s="80">
        <v>0</v>
      </c>
      <c r="E73" s="46">
        <f t="shared" si="13"/>
        <v>5</v>
      </c>
      <c r="F73" s="91">
        <v>0</v>
      </c>
      <c r="G73" s="89">
        <v>0</v>
      </c>
      <c r="H73" s="46">
        <f t="shared" si="14"/>
        <v>5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+'26'!H74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+'26'!H75</f>
        <v>6</v>
      </c>
      <c r="D75" s="80">
        <v>0</v>
      </c>
      <c r="E75" s="46">
        <f t="shared" si="13"/>
        <v>6</v>
      </c>
      <c r="F75" s="91">
        <v>0</v>
      </c>
      <c r="G75" s="89">
        <v>0</v>
      </c>
      <c r="H75" s="46">
        <f t="shared" si="14"/>
        <v>6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+'26'!H77</f>
        <v>14</v>
      </c>
      <c r="D77" s="80">
        <v>0</v>
      </c>
      <c r="E77" s="46">
        <f t="shared" si="13"/>
        <v>14</v>
      </c>
      <c r="F77" s="91">
        <v>0</v>
      </c>
      <c r="G77" s="89">
        <v>0</v>
      </c>
      <c r="H77" s="46">
        <f t="shared" si="14"/>
        <v>12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+'26'!H80</f>
        <v>5</v>
      </c>
      <c r="D80" s="80">
        <v>0</v>
      </c>
      <c r="E80" s="46">
        <f t="shared" si="13"/>
        <v>5</v>
      </c>
      <c r="F80" s="91">
        <v>0</v>
      </c>
      <c r="G80" s="89">
        <v>0</v>
      </c>
      <c r="H80" s="46">
        <f t="shared" si="14"/>
        <v>5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+'26'!H85</f>
        <v>1</v>
      </c>
      <c r="D85" s="80">
        <v>0</v>
      </c>
      <c r="E85" s="46">
        <f t="shared" si="13"/>
        <v>1</v>
      </c>
      <c r="F85" s="91">
        <v>0</v>
      </c>
      <c r="G85" s="89">
        <v>0</v>
      </c>
      <c r="H85" s="46">
        <f t="shared" si="14"/>
        <v>1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+'26'!H86</f>
        <v>4</v>
      </c>
      <c r="D86" s="80">
        <v>0</v>
      </c>
      <c r="E86" s="46">
        <f t="shared" si="13"/>
        <v>4</v>
      </c>
      <c r="F86" s="91">
        <v>0</v>
      </c>
      <c r="G86" s="89">
        <v>0</v>
      </c>
      <c r="H86" s="46">
        <f t="shared" si="14"/>
        <v>2</v>
      </c>
      <c r="I86" s="81">
        <v>2</v>
      </c>
      <c r="J86" s="20">
        <v>250</v>
      </c>
      <c r="K86" s="72">
        <f t="shared" si="15"/>
        <v>500</v>
      </c>
      <c r="L86" s="17" t="s">
        <v>16</v>
      </c>
      <c r="M86" s="18">
        <v>100</v>
      </c>
      <c r="N86" s="23">
        <f t="shared" si="16"/>
        <v>400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+'26'!H87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+'26'!H88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+'26'!H89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12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+'26'!H90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+'26'!H91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+'26'!H97</f>
        <v>9</v>
      </c>
      <c r="D97" s="80">
        <v>0</v>
      </c>
      <c r="E97" s="46">
        <f t="shared" si="13"/>
        <v>9</v>
      </c>
      <c r="F97" s="91">
        <v>0</v>
      </c>
      <c r="G97" s="89">
        <v>0</v>
      </c>
      <c r="H97" s="46">
        <f t="shared" si="14"/>
        <v>9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+'26'!H98</f>
        <v>6</v>
      </c>
      <c r="D98" s="80">
        <v>0</v>
      </c>
      <c r="E98" s="46">
        <f t="shared" si="13"/>
        <v>6</v>
      </c>
      <c r="F98" s="91">
        <v>0</v>
      </c>
      <c r="G98" s="89">
        <v>0</v>
      </c>
      <c r="H98" s="46">
        <f t="shared" si="14"/>
        <v>6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+'26'!H102</f>
        <v>7</v>
      </c>
      <c r="D102" s="80">
        <v>0</v>
      </c>
      <c r="E102" s="46">
        <f t="shared" si="13"/>
        <v>7</v>
      </c>
      <c r="F102" s="91">
        <v>0</v>
      </c>
      <c r="G102" s="89">
        <v>0</v>
      </c>
      <c r="H102" s="46">
        <f t="shared" si="14"/>
        <v>6</v>
      </c>
      <c r="I102" s="81">
        <v>1</v>
      </c>
      <c r="J102" s="22">
        <v>50</v>
      </c>
      <c r="K102" s="72">
        <f t="shared" si="15"/>
        <v>50</v>
      </c>
      <c r="L102" s="17" t="s">
        <v>16</v>
      </c>
      <c r="M102" s="18"/>
      <c r="N102" s="23">
        <f t="shared" si="16"/>
        <v>50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+'26'!H107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+'26'!H108</f>
        <v>9</v>
      </c>
      <c r="D108" s="80">
        <v>0</v>
      </c>
      <c r="E108" s="46">
        <f t="shared" si="13"/>
        <v>9</v>
      </c>
      <c r="F108" s="91">
        <v>0</v>
      </c>
      <c r="G108" s="89">
        <v>0</v>
      </c>
      <c r="H108" s="46">
        <f t="shared" si="14"/>
        <v>8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>
        <v>40</v>
      </c>
      <c r="N108" s="23">
        <f t="shared" si="16"/>
        <v>20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+'26'!H109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1</v>
      </c>
      <c r="I109" s="81">
        <v>3</v>
      </c>
      <c r="J109" s="20">
        <v>50</v>
      </c>
      <c r="K109" s="72">
        <f t="shared" si="15"/>
        <v>150</v>
      </c>
      <c r="L109" s="17" t="s">
        <v>16</v>
      </c>
      <c r="M109" s="18">
        <v>25</v>
      </c>
      <c r="N109" s="23">
        <f t="shared" si="16"/>
        <v>125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+'26'!H114</f>
        <v>10</v>
      </c>
      <c r="D114" s="80">
        <v>0</v>
      </c>
      <c r="E114" s="46">
        <f t="shared" si="13"/>
        <v>10</v>
      </c>
      <c r="F114" s="91">
        <v>0</v>
      </c>
      <c r="G114" s="89">
        <v>0</v>
      </c>
      <c r="H114" s="46">
        <f t="shared" si="14"/>
        <v>9</v>
      </c>
      <c r="I114" s="81">
        <v>1</v>
      </c>
      <c r="J114" s="20">
        <v>10</v>
      </c>
      <c r="K114" s="72">
        <f t="shared" si="15"/>
        <v>10</v>
      </c>
      <c r="L114" s="17" t="s">
        <v>16</v>
      </c>
      <c r="M114" s="18"/>
      <c r="N114" s="23">
        <f t="shared" si="16"/>
        <v>10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+'26'!H115</f>
        <v>10</v>
      </c>
      <c r="D115" s="80">
        <v>0</v>
      </c>
      <c r="E115" s="46">
        <f t="shared" si="13"/>
        <v>10</v>
      </c>
      <c r="F115" s="91">
        <v>0</v>
      </c>
      <c r="G115" s="89">
        <v>0</v>
      </c>
      <c r="H115" s="46">
        <f t="shared" si="14"/>
        <v>9</v>
      </c>
      <c r="I115" s="81">
        <v>1</v>
      </c>
      <c r="J115" s="22">
        <v>10</v>
      </c>
      <c r="K115" s="72">
        <f t="shared" si="15"/>
        <v>10</v>
      </c>
      <c r="L115" s="17" t="s">
        <v>16</v>
      </c>
      <c r="M115" s="18"/>
      <c r="N115" s="23">
        <f t="shared" si="16"/>
        <v>10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+'26'!H116</f>
        <v>10</v>
      </c>
      <c r="D116" s="80">
        <v>0</v>
      </c>
      <c r="E116" s="46">
        <f t="shared" si="13"/>
        <v>10</v>
      </c>
      <c r="F116" s="91">
        <v>0</v>
      </c>
      <c r="G116" s="89">
        <v>0</v>
      </c>
      <c r="H116" s="46">
        <f t="shared" si="14"/>
        <v>9</v>
      </c>
      <c r="I116" s="81">
        <v>1</v>
      </c>
      <c r="J116" s="22">
        <v>10</v>
      </c>
      <c r="K116" s="72">
        <f t="shared" si="15"/>
        <v>10</v>
      </c>
      <c r="L116" s="17" t="s">
        <v>16</v>
      </c>
      <c r="M116" s="18"/>
      <c r="N116" s="23">
        <f t="shared" si="16"/>
        <v>10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+'26'!H126</f>
        <v>4</v>
      </c>
      <c r="D126" s="80">
        <v>1</v>
      </c>
      <c r="E126" s="46">
        <f t="shared" si="13"/>
        <v>5</v>
      </c>
      <c r="F126" s="91">
        <v>0</v>
      </c>
      <c r="G126" s="89">
        <v>0</v>
      </c>
      <c r="H126" s="46">
        <f t="shared" si="14"/>
        <v>2</v>
      </c>
      <c r="I126" s="81">
        <v>3</v>
      </c>
      <c r="J126" s="20">
        <v>25</v>
      </c>
      <c r="K126" s="72">
        <f>+J126*I126</f>
        <v>75</v>
      </c>
      <c r="L126" s="17" t="s">
        <v>16</v>
      </c>
      <c r="M126" s="18">
        <v>25</v>
      </c>
      <c r="N126" s="23">
        <f>SUM(K126-M126)</f>
        <v>50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+'26'!H127</f>
        <v>0</v>
      </c>
      <c r="D127" s="80">
        <v>2</v>
      </c>
      <c r="E127" s="46">
        <f t="shared" si="13"/>
        <v>2</v>
      </c>
      <c r="F127" s="91">
        <v>0</v>
      </c>
      <c r="G127" s="89">
        <v>0</v>
      </c>
      <c r="H127" s="46">
        <f t="shared" si="14"/>
        <v>2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+'26'!H143</f>
        <v>2</v>
      </c>
      <c r="D143" s="80">
        <v>0</v>
      </c>
      <c r="E143" s="46">
        <f t="shared" si="18"/>
        <v>2</v>
      </c>
      <c r="F143" s="91">
        <v>0</v>
      </c>
      <c r="G143" s="89">
        <v>0</v>
      </c>
      <c r="H143" s="46">
        <f t="shared" si="19"/>
        <v>2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+'26'!H147</f>
        <v>3</v>
      </c>
      <c r="D147" s="80">
        <v>0</v>
      </c>
      <c r="E147" s="46">
        <f t="shared" si="18"/>
        <v>3</v>
      </c>
      <c r="F147" s="91">
        <v>0</v>
      </c>
      <c r="G147" s="89">
        <v>0</v>
      </c>
      <c r="H147" s="46">
        <f t="shared" si="19"/>
        <v>3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+'26'!H150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+'26'!H153</f>
        <v>5</v>
      </c>
      <c r="D153" s="80">
        <v>0</v>
      </c>
      <c r="E153" s="46">
        <f t="shared" si="18"/>
        <v>5</v>
      </c>
      <c r="F153" s="91">
        <v>0</v>
      </c>
      <c r="G153" s="89">
        <v>0</v>
      </c>
      <c r="H153" s="46">
        <f t="shared" si="19"/>
        <v>4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+'26'!H154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2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+'26'!H155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+'26'!H156</f>
        <v>4</v>
      </c>
      <c r="D156" s="80">
        <v>0</v>
      </c>
      <c r="E156" s="46">
        <f t="shared" si="18"/>
        <v>4</v>
      </c>
      <c r="F156" s="91">
        <v>0</v>
      </c>
      <c r="G156" s="89">
        <v>0</v>
      </c>
      <c r="H156" s="46">
        <f t="shared" si="19"/>
        <v>2</v>
      </c>
      <c r="I156" s="81">
        <v>2</v>
      </c>
      <c r="J156" s="20">
        <v>120</v>
      </c>
      <c r="K156" s="72">
        <f t="shared" si="20"/>
        <v>240</v>
      </c>
      <c r="L156" s="17" t="s">
        <v>16</v>
      </c>
      <c r="M156" s="18"/>
      <c r="N156" s="23">
        <f t="shared" si="21"/>
        <v>240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+'26'!H157</f>
        <v>5</v>
      </c>
      <c r="D157" s="80">
        <v>0</v>
      </c>
      <c r="E157" s="46">
        <f t="shared" si="18"/>
        <v>5</v>
      </c>
      <c r="F157" s="91">
        <v>0</v>
      </c>
      <c r="G157" s="89">
        <v>0</v>
      </c>
      <c r="H157" s="46">
        <f t="shared" si="19"/>
        <v>5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+'26'!H158</f>
        <v>11</v>
      </c>
      <c r="D158" s="80">
        <v>0</v>
      </c>
      <c r="E158" s="46">
        <f t="shared" si="18"/>
        <v>11</v>
      </c>
      <c r="F158" s="91">
        <v>0</v>
      </c>
      <c r="G158" s="89">
        <v>0</v>
      </c>
      <c r="H158" s="46">
        <f t="shared" si="19"/>
        <v>11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+'26'!H164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3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+'26'!H165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+'26'!H167</f>
        <v>2</v>
      </c>
      <c r="D167" s="80">
        <v>0</v>
      </c>
      <c r="E167" s="46">
        <f t="shared" si="18"/>
        <v>2</v>
      </c>
      <c r="F167" s="91">
        <v>0</v>
      </c>
      <c r="G167" s="89">
        <v>0</v>
      </c>
      <c r="H167" s="46">
        <f t="shared" si="19"/>
        <v>2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+'26'!H169</f>
        <v>7</v>
      </c>
      <c r="D169" s="80">
        <v>0</v>
      </c>
      <c r="E169" s="46">
        <f t="shared" si="18"/>
        <v>7</v>
      </c>
      <c r="F169" s="91">
        <v>0</v>
      </c>
      <c r="G169" s="89">
        <v>0</v>
      </c>
      <c r="H169" s="46">
        <f t="shared" si="19"/>
        <v>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+'26'!H171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2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+'26'!H172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1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+'26'!H179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+'26'!H181</f>
        <v>13</v>
      </c>
      <c r="D181" s="80">
        <v>0</v>
      </c>
      <c r="E181" s="46">
        <f t="shared" si="18"/>
        <v>13</v>
      </c>
      <c r="F181" s="91">
        <v>0</v>
      </c>
      <c r="G181" s="89">
        <v>0</v>
      </c>
      <c r="H181" s="46">
        <f t="shared" si="19"/>
        <v>12</v>
      </c>
      <c r="I181" s="81">
        <v>1</v>
      </c>
      <c r="J181" s="20">
        <v>20</v>
      </c>
      <c r="K181" s="72">
        <f t="shared" si="20"/>
        <v>20</v>
      </c>
      <c r="L181" s="17" t="s">
        <v>16</v>
      </c>
      <c r="M181" s="18"/>
      <c r="N181" s="23">
        <f t="shared" si="21"/>
        <v>20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+'26'!H187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+'26'!H205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+'26'!H206</f>
        <v>4</v>
      </c>
      <c r="D206" s="80">
        <v>0</v>
      </c>
      <c r="E206" s="46">
        <f t="shared" si="23"/>
        <v>4</v>
      </c>
      <c r="F206" s="91">
        <v>0</v>
      </c>
      <c r="G206" s="89">
        <v>0</v>
      </c>
      <c r="H206" s="46">
        <f t="shared" si="24"/>
        <v>3</v>
      </c>
      <c r="I206" s="81">
        <v>1</v>
      </c>
      <c r="J206" s="20">
        <v>50</v>
      </c>
      <c r="K206" s="72">
        <f t="shared" si="20"/>
        <v>50</v>
      </c>
      <c r="L206" s="17" t="s">
        <v>16</v>
      </c>
      <c r="M206" s="18">
        <v>25</v>
      </c>
      <c r="N206" s="23">
        <f t="shared" si="21"/>
        <v>25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+'26'!H207</f>
        <v>4</v>
      </c>
      <c r="D207" s="80">
        <v>0</v>
      </c>
      <c r="E207" s="46">
        <f t="shared" si="23"/>
        <v>4</v>
      </c>
      <c r="F207" s="91">
        <v>0</v>
      </c>
      <c r="G207" s="89">
        <v>0</v>
      </c>
      <c r="H207" s="46">
        <f t="shared" si="24"/>
        <v>3</v>
      </c>
      <c r="I207" s="81">
        <v>1</v>
      </c>
      <c r="J207" s="20">
        <v>50</v>
      </c>
      <c r="K207" s="72">
        <f t="shared" si="20"/>
        <v>50</v>
      </c>
      <c r="L207" s="17" t="s">
        <v>16</v>
      </c>
      <c r="M207" s="18">
        <v>25</v>
      </c>
      <c r="N207" s="23">
        <f t="shared" si="21"/>
        <v>25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+'26'!H208</f>
        <v>12</v>
      </c>
      <c r="D208" s="80">
        <v>0</v>
      </c>
      <c r="E208" s="46">
        <f t="shared" si="23"/>
        <v>12</v>
      </c>
      <c r="F208" s="91">
        <v>0</v>
      </c>
      <c r="G208" s="89">
        <v>0</v>
      </c>
      <c r="H208" s="46">
        <f t="shared" si="24"/>
        <v>10</v>
      </c>
      <c r="I208" s="81">
        <v>2</v>
      </c>
      <c r="J208" s="20">
        <v>50</v>
      </c>
      <c r="K208" s="72">
        <f t="shared" si="20"/>
        <v>100</v>
      </c>
      <c r="L208" s="17" t="s">
        <v>16</v>
      </c>
      <c r="M208" s="18">
        <v>30</v>
      </c>
      <c r="N208" s="23">
        <f t="shared" si="21"/>
        <v>70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5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5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5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4400</v>
      </c>
    </row>
    <row r="228" spans="1:25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25" ht="24.6" x14ac:dyDescent="0.65">
      <c r="A229" s="1"/>
      <c r="E229" s="31"/>
      <c r="H229" s="31"/>
      <c r="J229" s="34" t="s">
        <v>204</v>
      </c>
      <c r="K229" s="35"/>
      <c r="L229" s="36">
        <f>SUM(M229:AR229)</f>
        <v>3130</v>
      </c>
      <c r="M229" s="2">
        <v>600</v>
      </c>
      <c r="N229" s="2">
        <v>200</v>
      </c>
      <c r="O229" s="2">
        <v>215</v>
      </c>
      <c r="P229" s="2">
        <v>50</v>
      </c>
      <c r="Q229" s="2">
        <v>195</v>
      </c>
      <c r="R229" s="2">
        <v>170</v>
      </c>
      <c r="S229" s="2">
        <v>220</v>
      </c>
      <c r="T229" s="2">
        <v>35</v>
      </c>
      <c r="U229" s="2">
        <v>600</v>
      </c>
      <c r="V229" s="2">
        <v>210</v>
      </c>
      <c r="W229" s="2">
        <v>500</v>
      </c>
      <c r="X229" s="2">
        <v>35</v>
      </c>
      <c r="Y229" s="2">
        <v>100</v>
      </c>
    </row>
    <row r="230" spans="1:25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25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25" ht="24.6" x14ac:dyDescent="0.65">
      <c r="A232" s="1"/>
      <c r="E232" s="31"/>
      <c r="H232" s="31"/>
      <c r="J232" s="154" t="s">
        <v>207</v>
      </c>
      <c r="K232" s="155"/>
      <c r="L232" s="37">
        <f>SUM(M5:M225)</f>
        <v>745</v>
      </c>
      <c r="N232" s="105" t="s">
        <v>408</v>
      </c>
      <c r="O232" s="106" t="s">
        <v>409</v>
      </c>
      <c r="P232" s="107" t="s">
        <v>410</v>
      </c>
    </row>
    <row r="233" spans="1:25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525</v>
      </c>
      <c r="N233" s="108"/>
      <c r="O233" s="108">
        <f>120+280</f>
        <v>400</v>
      </c>
      <c r="P233" s="108"/>
    </row>
    <row r="234" spans="1:25" ht="24.6" x14ac:dyDescent="0.65">
      <c r="A234" s="1"/>
      <c r="E234" s="31"/>
      <c r="H234" s="31"/>
      <c r="J234" s="154" t="s">
        <v>209</v>
      </c>
      <c r="K234" s="155"/>
      <c r="L234" s="37">
        <v>525</v>
      </c>
      <c r="N234" s="108"/>
      <c r="O234" s="108"/>
      <c r="P234" s="108"/>
    </row>
    <row r="235" spans="1:25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5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5" x14ac:dyDescent="0.6">
      <c r="H237" s="2"/>
      <c r="J237" s="2"/>
      <c r="N237" s="109"/>
      <c r="O237" s="109"/>
      <c r="P237" s="109"/>
    </row>
    <row r="238" spans="1:25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5" x14ac:dyDescent="0.6">
      <c r="H239" s="2"/>
      <c r="J239" s="2"/>
      <c r="N239" s="111">
        <f>SUM(N233:N238)</f>
        <v>0</v>
      </c>
      <c r="O239" s="111">
        <f>SUM(O233:O238)</f>
        <v>400</v>
      </c>
      <c r="P239" s="111">
        <f>SUM(P233:P238)</f>
        <v>0</v>
      </c>
    </row>
    <row r="240" spans="1:25" x14ac:dyDescent="0.6">
      <c r="H240" s="2"/>
      <c r="J240" s="2"/>
      <c r="N240" s="112" t="s">
        <v>411</v>
      </c>
      <c r="O240" s="113">
        <f>O239*30/100</f>
        <v>120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8.4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271.60000000000002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11"/>
  <sheetViews>
    <sheetView zoomScale="80" zoomScaleNormal="80" workbookViewId="0">
      <pane xSplit="8" ySplit="4" topLeftCell="I230" activePane="bottomRight" state="frozen"/>
      <selection activeCell="K208" sqref="K208"/>
      <selection pane="topRight" activeCell="K208" sqref="K208"/>
      <selection pane="bottomLeft" activeCell="K208" sqref="K208"/>
      <selection pane="bottomRight" activeCell="M239" sqref="M23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1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+'27'!H5</f>
        <v>13</v>
      </c>
      <c r="D5" s="80">
        <v>0</v>
      </c>
      <c r="E5" s="46">
        <f t="shared" ref="E5" si="0">C5+D5</f>
        <v>13</v>
      </c>
      <c r="F5" s="91">
        <v>0</v>
      </c>
      <c r="G5" s="89">
        <v>0</v>
      </c>
      <c r="H5" s="46">
        <f t="shared" ref="H5" si="1">+E5-F5-I5-G5</f>
        <v>13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+'27'!H6</f>
        <v>81</v>
      </c>
      <c r="D6" s="80">
        <v>0</v>
      </c>
      <c r="E6" s="46">
        <f t="shared" ref="E6:E69" si="5">C6+D6</f>
        <v>81</v>
      </c>
      <c r="F6" s="91">
        <v>0</v>
      </c>
      <c r="G6" s="89">
        <v>0</v>
      </c>
      <c r="H6" s="46">
        <f t="shared" ref="H6:H69" si="6">+E6-F6-I6-G6</f>
        <v>80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+'27'!H11</f>
        <v>17</v>
      </c>
      <c r="D11" s="80">
        <v>0</v>
      </c>
      <c r="E11" s="46">
        <f t="shared" si="5"/>
        <v>17</v>
      </c>
      <c r="F11" s="91">
        <v>0</v>
      </c>
      <c r="G11" s="89">
        <v>0</v>
      </c>
      <c r="H11" s="46">
        <f t="shared" si="6"/>
        <v>14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>
        <v>25</v>
      </c>
      <c r="N11" s="23">
        <f t="shared" si="8"/>
        <v>125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+'27'!H14</f>
        <v>9</v>
      </c>
      <c r="D14" s="80">
        <v>0</v>
      </c>
      <c r="E14" s="46">
        <f t="shared" si="5"/>
        <v>9</v>
      </c>
      <c r="F14" s="91">
        <v>0</v>
      </c>
      <c r="G14" s="89">
        <v>0</v>
      </c>
      <c r="H14" s="46">
        <f t="shared" si="6"/>
        <v>9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+'27'!H17</f>
        <v>3</v>
      </c>
      <c r="D17" s="80">
        <v>0</v>
      </c>
      <c r="E17" s="46">
        <f t="shared" si="5"/>
        <v>3</v>
      </c>
      <c r="F17" s="91">
        <v>0</v>
      </c>
      <c r="G17" s="89">
        <v>0</v>
      </c>
      <c r="H17" s="46">
        <f t="shared" si="6"/>
        <v>3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+'27'!H18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7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+'27'!H20</f>
        <v>-3</v>
      </c>
      <c r="D20" s="80">
        <v>0</v>
      </c>
      <c r="E20" s="46">
        <f t="shared" si="5"/>
        <v>-3</v>
      </c>
      <c r="F20" s="91">
        <v>0</v>
      </c>
      <c r="G20" s="89">
        <v>0</v>
      </c>
      <c r="H20" s="46">
        <f t="shared" si="6"/>
        <v>-3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+'27'!H21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+'27'!H22</f>
        <v>18</v>
      </c>
      <c r="D22" s="80">
        <v>0</v>
      </c>
      <c r="E22" s="46">
        <f t="shared" si="5"/>
        <v>18</v>
      </c>
      <c r="F22" s="91">
        <v>0</v>
      </c>
      <c r="G22" s="89">
        <v>0</v>
      </c>
      <c r="H22" s="46">
        <f t="shared" si="6"/>
        <v>17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+'27'!H24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+'27'!H26</f>
        <v>7</v>
      </c>
      <c r="D26" s="80">
        <v>0</v>
      </c>
      <c r="E26" s="46">
        <f t="shared" si="5"/>
        <v>7</v>
      </c>
      <c r="F26" s="91">
        <v>0</v>
      </c>
      <c r="G26" s="89">
        <v>0</v>
      </c>
      <c r="H26" s="46">
        <f t="shared" si="6"/>
        <v>6</v>
      </c>
      <c r="I26" s="81">
        <v>1</v>
      </c>
      <c r="J26" s="15">
        <v>100</v>
      </c>
      <c r="K26" s="72">
        <f t="shared" si="7"/>
        <v>100</v>
      </c>
      <c r="L26" s="17" t="s">
        <v>16</v>
      </c>
      <c r="M26" s="18"/>
      <c r="N26" s="23">
        <f t="shared" si="8"/>
        <v>100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+'27'!H28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2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+'27'!H29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+'27'!H31</f>
        <v>20</v>
      </c>
      <c r="D31" s="80">
        <v>0</v>
      </c>
      <c r="E31" s="46">
        <f t="shared" si="5"/>
        <v>20</v>
      </c>
      <c r="F31" s="91">
        <v>0</v>
      </c>
      <c r="G31" s="89">
        <v>0</v>
      </c>
      <c r="H31" s="46">
        <f t="shared" si="6"/>
        <v>19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+'27'!H32</f>
        <v>6</v>
      </c>
      <c r="D32" s="80">
        <v>0</v>
      </c>
      <c r="E32" s="46">
        <f t="shared" si="5"/>
        <v>6</v>
      </c>
      <c r="F32" s="91">
        <v>0</v>
      </c>
      <c r="G32" s="89">
        <v>0</v>
      </c>
      <c r="H32" s="46">
        <f t="shared" si="6"/>
        <v>2</v>
      </c>
      <c r="I32" s="81">
        <v>4</v>
      </c>
      <c r="J32" s="15">
        <v>130</v>
      </c>
      <c r="K32" s="72">
        <f t="shared" si="7"/>
        <v>520</v>
      </c>
      <c r="L32" s="17" t="s">
        <v>16</v>
      </c>
      <c r="M32" s="18">
        <f>520-455</f>
        <v>65</v>
      </c>
      <c r="N32" s="23">
        <f t="shared" si="8"/>
        <v>455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+'27'!H33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+'27'!H37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+'27'!H38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+'27'!H39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+'27'!H43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4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+'27'!H44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+'27'!H45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1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>
        <v>10</v>
      </c>
      <c r="N45" s="23">
        <f>SUM(K45-M45)</f>
        <v>40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+'27'!H46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+'27'!H48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6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+'27'!H49</f>
        <v>14</v>
      </c>
      <c r="D49" s="80">
        <v>0</v>
      </c>
      <c r="E49" s="46">
        <f t="shared" si="5"/>
        <v>14</v>
      </c>
      <c r="F49" s="91">
        <v>0</v>
      </c>
      <c r="G49" s="89">
        <v>0</v>
      </c>
      <c r="H49" s="46">
        <f t="shared" si="6"/>
        <v>11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/>
      <c r="N49" s="23">
        <f>SUM(K49-M49)</f>
        <v>150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+'27'!H51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6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+'27'!H52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4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+'27'!H53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+'27'!H54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+'27'!H56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+'27'!H57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+'27'!H58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-1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>
        <v>25</v>
      </c>
      <c r="N59" s="23">
        <f t="shared" si="8"/>
        <v>25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+'27'!H60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5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+'27'!H61</f>
        <v>6</v>
      </c>
      <c r="D61" s="80">
        <v>0</v>
      </c>
      <c r="E61" s="46">
        <f t="shared" si="5"/>
        <v>6</v>
      </c>
      <c r="F61" s="91">
        <v>0</v>
      </c>
      <c r="G61" s="89">
        <v>0</v>
      </c>
      <c r="H61" s="46">
        <f t="shared" si="6"/>
        <v>5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>
        <v>25</v>
      </c>
      <c r="N61" s="23">
        <f t="shared" si="8"/>
        <v>25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+'27'!H67</f>
        <v>15</v>
      </c>
      <c r="D67" s="80">
        <v>0</v>
      </c>
      <c r="E67" s="46">
        <f t="shared" si="5"/>
        <v>15</v>
      </c>
      <c r="F67" s="91">
        <v>0</v>
      </c>
      <c r="G67" s="89">
        <v>0</v>
      </c>
      <c r="H67" s="46">
        <f t="shared" si="6"/>
        <v>14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>
        <v>10</v>
      </c>
      <c r="N67" s="23">
        <f t="shared" si="8"/>
        <v>40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+'27'!H70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+'27'!H71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+'27'!H73</f>
        <v>5</v>
      </c>
      <c r="D73" s="80">
        <v>0</v>
      </c>
      <c r="E73" s="46">
        <f t="shared" si="13"/>
        <v>5</v>
      </c>
      <c r="F73" s="91">
        <v>0</v>
      </c>
      <c r="G73" s="89">
        <v>0</v>
      </c>
      <c r="H73" s="46">
        <f t="shared" si="14"/>
        <v>4</v>
      </c>
      <c r="I73" s="81">
        <v>1</v>
      </c>
      <c r="J73" s="21">
        <v>35</v>
      </c>
      <c r="K73" s="72">
        <f t="shared" si="7"/>
        <v>35</v>
      </c>
      <c r="L73" s="17" t="s">
        <v>16</v>
      </c>
      <c r="M73" s="18"/>
      <c r="N73" s="23">
        <f t="shared" si="8"/>
        <v>35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+'27'!H74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+'27'!H75</f>
        <v>6</v>
      </c>
      <c r="D75" s="80">
        <v>0</v>
      </c>
      <c r="E75" s="46">
        <f t="shared" si="13"/>
        <v>6</v>
      </c>
      <c r="F75" s="91">
        <v>0</v>
      </c>
      <c r="G75" s="89">
        <v>0</v>
      </c>
      <c r="H75" s="46">
        <f t="shared" si="14"/>
        <v>6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+'27'!H77</f>
        <v>12</v>
      </c>
      <c r="D77" s="80">
        <v>0</v>
      </c>
      <c r="E77" s="46">
        <f t="shared" si="13"/>
        <v>12</v>
      </c>
      <c r="F77" s="91">
        <v>0</v>
      </c>
      <c r="G77" s="89">
        <v>0</v>
      </c>
      <c r="H77" s="46">
        <f t="shared" si="14"/>
        <v>6</v>
      </c>
      <c r="I77" s="81">
        <v>6</v>
      </c>
      <c r="J77" s="21">
        <v>35</v>
      </c>
      <c r="K77" s="72">
        <f t="shared" si="15"/>
        <v>210</v>
      </c>
      <c r="L77" s="17" t="s">
        <v>16</v>
      </c>
      <c r="M77" s="18"/>
      <c r="N77" s="23">
        <f t="shared" si="16"/>
        <v>210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+'27'!H80</f>
        <v>5</v>
      </c>
      <c r="D80" s="80">
        <v>0</v>
      </c>
      <c r="E80" s="46">
        <f t="shared" si="13"/>
        <v>5</v>
      </c>
      <c r="F80" s="91">
        <v>0</v>
      </c>
      <c r="G80" s="89">
        <v>0</v>
      </c>
      <c r="H80" s="46">
        <f t="shared" si="14"/>
        <v>0</v>
      </c>
      <c r="I80" s="81">
        <v>5</v>
      </c>
      <c r="J80" s="20">
        <v>35</v>
      </c>
      <c r="K80" s="72">
        <f t="shared" si="15"/>
        <v>175</v>
      </c>
      <c r="L80" s="17" t="s">
        <v>16</v>
      </c>
      <c r="M80" s="18"/>
      <c r="N80" s="23">
        <f t="shared" si="16"/>
        <v>175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+'27'!H85</f>
        <v>1</v>
      </c>
      <c r="D85" s="80">
        <v>0</v>
      </c>
      <c r="E85" s="46">
        <f t="shared" si="13"/>
        <v>1</v>
      </c>
      <c r="F85" s="91">
        <v>0</v>
      </c>
      <c r="G85" s="89">
        <v>0</v>
      </c>
      <c r="H85" s="46">
        <f t="shared" si="14"/>
        <v>1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+'27'!H86</f>
        <v>2</v>
      </c>
      <c r="D86" s="80">
        <v>0</v>
      </c>
      <c r="E86" s="46">
        <f t="shared" si="13"/>
        <v>2</v>
      </c>
      <c r="F86" s="91">
        <v>1</v>
      </c>
      <c r="G86" s="89">
        <v>0</v>
      </c>
      <c r="H86" s="46">
        <f t="shared" si="14"/>
        <v>0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23">
        <f t="shared" si="16"/>
        <v>250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+'27'!H87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+'27'!H88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+'27'!H89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12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+'27'!H90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7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+'27'!H91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5</v>
      </c>
      <c r="I91" s="81">
        <v>1</v>
      </c>
      <c r="J91" s="22">
        <v>55</v>
      </c>
      <c r="K91" s="72">
        <f t="shared" si="15"/>
        <v>55</v>
      </c>
      <c r="L91" s="17" t="s">
        <v>16</v>
      </c>
      <c r="M91" s="18">
        <v>25</v>
      </c>
      <c r="N91" s="23">
        <f t="shared" si="16"/>
        <v>30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+'27'!H97</f>
        <v>9</v>
      </c>
      <c r="D97" s="80">
        <v>0</v>
      </c>
      <c r="E97" s="46">
        <f t="shared" si="13"/>
        <v>9</v>
      </c>
      <c r="F97" s="91">
        <v>0</v>
      </c>
      <c r="G97" s="89">
        <v>0</v>
      </c>
      <c r="H97" s="46">
        <f t="shared" si="14"/>
        <v>9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+'27'!H98</f>
        <v>6</v>
      </c>
      <c r="D98" s="80">
        <v>0</v>
      </c>
      <c r="E98" s="46">
        <f t="shared" si="13"/>
        <v>6</v>
      </c>
      <c r="F98" s="91">
        <v>0</v>
      </c>
      <c r="G98" s="89">
        <v>0</v>
      </c>
      <c r="H98" s="46">
        <f t="shared" si="14"/>
        <v>6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+'27'!H102</f>
        <v>6</v>
      </c>
      <c r="D102" s="80">
        <v>0</v>
      </c>
      <c r="E102" s="46">
        <f t="shared" si="13"/>
        <v>6</v>
      </c>
      <c r="F102" s="91">
        <v>0</v>
      </c>
      <c r="G102" s="89">
        <v>0</v>
      </c>
      <c r="H102" s="46">
        <f t="shared" si="14"/>
        <v>6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+'27'!H107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+'27'!H108</f>
        <v>8</v>
      </c>
      <c r="D108" s="80">
        <v>0</v>
      </c>
      <c r="E108" s="46">
        <f t="shared" si="13"/>
        <v>8</v>
      </c>
      <c r="F108" s="91">
        <v>0</v>
      </c>
      <c r="G108" s="89">
        <v>0</v>
      </c>
      <c r="H108" s="46">
        <f t="shared" si="14"/>
        <v>7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>
        <v>10</v>
      </c>
      <c r="N108" s="23">
        <f t="shared" si="16"/>
        <v>50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+'27'!H109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0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>
        <v>25</v>
      </c>
      <c r="N109" s="23">
        <f t="shared" si="16"/>
        <v>25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+'27'!H114</f>
        <v>9</v>
      </c>
      <c r="D114" s="80">
        <v>0</v>
      </c>
      <c r="E114" s="46">
        <f t="shared" si="13"/>
        <v>9</v>
      </c>
      <c r="F114" s="91">
        <v>0</v>
      </c>
      <c r="G114" s="89">
        <v>0</v>
      </c>
      <c r="H114" s="46">
        <f t="shared" si="14"/>
        <v>9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+'27'!H115</f>
        <v>9</v>
      </c>
      <c r="D115" s="80">
        <v>10</v>
      </c>
      <c r="E115" s="46">
        <f t="shared" si="13"/>
        <v>19</v>
      </c>
      <c r="F115" s="91">
        <v>0</v>
      </c>
      <c r="G115" s="89">
        <v>0</v>
      </c>
      <c r="H115" s="46">
        <f t="shared" si="14"/>
        <v>13</v>
      </c>
      <c r="I115" s="81">
        <v>6</v>
      </c>
      <c r="J115" s="22">
        <v>10</v>
      </c>
      <c r="K115" s="72">
        <f t="shared" si="15"/>
        <v>60</v>
      </c>
      <c r="L115" s="17" t="s">
        <v>16</v>
      </c>
      <c r="M115" s="18"/>
      <c r="N115" s="23">
        <f t="shared" si="16"/>
        <v>60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+'27'!H116</f>
        <v>9</v>
      </c>
      <c r="D116" s="80">
        <v>0</v>
      </c>
      <c r="E116" s="46">
        <f t="shared" si="13"/>
        <v>9</v>
      </c>
      <c r="F116" s="91">
        <v>0</v>
      </c>
      <c r="G116" s="89">
        <v>0</v>
      </c>
      <c r="H116" s="46">
        <f t="shared" si="14"/>
        <v>9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+'27'!H126</f>
        <v>2</v>
      </c>
      <c r="D126" s="80">
        <v>0</v>
      </c>
      <c r="E126" s="46">
        <f t="shared" si="13"/>
        <v>2</v>
      </c>
      <c r="F126" s="91">
        <v>0</v>
      </c>
      <c r="G126" s="89">
        <v>0</v>
      </c>
      <c r="H126" s="46">
        <f t="shared" si="14"/>
        <v>1</v>
      </c>
      <c r="I126" s="81">
        <v>1</v>
      </c>
      <c r="J126" s="20">
        <v>25</v>
      </c>
      <c r="K126" s="72">
        <f>+J126*I126</f>
        <v>25</v>
      </c>
      <c r="L126" s="17" t="s">
        <v>16</v>
      </c>
      <c r="M126" s="18"/>
      <c r="N126" s="23">
        <f>SUM(K126-M126)</f>
        <v>25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+'27'!H127</f>
        <v>2</v>
      </c>
      <c r="D127" s="80">
        <v>0</v>
      </c>
      <c r="E127" s="46">
        <f t="shared" si="13"/>
        <v>2</v>
      </c>
      <c r="F127" s="91">
        <v>0</v>
      </c>
      <c r="G127" s="89">
        <v>0</v>
      </c>
      <c r="H127" s="46">
        <f t="shared" si="14"/>
        <v>2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+'27'!H143</f>
        <v>2</v>
      </c>
      <c r="D143" s="80">
        <v>0</v>
      </c>
      <c r="E143" s="46">
        <f t="shared" si="18"/>
        <v>2</v>
      </c>
      <c r="F143" s="91">
        <v>2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+'27'!H147</f>
        <v>3</v>
      </c>
      <c r="D147" s="80">
        <v>0</v>
      </c>
      <c r="E147" s="46">
        <f t="shared" si="18"/>
        <v>3</v>
      </c>
      <c r="F147" s="91">
        <v>0</v>
      </c>
      <c r="G147" s="89">
        <v>0</v>
      </c>
      <c r="H147" s="46">
        <f t="shared" si="19"/>
        <v>3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+'27'!H150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+'27'!H153</f>
        <v>4</v>
      </c>
      <c r="D153" s="80">
        <v>0</v>
      </c>
      <c r="E153" s="46">
        <f t="shared" si="18"/>
        <v>4</v>
      </c>
      <c r="F153" s="91">
        <v>0</v>
      </c>
      <c r="G153" s="89">
        <v>0</v>
      </c>
      <c r="H153" s="46">
        <f t="shared" si="19"/>
        <v>4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+'27'!H154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2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+'27'!H155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+'27'!H156</f>
        <v>2</v>
      </c>
      <c r="D156" s="80">
        <v>0</v>
      </c>
      <c r="E156" s="46">
        <f t="shared" si="18"/>
        <v>2</v>
      </c>
      <c r="F156" s="91">
        <v>0</v>
      </c>
      <c r="G156" s="89">
        <v>0</v>
      </c>
      <c r="H156" s="46">
        <f t="shared" si="19"/>
        <v>2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+'27'!H157</f>
        <v>5</v>
      </c>
      <c r="D157" s="80">
        <v>0</v>
      </c>
      <c r="E157" s="46">
        <f t="shared" si="18"/>
        <v>5</v>
      </c>
      <c r="F157" s="91">
        <v>0</v>
      </c>
      <c r="G157" s="89">
        <v>0</v>
      </c>
      <c r="H157" s="46">
        <f t="shared" si="19"/>
        <v>5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+'27'!H158</f>
        <v>11</v>
      </c>
      <c r="D158" s="80">
        <v>0</v>
      </c>
      <c r="E158" s="46">
        <f t="shared" si="18"/>
        <v>11</v>
      </c>
      <c r="F158" s="91">
        <v>0</v>
      </c>
      <c r="G158" s="89">
        <v>0</v>
      </c>
      <c r="H158" s="46">
        <f t="shared" si="19"/>
        <v>11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+'27'!H164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3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+'27'!H165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2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+'27'!H167</f>
        <v>2</v>
      </c>
      <c r="D167" s="80">
        <v>0</v>
      </c>
      <c r="E167" s="46">
        <f t="shared" si="18"/>
        <v>2</v>
      </c>
      <c r="F167" s="91">
        <v>0</v>
      </c>
      <c r="G167" s="89">
        <v>0</v>
      </c>
      <c r="H167" s="46">
        <f t="shared" si="19"/>
        <v>2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+'27'!H169</f>
        <v>7</v>
      </c>
      <c r="D169" s="80">
        <v>0</v>
      </c>
      <c r="E169" s="46">
        <f t="shared" si="18"/>
        <v>7</v>
      </c>
      <c r="F169" s="91">
        <v>0</v>
      </c>
      <c r="G169" s="89">
        <v>0</v>
      </c>
      <c r="H169" s="46">
        <f t="shared" si="19"/>
        <v>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+'27'!H171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2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+'27'!H172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+'27'!H179</f>
        <v>83</v>
      </c>
      <c r="D179" s="80">
        <v>0</v>
      </c>
      <c r="E179" s="46">
        <f t="shared" si="18"/>
        <v>83</v>
      </c>
      <c r="F179" s="91">
        <v>0</v>
      </c>
      <c r="G179" s="89">
        <v>0</v>
      </c>
      <c r="H179" s="46">
        <f t="shared" si="19"/>
        <v>83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+'27'!H181</f>
        <v>12</v>
      </c>
      <c r="D181" s="80">
        <v>0</v>
      </c>
      <c r="E181" s="46">
        <f t="shared" si="18"/>
        <v>12</v>
      </c>
      <c r="F181" s="91">
        <v>0</v>
      </c>
      <c r="G181" s="89">
        <v>0</v>
      </c>
      <c r="H181" s="46">
        <f t="shared" si="19"/>
        <v>12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+'27'!H187</f>
        <v>212</v>
      </c>
      <c r="D187" s="80">
        <v>0</v>
      </c>
      <c r="E187" s="46">
        <f t="shared" si="18"/>
        <v>212</v>
      </c>
      <c r="F187" s="91">
        <v>0</v>
      </c>
      <c r="G187" s="89">
        <v>0</v>
      </c>
      <c r="H187" s="46">
        <f t="shared" si="19"/>
        <v>212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+'27'!H205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+'27'!H206</f>
        <v>3</v>
      </c>
      <c r="D206" s="80">
        <v>0</v>
      </c>
      <c r="E206" s="46">
        <f t="shared" si="23"/>
        <v>3</v>
      </c>
      <c r="F206" s="91">
        <v>0</v>
      </c>
      <c r="G206" s="89">
        <v>0</v>
      </c>
      <c r="H206" s="46">
        <f t="shared" si="24"/>
        <v>2</v>
      </c>
      <c r="I206" s="81">
        <v>1</v>
      </c>
      <c r="J206" s="20">
        <v>50</v>
      </c>
      <c r="K206" s="72">
        <f t="shared" si="20"/>
        <v>50</v>
      </c>
      <c r="L206" s="17" t="s">
        <v>16</v>
      </c>
      <c r="M206" s="18">
        <v>25</v>
      </c>
      <c r="N206" s="23">
        <f t="shared" si="21"/>
        <v>25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+'27'!H207</f>
        <v>3</v>
      </c>
      <c r="D207" s="80">
        <v>0</v>
      </c>
      <c r="E207" s="46">
        <f t="shared" si="23"/>
        <v>3</v>
      </c>
      <c r="F207" s="91">
        <v>0</v>
      </c>
      <c r="G207" s="89">
        <v>0</v>
      </c>
      <c r="H207" s="46">
        <f t="shared" si="24"/>
        <v>2</v>
      </c>
      <c r="I207" s="81">
        <v>1</v>
      </c>
      <c r="J207" s="20">
        <v>50</v>
      </c>
      <c r="K207" s="72">
        <f t="shared" si="20"/>
        <v>50</v>
      </c>
      <c r="L207" s="17" t="s">
        <v>16</v>
      </c>
      <c r="M207" s="18">
        <v>25</v>
      </c>
      <c r="N207" s="23">
        <f t="shared" si="21"/>
        <v>25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+'27'!H208</f>
        <v>10</v>
      </c>
      <c r="D208" s="80">
        <v>0</v>
      </c>
      <c r="E208" s="46">
        <f t="shared" si="23"/>
        <v>10</v>
      </c>
      <c r="F208" s="91">
        <v>0</v>
      </c>
      <c r="G208" s="89">
        <v>0</v>
      </c>
      <c r="H208" s="46">
        <f t="shared" si="24"/>
        <v>7</v>
      </c>
      <c r="I208" s="81">
        <v>3</v>
      </c>
      <c r="J208" s="20">
        <v>50</v>
      </c>
      <c r="K208" s="72">
        <f t="shared" si="20"/>
        <v>150</v>
      </c>
      <c r="L208" s="17" t="s">
        <v>16</v>
      </c>
      <c r="M208" s="18">
        <v>30</v>
      </c>
      <c r="N208" s="23">
        <f t="shared" si="21"/>
        <v>120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4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4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4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3220</v>
      </c>
    </row>
    <row r="228" spans="1:24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24" ht="24.6" x14ac:dyDescent="0.65">
      <c r="A229" s="1"/>
      <c r="E229" s="31"/>
      <c r="H229" s="31"/>
      <c r="J229" s="34" t="s">
        <v>204</v>
      </c>
      <c r="K229" s="35"/>
      <c r="L229" s="36">
        <f>SUM(M229:AR229)</f>
        <v>2180</v>
      </c>
      <c r="M229" s="2">
        <v>165</v>
      </c>
      <c r="N229" s="2">
        <v>255</v>
      </c>
      <c r="O229" s="2">
        <v>280</v>
      </c>
      <c r="P229" s="2">
        <v>40</v>
      </c>
      <c r="Q229" s="2">
        <v>100</v>
      </c>
      <c r="R229" s="2">
        <v>250</v>
      </c>
      <c r="S229" s="2">
        <v>40</v>
      </c>
      <c r="T229" s="2">
        <v>40</v>
      </c>
      <c r="U229" s="2">
        <v>600</v>
      </c>
      <c r="V229" s="2">
        <v>290</v>
      </c>
      <c r="W229" s="2">
        <v>95</v>
      </c>
      <c r="X229" s="2">
        <v>25</v>
      </c>
    </row>
    <row r="230" spans="1:24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24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24" ht="24.6" x14ac:dyDescent="0.65">
      <c r="A232" s="1"/>
      <c r="E232" s="31"/>
      <c r="H232" s="31"/>
      <c r="J232" s="154" t="s">
        <v>207</v>
      </c>
      <c r="K232" s="155"/>
      <c r="L232" s="37">
        <f>SUM(M5:M225)</f>
        <v>300</v>
      </c>
      <c r="N232" s="105" t="s">
        <v>408</v>
      </c>
      <c r="O232" s="106" t="s">
        <v>409</v>
      </c>
      <c r="P232" s="107" t="s">
        <v>410</v>
      </c>
    </row>
    <row r="233" spans="1:24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740</v>
      </c>
      <c r="N233" s="108"/>
      <c r="O233" s="108"/>
      <c r="P233" s="108"/>
    </row>
    <row r="234" spans="1:24" ht="24.6" x14ac:dyDescent="0.65">
      <c r="A234" s="1"/>
      <c r="E234" s="31"/>
      <c r="H234" s="31"/>
      <c r="J234" s="154" t="s">
        <v>209</v>
      </c>
      <c r="K234" s="155"/>
      <c r="L234" s="37">
        <v>740</v>
      </c>
      <c r="N234" s="108"/>
      <c r="O234" s="108"/>
      <c r="P234" s="108"/>
    </row>
    <row r="235" spans="1:24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4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4" x14ac:dyDescent="0.6">
      <c r="H237" s="2"/>
      <c r="J237" s="2"/>
      <c r="N237" s="109"/>
      <c r="O237" s="109"/>
      <c r="P237" s="109"/>
    </row>
    <row r="238" spans="1:24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4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24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11"/>
  <sheetViews>
    <sheetView zoomScale="80" zoomScaleNormal="80" workbookViewId="0">
      <pane xSplit="8" ySplit="4" topLeftCell="I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38" sqref="K23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+'28'!H5</f>
        <v>13</v>
      </c>
      <c r="D5" s="80">
        <v>0</v>
      </c>
      <c r="E5" s="46">
        <f t="shared" ref="E5" si="0">C5+D5</f>
        <v>13</v>
      </c>
      <c r="F5" s="91">
        <v>0</v>
      </c>
      <c r="G5" s="89">
        <v>0</v>
      </c>
      <c r="H5" s="46">
        <f t="shared" ref="H5" si="1">+E5-F5-I5-G5</f>
        <v>13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+'28'!H6</f>
        <v>80</v>
      </c>
      <c r="D6" s="80">
        <v>0</v>
      </c>
      <c r="E6" s="46">
        <f t="shared" ref="E6:E69" si="5">C6+D6</f>
        <v>80</v>
      </c>
      <c r="F6" s="91">
        <v>0</v>
      </c>
      <c r="G6" s="89">
        <v>0</v>
      </c>
      <c r="H6" s="46">
        <f t="shared" ref="H6:H69" si="6">+E6-F6-I6-G6</f>
        <v>50</v>
      </c>
      <c r="I6" s="81">
        <v>30</v>
      </c>
      <c r="J6" s="15">
        <v>100</v>
      </c>
      <c r="K6" s="72">
        <f t="shared" ref="K6:K74" si="7">+J6*I6</f>
        <v>3000</v>
      </c>
      <c r="L6" s="17" t="s">
        <v>16</v>
      </c>
      <c r="M6" s="18">
        <v>420</v>
      </c>
      <c r="N6" s="23">
        <f t="shared" ref="N6:N74" si="8">SUM(K6-M6)</f>
        <v>2580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+'28'!H11</f>
        <v>14</v>
      </c>
      <c r="D11" s="80">
        <v>0</v>
      </c>
      <c r="E11" s="46">
        <f t="shared" si="5"/>
        <v>14</v>
      </c>
      <c r="F11" s="91">
        <v>0</v>
      </c>
      <c r="G11" s="89">
        <v>6</v>
      </c>
      <c r="H11" s="46">
        <f t="shared" si="6"/>
        <v>7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25</v>
      </c>
      <c r="N11" s="23">
        <f t="shared" si="8"/>
        <v>25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+'28'!H14</f>
        <v>9</v>
      </c>
      <c r="D14" s="80">
        <v>0</v>
      </c>
      <c r="E14" s="46">
        <f t="shared" si="5"/>
        <v>9</v>
      </c>
      <c r="F14" s="91">
        <v>0</v>
      </c>
      <c r="G14" s="89">
        <v>0</v>
      </c>
      <c r="H14" s="46">
        <f t="shared" si="6"/>
        <v>9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+'28'!H17</f>
        <v>3</v>
      </c>
      <c r="D17" s="80">
        <v>0</v>
      </c>
      <c r="E17" s="46">
        <f t="shared" si="5"/>
        <v>3</v>
      </c>
      <c r="F17" s="91">
        <v>0</v>
      </c>
      <c r="G17" s="89">
        <v>0</v>
      </c>
      <c r="H17" s="46">
        <f t="shared" si="6"/>
        <v>3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+'28'!H18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+'28'!H20</f>
        <v>-3</v>
      </c>
      <c r="D20" s="80">
        <v>0</v>
      </c>
      <c r="E20" s="46">
        <f t="shared" si="5"/>
        <v>-3</v>
      </c>
      <c r="F20" s="91">
        <v>0</v>
      </c>
      <c r="G20" s="89">
        <v>0</v>
      </c>
      <c r="H20" s="46">
        <f t="shared" si="6"/>
        <v>-3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+'28'!H21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+'28'!H22</f>
        <v>17</v>
      </c>
      <c r="D22" s="80">
        <v>0</v>
      </c>
      <c r="E22" s="46">
        <f t="shared" si="5"/>
        <v>17</v>
      </c>
      <c r="F22" s="91">
        <v>0</v>
      </c>
      <c r="G22" s="89">
        <v>4</v>
      </c>
      <c r="H22" s="46">
        <f t="shared" si="6"/>
        <v>13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+'28'!H24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+'28'!H26</f>
        <v>6</v>
      </c>
      <c r="D26" s="80">
        <v>0</v>
      </c>
      <c r="E26" s="46">
        <f t="shared" si="5"/>
        <v>6</v>
      </c>
      <c r="F26" s="91">
        <v>0</v>
      </c>
      <c r="G26" s="89">
        <v>0</v>
      </c>
      <c r="H26" s="46">
        <f t="shared" si="6"/>
        <v>6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+'28'!H28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+'28'!H29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+'28'!H31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13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+'28'!H32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1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+'28'!H33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+'28'!H37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+'28'!H38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+'28'!H39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+'28'!H43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2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>
        <v>20</v>
      </c>
      <c r="N43" s="23">
        <f t="shared" si="8"/>
        <v>80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+'28'!H44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2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>
        <v>20</v>
      </c>
      <c r="N44" s="23">
        <f t="shared" si="8"/>
        <v>80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+'28'!H45</f>
        <v>1</v>
      </c>
      <c r="D45" s="80">
        <v>0</v>
      </c>
      <c r="E45" s="46">
        <f t="shared" si="5"/>
        <v>1</v>
      </c>
      <c r="F45" s="91">
        <v>0</v>
      </c>
      <c r="G45" s="89">
        <v>0</v>
      </c>
      <c r="H45" s="46">
        <f t="shared" si="6"/>
        <v>1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+'28'!H46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3</v>
      </c>
      <c r="I46" s="81">
        <v>3</v>
      </c>
      <c r="J46" s="15">
        <v>50</v>
      </c>
      <c r="K46" s="72">
        <f t="shared" si="7"/>
        <v>150</v>
      </c>
      <c r="L46" s="17" t="s">
        <v>16</v>
      </c>
      <c r="M46" s="18">
        <v>70</v>
      </c>
      <c r="N46" s="23">
        <f t="shared" si="8"/>
        <v>80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+'28'!H48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+'28'!H49</f>
        <v>11</v>
      </c>
      <c r="D49" s="80">
        <v>0</v>
      </c>
      <c r="E49" s="46">
        <f t="shared" si="5"/>
        <v>11</v>
      </c>
      <c r="F49" s="91">
        <v>0</v>
      </c>
      <c r="G49" s="89">
        <v>0</v>
      </c>
      <c r="H49" s="46">
        <f t="shared" si="6"/>
        <v>9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>
        <v>20</v>
      </c>
      <c r="N49" s="23">
        <f>SUM(K49-M49)</f>
        <v>80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+'28'!H51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4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>
        <v>20</v>
      </c>
      <c r="N51" s="23">
        <f t="shared" si="8"/>
        <v>80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+'28'!H52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4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+'28'!H53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+'28'!H54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+'28'!H56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+'28'!H57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+'28'!H58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+'28'!H59</f>
        <v>-1</v>
      </c>
      <c r="D59" s="80">
        <v>0</v>
      </c>
      <c r="E59" s="46">
        <f t="shared" si="5"/>
        <v>-1</v>
      </c>
      <c r="F59" s="91">
        <v>0</v>
      </c>
      <c r="G59" s="89">
        <v>0</v>
      </c>
      <c r="H59" s="46">
        <f t="shared" si="6"/>
        <v>-2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>
        <v>10</v>
      </c>
      <c r="N59" s="23">
        <f t="shared" si="8"/>
        <v>40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+'28'!H60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3</v>
      </c>
      <c r="I60" s="81">
        <v>2</v>
      </c>
      <c r="J60" s="15">
        <v>50</v>
      </c>
      <c r="K60" s="72">
        <f t="shared" si="7"/>
        <v>100</v>
      </c>
      <c r="L60" s="17" t="s">
        <v>16</v>
      </c>
      <c r="M60" s="18">
        <v>20</v>
      </c>
      <c r="N60" s="23">
        <f t="shared" si="8"/>
        <v>80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+'28'!H61</f>
        <v>5</v>
      </c>
      <c r="D61" s="80">
        <v>0</v>
      </c>
      <c r="E61" s="46">
        <f t="shared" si="5"/>
        <v>5</v>
      </c>
      <c r="F61" s="91">
        <v>0</v>
      </c>
      <c r="G61" s="89">
        <v>0</v>
      </c>
      <c r="H61" s="46">
        <f t="shared" si="6"/>
        <v>3</v>
      </c>
      <c r="I61" s="81">
        <v>2</v>
      </c>
      <c r="J61" s="15">
        <v>50</v>
      </c>
      <c r="K61" s="72">
        <f t="shared" si="7"/>
        <v>100</v>
      </c>
      <c r="L61" s="17" t="s">
        <v>16</v>
      </c>
      <c r="M61" s="18">
        <v>35</v>
      </c>
      <c r="N61" s="23">
        <f t="shared" si="8"/>
        <v>65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+'28'!H67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4</v>
      </c>
      <c r="I67" s="81">
        <v>10</v>
      </c>
      <c r="J67" s="15">
        <v>50</v>
      </c>
      <c r="K67" s="72">
        <f t="shared" si="7"/>
        <v>500</v>
      </c>
      <c r="L67" s="17" t="s">
        <v>16</v>
      </c>
      <c r="M67" s="18">
        <v>100</v>
      </c>
      <c r="N67" s="23">
        <f t="shared" si="8"/>
        <v>400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+'28'!H70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+'28'!H71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+'28'!H73</f>
        <v>4</v>
      </c>
      <c r="D73" s="80">
        <v>0</v>
      </c>
      <c r="E73" s="46">
        <f t="shared" si="13"/>
        <v>4</v>
      </c>
      <c r="F73" s="91">
        <v>0</v>
      </c>
      <c r="G73" s="89">
        <v>0</v>
      </c>
      <c r="H73" s="46">
        <f t="shared" si="14"/>
        <v>2</v>
      </c>
      <c r="I73" s="81">
        <v>2</v>
      </c>
      <c r="J73" s="21">
        <v>35</v>
      </c>
      <c r="K73" s="72">
        <f t="shared" si="7"/>
        <v>70</v>
      </c>
      <c r="L73" s="17" t="s">
        <v>16</v>
      </c>
      <c r="M73" s="18"/>
      <c r="N73" s="23">
        <f t="shared" si="8"/>
        <v>70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+'28'!H74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+'28'!H75</f>
        <v>6</v>
      </c>
      <c r="D75" s="80">
        <v>0</v>
      </c>
      <c r="E75" s="46">
        <f t="shared" si="13"/>
        <v>6</v>
      </c>
      <c r="F75" s="91">
        <v>0</v>
      </c>
      <c r="G75" s="89">
        <v>0</v>
      </c>
      <c r="H75" s="46">
        <f t="shared" si="14"/>
        <v>6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+'28'!H77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0</v>
      </c>
      <c r="I77" s="81">
        <v>6</v>
      </c>
      <c r="J77" s="21">
        <v>35</v>
      </c>
      <c r="K77" s="72">
        <f t="shared" si="15"/>
        <v>210</v>
      </c>
      <c r="L77" s="17" t="s">
        <v>16</v>
      </c>
      <c r="M77" s="18">
        <f>210-165</f>
        <v>45</v>
      </c>
      <c r="N77" s="23">
        <f t="shared" si="16"/>
        <v>165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+'28'!H85</f>
        <v>1</v>
      </c>
      <c r="D85" s="80">
        <v>0</v>
      </c>
      <c r="E85" s="46">
        <f t="shared" si="13"/>
        <v>1</v>
      </c>
      <c r="F85" s="91">
        <v>0</v>
      </c>
      <c r="G85" s="89">
        <v>0</v>
      </c>
      <c r="H85" s="46">
        <f t="shared" si="14"/>
        <v>1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+'28'!H87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+'28'!H88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+'28'!H89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12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+'28'!H90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+'28'!H91</f>
        <v>5</v>
      </c>
      <c r="D91" s="80">
        <v>0</v>
      </c>
      <c r="E91" s="46">
        <f t="shared" si="13"/>
        <v>5</v>
      </c>
      <c r="F91" s="91">
        <v>0</v>
      </c>
      <c r="G91" s="89">
        <v>0</v>
      </c>
      <c r="H91" s="46">
        <f t="shared" si="14"/>
        <v>5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+'28'!H97</f>
        <v>9</v>
      </c>
      <c r="D97" s="80">
        <v>0</v>
      </c>
      <c r="E97" s="46">
        <f t="shared" si="13"/>
        <v>9</v>
      </c>
      <c r="F97" s="91">
        <v>0</v>
      </c>
      <c r="G97" s="89">
        <v>0</v>
      </c>
      <c r="H97" s="46">
        <f t="shared" si="14"/>
        <v>9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+'28'!H98</f>
        <v>6</v>
      </c>
      <c r="D98" s="80">
        <v>0</v>
      </c>
      <c r="E98" s="46">
        <f t="shared" si="13"/>
        <v>6</v>
      </c>
      <c r="F98" s="91">
        <v>0</v>
      </c>
      <c r="G98" s="89">
        <v>0</v>
      </c>
      <c r="H98" s="46">
        <f t="shared" si="14"/>
        <v>6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+'28'!H102</f>
        <v>6</v>
      </c>
      <c r="D102" s="80">
        <v>0</v>
      </c>
      <c r="E102" s="46">
        <f t="shared" si="13"/>
        <v>6</v>
      </c>
      <c r="F102" s="91">
        <v>0</v>
      </c>
      <c r="G102" s="89">
        <v>0</v>
      </c>
      <c r="H102" s="46">
        <f t="shared" si="14"/>
        <v>6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+'28'!H107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3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+'28'!H108</f>
        <v>7</v>
      </c>
      <c r="D108" s="80">
        <v>0</v>
      </c>
      <c r="E108" s="46">
        <f t="shared" si="13"/>
        <v>7</v>
      </c>
      <c r="F108" s="91">
        <v>0</v>
      </c>
      <c r="G108" s="89">
        <v>0</v>
      </c>
      <c r="H108" s="46">
        <f t="shared" si="14"/>
        <v>5</v>
      </c>
      <c r="I108" s="81">
        <v>2</v>
      </c>
      <c r="J108" s="22">
        <v>60</v>
      </c>
      <c r="K108" s="72">
        <f t="shared" si="15"/>
        <v>120</v>
      </c>
      <c r="L108" s="17" t="s">
        <v>16</v>
      </c>
      <c r="M108" s="18">
        <v>40</v>
      </c>
      <c r="N108" s="23">
        <f t="shared" si="16"/>
        <v>80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+'28'!H109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-2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>
        <v>25</v>
      </c>
      <c r="N109" s="23">
        <f t="shared" si="16"/>
        <v>75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+'28'!H114</f>
        <v>9</v>
      </c>
      <c r="D114" s="80">
        <v>0</v>
      </c>
      <c r="E114" s="46">
        <f t="shared" si="13"/>
        <v>9</v>
      </c>
      <c r="F114" s="91">
        <v>0</v>
      </c>
      <c r="G114" s="89">
        <v>0</v>
      </c>
      <c r="H114" s="46">
        <f t="shared" si="14"/>
        <v>8</v>
      </c>
      <c r="I114" s="81">
        <v>1</v>
      </c>
      <c r="J114" s="20">
        <v>10</v>
      </c>
      <c r="K114" s="72">
        <f t="shared" si="15"/>
        <v>10</v>
      </c>
      <c r="L114" s="17" t="s">
        <v>16</v>
      </c>
      <c r="M114" s="18"/>
      <c r="N114" s="23">
        <f t="shared" si="16"/>
        <v>10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+'28'!H115</f>
        <v>13</v>
      </c>
      <c r="D115" s="80">
        <v>0</v>
      </c>
      <c r="E115" s="46">
        <f t="shared" si="13"/>
        <v>13</v>
      </c>
      <c r="F115" s="91">
        <v>0</v>
      </c>
      <c r="G115" s="89">
        <v>0</v>
      </c>
      <c r="H115" s="46">
        <f t="shared" si="14"/>
        <v>10</v>
      </c>
      <c r="I115" s="81">
        <v>3</v>
      </c>
      <c r="J115" s="22">
        <v>10</v>
      </c>
      <c r="K115" s="72">
        <f t="shared" si="15"/>
        <v>30</v>
      </c>
      <c r="L115" s="17" t="s">
        <v>16</v>
      </c>
      <c r="M115" s="18">
        <v>10</v>
      </c>
      <c r="N115" s="23">
        <f t="shared" si="16"/>
        <v>20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+'28'!H116</f>
        <v>9</v>
      </c>
      <c r="D116" s="80">
        <v>0</v>
      </c>
      <c r="E116" s="46">
        <f t="shared" si="13"/>
        <v>9</v>
      </c>
      <c r="F116" s="91">
        <v>0</v>
      </c>
      <c r="G116" s="89">
        <v>0</v>
      </c>
      <c r="H116" s="46">
        <f t="shared" si="14"/>
        <v>4</v>
      </c>
      <c r="I116" s="81">
        <v>5</v>
      </c>
      <c r="J116" s="22">
        <v>10</v>
      </c>
      <c r="K116" s="72">
        <f t="shared" si="15"/>
        <v>50</v>
      </c>
      <c r="L116" s="17" t="s">
        <v>16</v>
      </c>
      <c r="M116" s="18"/>
      <c r="N116" s="23">
        <f t="shared" si="16"/>
        <v>50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+'28'!H126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+'28'!H127</f>
        <v>2</v>
      </c>
      <c r="D127" s="80">
        <v>0</v>
      </c>
      <c r="E127" s="46">
        <f t="shared" si="13"/>
        <v>2</v>
      </c>
      <c r="F127" s="91">
        <v>0</v>
      </c>
      <c r="G127" s="89">
        <v>0</v>
      </c>
      <c r="H127" s="46">
        <f t="shared" si="14"/>
        <v>1</v>
      </c>
      <c r="I127" s="81">
        <v>1</v>
      </c>
      <c r="J127" s="20">
        <v>25</v>
      </c>
      <c r="K127" s="72">
        <f t="shared" si="15"/>
        <v>25</v>
      </c>
      <c r="L127" s="17" t="s">
        <v>16</v>
      </c>
      <c r="M127" s="18"/>
      <c r="N127" s="23">
        <f t="shared" si="16"/>
        <v>25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+'28'!H147</f>
        <v>3</v>
      </c>
      <c r="D147" s="80">
        <v>0</v>
      </c>
      <c r="E147" s="46">
        <f t="shared" si="18"/>
        <v>3</v>
      </c>
      <c r="F147" s="91">
        <v>0</v>
      </c>
      <c r="G147" s="89">
        <v>0</v>
      </c>
      <c r="H147" s="46">
        <f t="shared" si="19"/>
        <v>2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+'28'!H150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+'28'!H153</f>
        <v>4</v>
      </c>
      <c r="D153" s="80">
        <v>0</v>
      </c>
      <c r="E153" s="46">
        <f t="shared" si="18"/>
        <v>4</v>
      </c>
      <c r="F153" s="91">
        <v>0</v>
      </c>
      <c r="G153" s="89">
        <v>0</v>
      </c>
      <c r="H153" s="46">
        <f t="shared" si="19"/>
        <v>2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+'28'!H154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2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+'28'!H155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3</v>
      </c>
      <c r="I155" s="81">
        <v>1</v>
      </c>
      <c r="J155" s="20">
        <v>60</v>
      </c>
      <c r="K155" s="72">
        <f t="shared" si="20"/>
        <v>60</v>
      </c>
      <c r="L155" s="17" t="s">
        <v>16</v>
      </c>
      <c r="M155" s="18"/>
      <c r="N155" s="23">
        <f t="shared" si="21"/>
        <v>60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+'28'!H156</f>
        <v>2</v>
      </c>
      <c r="D156" s="80">
        <v>0</v>
      </c>
      <c r="E156" s="46">
        <f t="shared" si="18"/>
        <v>2</v>
      </c>
      <c r="F156" s="91">
        <v>0</v>
      </c>
      <c r="G156" s="89">
        <v>0</v>
      </c>
      <c r="H156" s="46">
        <f t="shared" si="19"/>
        <v>2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+'28'!H157</f>
        <v>5</v>
      </c>
      <c r="D157" s="80">
        <v>0</v>
      </c>
      <c r="E157" s="46">
        <f t="shared" si="18"/>
        <v>5</v>
      </c>
      <c r="F157" s="91">
        <v>0</v>
      </c>
      <c r="G157" s="89">
        <v>0</v>
      </c>
      <c r="H157" s="46">
        <f t="shared" si="19"/>
        <v>5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+'28'!H158</f>
        <v>11</v>
      </c>
      <c r="D158" s="80">
        <v>0</v>
      </c>
      <c r="E158" s="46">
        <f t="shared" si="18"/>
        <v>11</v>
      </c>
      <c r="F158" s="91">
        <v>0</v>
      </c>
      <c r="G158" s="89">
        <v>0</v>
      </c>
      <c r="H158" s="46">
        <f t="shared" si="19"/>
        <v>10</v>
      </c>
      <c r="I158" s="81">
        <v>1</v>
      </c>
      <c r="J158" s="20">
        <v>150</v>
      </c>
      <c r="K158" s="72">
        <f t="shared" si="20"/>
        <v>150</v>
      </c>
      <c r="L158" s="17" t="s">
        <v>16</v>
      </c>
      <c r="M158" s="18">
        <v>65</v>
      </c>
      <c r="N158" s="23">
        <f t="shared" si="21"/>
        <v>85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+'28'!H164</f>
        <v>3</v>
      </c>
      <c r="D164" s="80">
        <v>0</v>
      </c>
      <c r="E164" s="46">
        <f t="shared" si="18"/>
        <v>3</v>
      </c>
      <c r="F164" s="91">
        <v>0</v>
      </c>
      <c r="G164" s="89">
        <v>0</v>
      </c>
      <c r="H164" s="46">
        <f t="shared" si="19"/>
        <v>0</v>
      </c>
      <c r="I164" s="81">
        <v>3</v>
      </c>
      <c r="J164" s="20">
        <v>90</v>
      </c>
      <c r="K164" s="72">
        <f t="shared" si="20"/>
        <v>270</v>
      </c>
      <c r="L164" s="17" t="s">
        <v>16</v>
      </c>
      <c r="M164" s="18">
        <v>135</v>
      </c>
      <c r="N164" s="23">
        <f t="shared" si="21"/>
        <v>135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+'28'!H165</f>
        <v>2</v>
      </c>
      <c r="D165" s="80">
        <v>0</v>
      </c>
      <c r="E165" s="46">
        <f t="shared" si="18"/>
        <v>2</v>
      </c>
      <c r="F165" s="91">
        <v>0</v>
      </c>
      <c r="G165" s="89">
        <v>0</v>
      </c>
      <c r="H165" s="46">
        <f t="shared" si="19"/>
        <v>1</v>
      </c>
      <c r="I165" s="81">
        <v>1</v>
      </c>
      <c r="J165" s="20">
        <v>90</v>
      </c>
      <c r="K165" s="72">
        <f t="shared" si="20"/>
        <v>90</v>
      </c>
      <c r="L165" s="17" t="s">
        <v>16</v>
      </c>
      <c r="M165" s="18">
        <v>45</v>
      </c>
      <c r="N165" s="23">
        <f t="shared" si="21"/>
        <v>45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+'28'!H167</f>
        <v>2</v>
      </c>
      <c r="D167" s="80">
        <v>0</v>
      </c>
      <c r="E167" s="46">
        <f t="shared" si="18"/>
        <v>2</v>
      </c>
      <c r="F167" s="91">
        <v>0</v>
      </c>
      <c r="G167" s="89">
        <v>0</v>
      </c>
      <c r="H167" s="46">
        <f t="shared" si="19"/>
        <v>2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+'28'!H169</f>
        <v>7</v>
      </c>
      <c r="D169" s="80">
        <v>0</v>
      </c>
      <c r="E169" s="46">
        <f t="shared" si="18"/>
        <v>7</v>
      </c>
      <c r="F169" s="91">
        <v>0</v>
      </c>
      <c r="G169" s="89">
        <v>0</v>
      </c>
      <c r="H169" s="46">
        <f t="shared" si="19"/>
        <v>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+'28'!H171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2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+'28'!H172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+'28'!H179</f>
        <v>83</v>
      </c>
      <c r="D179" s="80">
        <v>0</v>
      </c>
      <c r="E179" s="46">
        <f t="shared" si="18"/>
        <v>83</v>
      </c>
      <c r="F179" s="91">
        <v>0</v>
      </c>
      <c r="G179" s="89">
        <v>20</v>
      </c>
      <c r="H179" s="46">
        <f t="shared" si="19"/>
        <v>63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+'28'!H181</f>
        <v>12</v>
      </c>
      <c r="D181" s="80">
        <v>0</v>
      </c>
      <c r="E181" s="46">
        <f t="shared" si="18"/>
        <v>12</v>
      </c>
      <c r="F181" s="91">
        <v>0</v>
      </c>
      <c r="G181" s="89">
        <v>3</v>
      </c>
      <c r="H181" s="46">
        <f t="shared" si="19"/>
        <v>9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+'28'!H187</f>
        <v>212</v>
      </c>
      <c r="D187" s="80">
        <v>0</v>
      </c>
      <c r="E187" s="46">
        <f t="shared" si="18"/>
        <v>212</v>
      </c>
      <c r="F187" s="91">
        <v>0</v>
      </c>
      <c r="G187" s="89">
        <v>20</v>
      </c>
      <c r="H187" s="46">
        <f t="shared" si="19"/>
        <v>192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+'28'!H189</f>
        <v>0</v>
      </c>
      <c r="D189" s="80">
        <v>20</v>
      </c>
      <c r="E189" s="46">
        <f t="shared" si="18"/>
        <v>20</v>
      </c>
      <c r="F189" s="91">
        <v>0</v>
      </c>
      <c r="G189" s="89">
        <v>0</v>
      </c>
      <c r="H189" s="46">
        <f t="shared" si="19"/>
        <v>0</v>
      </c>
      <c r="I189" s="81">
        <v>20</v>
      </c>
      <c r="J189" s="20">
        <v>35</v>
      </c>
      <c r="K189" s="72">
        <f t="shared" si="20"/>
        <v>700</v>
      </c>
      <c r="L189" s="17" t="s">
        <v>16</v>
      </c>
      <c r="M189" s="18"/>
      <c r="N189" s="23">
        <f t="shared" si="21"/>
        <v>700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+'28'!H205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+'28'!H206</f>
        <v>2</v>
      </c>
      <c r="D206" s="80">
        <v>0</v>
      </c>
      <c r="E206" s="46">
        <f t="shared" si="23"/>
        <v>2</v>
      </c>
      <c r="F206" s="91">
        <v>0</v>
      </c>
      <c r="G206" s="89">
        <v>0</v>
      </c>
      <c r="H206" s="46">
        <f t="shared" si="24"/>
        <v>0</v>
      </c>
      <c r="I206" s="81">
        <v>2</v>
      </c>
      <c r="J206" s="20">
        <v>50</v>
      </c>
      <c r="K206" s="72">
        <f t="shared" si="20"/>
        <v>100</v>
      </c>
      <c r="L206" s="17" t="s">
        <v>16</v>
      </c>
      <c r="M206" s="18">
        <v>50</v>
      </c>
      <c r="N206" s="23">
        <f t="shared" si="21"/>
        <v>50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+'28'!H207</f>
        <v>2</v>
      </c>
      <c r="D207" s="80">
        <v>0</v>
      </c>
      <c r="E207" s="46">
        <f t="shared" si="23"/>
        <v>2</v>
      </c>
      <c r="F207" s="91">
        <v>0</v>
      </c>
      <c r="G207" s="89">
        <v>0</v>
      </c>
      <c r="H207" s="46">
        <f t="shared" si="24"/>
        <v>1</v>
      </c>
      <c r="I207" s="81">
        <v>1</v>
      </c>
      <c r="J207" s="20">
        <v>50</v>
      </c>
      <c r="K207" s="72">
        <f t="shared" si="20"/>
        <v>50</v>
      </c>
      <c r="L207" s="17" t="s">
        <v>16</v>
      </c>
      <c r="M207" s="18">
        <v>25</v>
      </c>
      <c r="N207" s="23">
        <f t="shared" si="21"/>
        <v>25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+'28'!H208</f>
        <v>7</v>
      </c>
      <c r="D208" s="80">
        <v>0</v>
      </c>
      <c r="E208" s="46">
        <f t="shared" si="23"/>
        <v>7</v>
      </c>
      <c r="F208" s="91">
        <v>0</v>
      </c>
      <c r="G208" s="89">
        <v>0</v>
      </c>
      <c r="H208" s="46">
        <f t="shared" si="24"/>
        <v>5</v>
      </c>
      <c r="I208" s="81">
        <v>2</v>
      </c>
      <c r="J208" s="20">
        <v>50</v>
      </c>
      <c r="K208" s="72">
        <f t="shared" si="20"/>
        <v>100</v>
      </c>
      <c r="L208" s="17" t="s">
        <v>16</v>
      </c>
      <c r="M208" s="18">
        <v>30</v>
      </c>
      <c r="N208" s="23">
        <f t="shared" si="21"/>
        <v>70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5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5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5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7470</v>
      </c>
    </row>
    <row r="228" spans="1:25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25" ht="24.6" x14ac:dyDescent="0.65">
      <c r="A229" s="1"/>
      <c r="E229" s="31"/>
      <c r="H229" s="31"/>
      <c r="J229" s="34" t="s">
        <v>204</v>
      </c>
      <c r="K229" s="35"/>
      <c r="L229" s="36">
        <f>SUM(M229:AR229)</f>
        <v>5315</v>
      </c>
      <c r="M229" s="2">
        <v>35</v>
      </c>
      <c r="N229" s="2">
        <v>160</v>
      </c>
      <c r="O229" s="2">
        <v>395</v>
      </c>
      <c r="P229" s="2">
        <v>150</v>
      </c>
      <c r="Q229" s="2">
        <v>370</v>
      </c>
      <c r="R229" s="2">
        <v>760</v>
      </c>
      <c r="S229" s="2">
        <v>20</v>
      </c>
      <c r="T229" s="2">
        <v>120</v>
      </c>
      <c r="U229" s="2">
        <v>80</v>
      </c>
      <c r="V229" s="2">
        <v>2400</v>
      </c>
      <c r="W229" s="2">
        <v>275</v>
      </c>
      <c r="X229" s="2">
        <v>250</v>
      </c>
      <c r="Y229" s="2">
        <v>300</v>
      </c>
    </row>
    <row r="230" spans="1:25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25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25" ht="24.6" x14ac:dyDescent="0.65">
      <c r="A232" s="1"/>
      <c r="E232" s="31"/>
      <c r="H232" s="31"/>
      <c r="J232" s="154" t="s">
        <v>207</v>
      </c>
      <c r="K232" s="155"/>
      <c r="L232" s="37">
        <f>SUM(M5:M225)</f>
        <v>1230</v>
      </c>
      <c r="N232" s="105" t="s">
        <v>408</v>
      </c>
      <c r="O232" s="106" t="s">
        <v>409</v>
      </c>
      <c r="P232" s="107" t="s">
        <v>410</v>
      </c>
    </row>
    <row r="233" spans="1:25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925</v>
      </c>
      <c r="N233" s="108"/>
      <c r="O233" s="108"/>
      <c r="P233" s="108"/>
    </row>
    <row r="234" spans="1:25" ht="24.6" x14ac:dyDescent="0.65">
      <c r="A234" s="1"/>
      <c r="E234" s="31"/>
      <c r="H234" s="31"/>
      <c r="J234" s="154" t="s">
        <v>209</v>
      </c>
      <c r="K234" s="155"/>
      <c r="L234" s="37">
        <v>925</v>
      </c>
      <c r="N234" s="108"/>
      <c r="O234" s="108"/>
      <c r="P234" s="108"/>
    </row>
    <row r="235" spans="1:25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5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5" x14ac:dyDescent="0.6">
      <c r="H237" s="2"/>
      <c r="J237" s="2"/>
      <c r="N237" s="109"/>
      <c r="O237" s="109"/>
      <c r="P237" s="109"/>
    </row>
    <row r="238" spans="1:25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5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25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11"/>
  <sheetViews>
    <sheetView zoomScale="80" zoomScaleNormal="80" workbookViewId="0">
      <pane xSplit="8" ySplit="4" topLeftCell="I230" activePane="bottomRight" state="frozen"/>
      <selection activeCell="K208" sqref="K208"/>
      <selection pane="topRight" activeCell="K208" sqref="K208"/>
      <selection pane="bottomLeft" activeCell="K208" sqref="K208"/>
      <selection pane="bottomRight" activeCell="M96" sqref="M9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+'29'!H5</f>
        <v>13</v>
      </c>
      <c r="D5" s="80">
        <v>0</v>
      </c>
      <c r="E5" s="46">
        <f t="shared" ref="E5" si="0">C5+D5</f>
        <v>13</v>
      </c>
      <c r="F5" s="91">
        <v>0</v>
      </c>
      <c r="G5" s="89">
        <v>0</v>
      </c>
      <c r="H5" s="46">
        <f t="shared" ref="H5" si="1">+E5-F5-I5-G5</f>
        <v>12</v>
      </c>
      <c r="I5" s="81">
        <v>1</v>
      </c>
      <c r="J5" s="15">
        <v>50</v>
      </c>
      <c r="K5" s="72">
        <f>+J5*I5</f>
        <v>50</v>
      </c>
      <c r="L5" s="17" t="s">
        <v>16</v>
      </c>
      <c r="M5" s="18">
        <v>50</v>
      </c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+'29'!H6</f>
        <v>50</v>
      </c>
      <c r="D6" s="80">
        <v>20</v>
      </c>
      <c r="E6" s="46">
        <f t="shared" ref="E6:E69" si="5">C6+D6</f>
        <v>70</v>
      </c>
      <c r="F6" s="91">
        <v>0</v>
      </c>
      <c r="G6" s="89">
        <v>0</v>
      </c>
      <c r="H6" s="46">
        <f t="shared" ref="H6:H69" si="6">+E6-F6-I6-G6</f>
        <v>67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>
        <v>100</v>
      </c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+'29'!H11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5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>
        <v>50</v>
      </c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+'29'!H14</f>
        <v>9</v>
      </c>
      <c r="D14" s="80">
        <v>0</v>
      </c>
      <c r="E14" s="46">
        <f t="shared" si="5"/>
        <v>9</v>
      </c>
      <c r="F14" s="91">
        <v>0</v>
      </c>
      <c r="G14" s="89">
        <v>0</v>
      </c>
      <c r="H14" s="46">
        <f t="shared" si="6"/>
        <v>9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+'29'!H17</f>
        <v>3</v>
      </c>
      <c r="D17" s="80">
        <v>0</v>
      </c>
      <c r="E17" s="46">
        <f t="shared" si="5"/>
        <v>3</v>
      </c>
      <c r="F17" s="91">
        <v>0</v>
      </c>
      <c r="G17" s="89">
        <v>0</v>
      </c>
      <c r="H17" s="46">
        <f t="shared" si="6"/>
        <v>3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+'29'!H18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+'29'!H20</f>
        <v>-3</v>
      </c>
      <c r="D20" s="80">
        <v>0</v>
      </c>
      <c r="E20" s="46">
        <f t="shared" si="5"/>
        <v>-3</v>
      </c>
      <c r="F20" s="91">
        <v>0</v>
      </c>
      <c r="G20" s="89">
        <v>0</v>
      </c>
      <c r="H20" s="46">
        <f t="shared" si="6"/>
        <v>-3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+'29'!H21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+'29'!H22</f>
        <v>13</v>
      </c>
      <c r="D22" s="80">
        <v>20</v>
      </c>
      <c r="E22" s="46">
        <f t="shared" si="5"/>
        <v>33</v>
      </c>
      <c r="F22" s="91">
        <v>0</v>
      </c>
      <c r="G22" s="89">
        <v>0</v>
      </c>
      <c r="H22" s="46">
        <f t="shared" si="6"/>
        <v>30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+'29'!H24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0</v>
      </c>
      <c r="I24" s="81">
        <v>5</v>
      </c>
      <c r="J24" s="15">
        <v>100</v>
      </c>
      <c r="K24" s="72">
        <f t="shared" si="7"/>
        <v>500</v>
      </c>
      <c r="L24" s="17" t="s">
        <v>16</v>
      </c>
      <c r="M24" s="18">
        <v>140</v>
      </c>
      <c r="N24" s="23">
        <f t="shared" si="8"/>
        <v>360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+'29'!H26</f>
        <v>6</v>
      </c>
      <c r="D26" s="80">
        <v>0</v>
      </c>
      <c r="E26" s="46">
        <f t="shared" si="5"/>
        <v>6</v>
      </c>
      <c r="F26" s="91">
        <v>0</v>
      </c>
      <c r="G26" s="89">
        <v>0</v>
      </c>
      <c r="H26" s="46">
        <f t="shared" si="6"/>
        <v>6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+'29'!H28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1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+'29'!H29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+'29'!H31</f>
        <v>13</v>
      </c>
      <c r="D31" s="80">
        <v>10</v>
      </c>
      <c r="E31" s="46">
        <f t="shared" si="5"/>
        <v>23</v>
      </c>
      <c r="F31" s="91">
        <v>0</v>
      </c>
      <c r="G31" s="89">
        <v>0</v>
      </c>
      <c r="H31" s="46">
        <f t="shared" si="6"/>
        <v>22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+'29'!H32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+'29'!H33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+'29'!H37</f>
        <v>0</v>
      </c>
      <c r="D37" s="80">
        <v>5</v>
      </c>
      <c r="E37" s="46">
        <f t="shared" si="5"/>
        <v>5</v>
      </c>
      <c r="F37" s="91">
        <v>0</v>
      </c>
      <c r="G37" s="89">
        <v>0</v>
      </c>
      <c r="H37" s="46">
        <f t="shared" si="6"/>
        <v>5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+'29'!H38</f>
        <v>4</v>
      </c>
      <c r="D38" s="80">
        <v>5</v>
      </c>
      <c r="E38" s="46">
        <f t="shared" si="5"/>
        <v>9</v>
      </c>
      <c r="F38" s="91">
        <v>0</v>
      </c>
      <c r="G38" s="89">
        <v>0</v>
      </c>
      <c r="H38" s="46">
        <f t="shared" si="6"/>
        <v>5</v>
      </c>
      <c r="I38" s="81">
        <v>4</v>
      </c>
      <c r="J38" s="15">
        <v>50</v>
      </c>
      <c r="K38" s="72">
        <f t="shared" si="7"/>
        <v>200</v>
      </c>
      <c r="L38" s="17" t="s">
        <v>16</v>
      </c>
      <c r="M38" s="18">
        <v>100</v>
      </c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+'29'!H39</f>
        <v>5</v>
      </c>
      <c r="D39" s="80">
        <v>5</v>
      </c>
      <c r="E39" s="46">
        <f t="shared" si="5"/>
        <v>10</v>
      </c>
      <c r="F39" s="91">
        <v>0</v>
      </c>
      <c r="G39" s="89">
        <v>0</v>
      </c>
      <c r="H39" s="46">
        <f t="shared" si="6"/>
        <v>6</v>
      </c>
      <c r="I39" s="81">
        <v>4</v>
      </c>
      <c r="J39" s="15">
        <v>50</v>
      </c>
      <c r="K39" s="72">
        <f t="shared" si="7"/>
        <v>200</v>
      </c>
      <c r="L39" s="17" t="s">
        <v>16</v>
      </c>
      <c r="M39" s="18">
        <v>100</v>
      </c>
      <c r="N39" s="23">
        <f t="shared" si="8"/>
        <v>100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+'29'!H43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+'29'!H44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+'29'!H45</f>
        <v>1</v>
      </c>
      <c r="D45" s="80">
        <v>0</v>
      </c>
      <c r="E45" s="46">
        <f t="shared" si="5"/>
        <v>1</v>
      </c>
      <c r="F45" s="91">
        <v>0</v>
      </c>
      <c r="G45" s="89">
        <v>0</v>
      </c>
      <c r="H45" s="46">
        <f t="shared" si="6"/>
        <v>0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+'29'!H46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0</v>
      </c>
      <c r="I46" s="81">
        <v>3</v>
      </c>
      <c r="J46" s="15">
        <v>50</v>
      </c>
      <c r="K46" s="72">
        <f t="shared" si="7"/>
        <v>150</v>
      </c>
      <c r="L46" s="17" t="s">
        <v>16</v>
      </c>
      <c r="M46" s="18">
        <v>50</v>
      </c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+'29'!H48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+'29'!H49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7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>
        <v>100</v>
      </c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+'29'!H51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3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>
        <v>25</v>
      </c>
      <c r="N51" s="23">
        <f t="shared" si="8"/>
        <v>25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+'29'!H52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4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+'29'!H53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+'29'!H54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+'29'!H56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1</v>
      </c>
      <c r="I56" s="81">
        <v>1</v>
      </c>
      <c r="J56" s="15">
        <v>120</v>
      </c>
      <c r="K56" s="72">
        <f t="shared" si="7"/>
        <v>120</v>
      </c>
      <c r="L56" s="17" t="s">
        <v>16</v>
      </c>
      <c r="M56" s="18"/>
      <c r="N56" s="23">
        <f t="shared" si="8"/>
        <v>120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+'29'!H57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0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/>
      <c r="N57" s="23">
        <f t="shared" si="8"/>
        <v>120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+'29'!H58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+'29'!H59</f>
        <v>-2</v>
      </c>
      <c r="D59" s="80">
        <v>0</v>
      </c>
      <c r="E59" s="46">
        <f t="shared" si="5"/>
        <v>-2</v>
      </c>
      <c r="F59" s="91">
        <v>0</v>
      </c>
      <c r="G59" s="89">
        <v>0</v>
      </c>
      <c r="H59" s="46">
        <f t="shared" si="6"/>
        <v>-2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+'29'!H60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2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>
        <v>25</v>
      </c>
      <c r="N60" s="23">
        <f t="shared" si="8"/>
        <v>25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+'29'!H61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+'29'!H67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+'29'!H70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3</v>
      </c>
      <c r="I70" s="81">
        <v>3</v>
      </c>
      <c r="J70" s="21">
        <v>50</v>
      </c>
      <c r="K70" s="72">
        <f t="shared" si="7"/>
        <v>150</v>
      </c>
      <c r="L70" s="17" t="s">
        <v>16</v>
      </c>
      <c r="M70" s="18">
        <v>75</v>
      </c>
      <c r="N70" s="23">
        <f t="shared" si="8"/>
        <v>75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+'29'!H71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+'29'!H73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+'29'!H74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+'29'!H75</f>
        <v>6</v>
      </c>
      <c r="D75" s="80">
        <v>0</v>
      </c>
      <c r="E75" s="46">
        <f t="shared" si="13"/>
        <v>6</v>
      </c>
      <c r="F75" s="91">
        <v>0</v>
      </c>
      <c r="G75" s="89">
        <v>0</v>
      </c>
      <c r="H75" s="46">
        <f t="shared" si="14"/>
        <v>6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+'29'!H77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+'29'!H85</f>
        <v>1</v>
      </c>
      <c r="D85" s="80">
        <v>0</v>
      </c>
      <c r="E85" s="46">
        <f t="shared" si="13"/>
        <v>1</v>
      </c>
      <c r="F85" s="91">
        <v>0</v>
      </c>
      <c r="G85" s="89">
        <v>0</v>
      </c>
      <c r="H85" s="46">
        <f t="shared" si="14"/>
        <v>1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+'29'!H87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+'29'!H88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+'29'!H89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11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>
        <v>60</v>
      </c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+'29'!H90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+'29'!H91</f>
        <v>5</v>
      </c>
      <c r="D91" s="80">
        <v>0</v>
      </c>
      <c r="E91" s="46">
        <f t="shared" si="13"/>
        <v>5</v>
      </c>
      <c r="F91" s="91">
        <v>0</v>
      </c>
      <c r="G91" s="89">
        <v>0</v>
      </c>
      <c r="H91" s="46">
        <f t="shared" si="14"/>
        <v>4</v>
      </c>
      <c r="I91" s="81">
        <v>1</v>
      </c>
      <c r="J91" s="22">
        <v>55</v>
      </c>
      <c r="K91" s="72">
        <f t="shared" si="15"/>
        <v>55</v>
      </c>
      <c r="L91" s="17" t="s">
        <v>16</v>
      </c>
      <c r="M91" s="18"/>
      <c r="N91" s="23">
        <f t="shared" si="16"/>
        <v>55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+'29'!H97</f>
        <v>9</v>
      </c>
      <c r="D97" s="80">
        <v>0</v>
      </c>
      <c r="E97" s="46">
        <f t="shared" si="13"/>
        <v>9</v>
      </c>
      <c r="F97" s="91">
        <v>0</v>
      </c>
      <c r="G97" s="89">
        <v>0</v>
      </c>
      <c r="H97" s="46">
        <f t="shared" si="14"/>
        <v>5</v>
      </c>
      <c r="I97" s="81">
        <v>4</v>
      </c>
      <c r="J97" s="22">
        <v>40</v>
      </c>
      <c r="K97" s="72">
        <f t="shared" si="15"/>
        <v>160</v>
      </c>
      <c r="L97" s="17" t="s">
        <v>16</v>
      </c>
      <c r="M97" s="18">
        <v>80</v>
      </c>
      <c r="N97" s="23">
        <f t="shared" si="16"/>
        <v>80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+'29'!H98</f>
        <v>6</v>
      </c>
      <c r="D98" s="80">
        <v>0</v>
      </c>
      <c r="E98" s="46">
        <f t="shared" si="13"/>
        <v>6</v>
      </c>
      <c r="F98" s="91">
        <v>0</v>
      </c>
      <c r="G98" s="89">
        <v>0</v>
      </c>
      <c r="H98" s="46">
        <f t="shared" si="14"/>
        <v>4</v>
      </c>
      <c r="I98" s="81">
        <v>2</v>
      </c>
      <c r="J98" s="22">
        <v>45</v>
      </c>
      <c r="K98" s="72">
        <f t="shared" si="15"/>
        <v>90</v>
      </c>
      <c r="L98" s="17" t="s">
        <v>16</v>
      </c>
      <c r="M98" s="18">
        <v>30</v>
      </c>
      <c r="N98" s="23">
        <f t="shared" si="16"/>
        <v>60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+'29'!H102</f>
        <v>6</v>
      </c>
      <c r="D102" s="80">
        <v>0</v>
      </c>
      <c r="E102" s="46">
        <f t="shared" si="13"/>
        <v>6</v>
      </c>
      <c r="F102" s="91">
        <v>0</v>
      </c>
      <c r="G102" s="89">
        <v>0</v>
      </c>
      <c r="H102" s="46">
        <f t="shared" si="14"/>
        <v>6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+'29'!H107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2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>
        <v>25</v>
      </c>
      <c r="N107" s="23">
        <f t="shared" si="16"/>
        <v>25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+'29'!H108</f>
        <v>5</v>
      </c>
      <c r="D108" s="80">
        <v>0</v>
      </c>
      <c r="E108" s="46">
        <f t="shared" si="13"/>
        <v>5</v>
      </c>
      <c r="F108" s="91">
        <v>0</v>
      </c>
      <c r="G108" s="89">
        <v>0</v>
      </c>
      <c r="H108" s="46">
        <f t="shared" si="14"/>
        <v>4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>
        <v>30</v>
      </c>
      <c r="N108" s="23">
        <f t="shared" si="16"/>
        <v>30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+'29'!H109</f>
        <v>-2</v>
      </c>
      <c r="D109" s="80">
        <v>0</v>
      </c>
      <c r="E109" s="46">
        <f t="shared" si="13"/>
        <v>-2</v>
      </c>
      <c r="F109" s="91">
        <v>0</v>
      </c>
      <c r="G109" s="89">
        <v>0</v>
      </c>
      <c r="H109" s="46">
        <f t="shared" si="14"/>
        <v>-2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+'29'!H114</f>
        <v>8</v>
      </c>
      <c r="D114" s="80">
        <v>0</v>
      </c>
      <c r="E114" s="46">
        <f t="shared" si="13"/>
        <v>8</v>
      </c>
      <c r="F114" s="91">
        <v>0</v>
      </c>
      <c r="G114" s="89">
        <v>0</v>
      </c>
      <c r="H114" s="46">
        <f t="shared" si="14"/>
        <v>8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+'29'!H115</f>
        <v>10</v>
      </c>
      <c r="D115" s="80">
        <v>0</v>
      </c>
      <c r="E115" s="46">
        <f t="shared" si="13"/>
        <v>10</v>
      </c>
      <c r="F115" s="91">
        <v>0</v>
      </c>
      <c r="G115" s="89">
        <v>0</v>
      </c>
      <c r="H115" s="46">
        <f t="shared" si="14"/>
        <v>10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+'29'!H116</f>
        <v>4</v>
      </c>
      <c r="D116" s="80">
        <v>0</v>
      </c>
      <c r="E116" s="46">
        <f t="shared" si="13"/>
        <v>4</v>
      </c>
      <c r="F116" s="91">
        <v>0</v>
      </c>
      <c r="G116" s="89">
        <v>0</v>
      </c>
      <c r="H116" s="46">
        <f t="shared" si="14"/>
        <v>4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+'29'!H126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+'29'!H127</f>
        <v>1</v>
      </c>
      <c r="D127" s="80">
        <v>0</v>
      </c>
      <c r="E127" s="46">
        <f t="shared" si="13"/>
        <v>1</v>
      </c>
      <c r="F127" s="91">
        <v>1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+'29'!H147</f>
        <v>2</v>
      </c>
      <c r="D147" s="80">
        <v>0</v>
      </c>
      <c r="E147" s="46">
        <f t="shared" si="18"/>
        <v>2</v>
      </c>
      <c r="F147" s="91">
        <v>0</v>
      </c>
      <c r="G147" s="89">
        <v>0</v>
      </c>
      <c r="H147" s="46">
        <f t="shared" si="19"/>
        <v>2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+'29'!H150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+'29'!H153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+'29'!H154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2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+'29'!H155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+'29'!H156</f>
        <v>2</v>
      </c>
      <c r="D156" s="80">
        <v>0</v>
      </c>
      <c r="E156" s="46">
        <f t="shared" si="18"/>
        <v>2</v>
      </c>
      <c r="F156" s="91">
        <v>0</v>
      </c>
      <c r="G156" s="89">
        <v>0</v>
      </c>
      <c r="H156" s="46">
        <f t="shared" si="19"/>
        <v>2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+'29'!H157</f>
        <v>5</v>
      </c>
      <c r="D157" s="80">
        <v>0</v>
      </c>
      <c r="E157" s="46">
        <f t="shared" si="18"/>
        <v>5</v>
      </c>
      <c r="F157" s="91">
        <v>0</v>
      </c>
      <c r="G157" s="89">
        <v>0</v>
      </c>
      <c r="H157" s="46">
        <f t="shared" si="19"/>
        <v>4</v>
      </c>
      <c r="I157" s="81">
        <v>1</v>
      </c>
      <c r="J157" s="20">
        <v>50</v>
      </c>
      <c r="K157" s="72">
        <f t="shared" si="20"/>
        <v>50</v>
      </c>
      <c r="L157" s="17" t="s">
        <v>16</v>
      </c>
      <c r="M157" s="18"/>
      <c r="N157" s="23">
        <f t="shared" si="21"/>
        <v>50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+'29'!H158</f>
        <v>10</v>
      </c>
      <c r="D158" s="80">
        <v>0</v>
      </c>
      <c r="E158" s="46">
        <f t="shared" si="18"/>
        <v>10</v>
      </c>
      <c r="F158" s="91">
        <v>0</v>
      </c>
      <c r="G158" s="89">
        <v>0</v>
      </c>
      <c r="H158" s="46">
        <f t="shared" si="19"/>
        <v>6</v>
      </c>
      <c r="I158" s="81">
        <v>4</v>
      </c>
      <c r="J158" s="20">
        <v>150</v>
      </c>
      <c r="K158" s="72">
        <f t="shared" si="20"/>
        <v>600</v>
      </c>
      <c r="L158" s="17" t="s">
        <v>16</v>
      </c>
      <c r="M158" s="18"/>
      <c r="N158" s="23">
        <f t="shared" si="21"/>
        <v>600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+'29'!H165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+'29'!H167</f>
        <v>2</v>
      </c>
      <c r="D167" s="80">
        <v>0</v>
      </c>
      <c r="E167" s="46">
        <f t="shared" si="18"/>
        <v>2</v>
      </c>
      <c r="F167" s="91">
        <v>0</v>
      </c>
      <c r="G167" s="89">
        <v>0</v>
      </c>
      <c r="H167" s="46">
        <f t="shared" si="19"/>
        <v>2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+'29'!H169</f>
        <v>7</v>
      </c>
      <c r="D169" s="80">
        <v>0</v>
      </c>
      <c r="E169" s="46">
        <f t="shared" si="18"/>
        <v>7</v>
      </c>
      <c r="F169" s="91">
        <v>0</v>
      </c>
      <c r="G169" s="89">
        <v>0</v>
      </c>
      <c r="H169" s="46">
        <f t="shared" si="19"/>
        <v>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+'29'!H171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1</v>
      </c>
      <c r="I171" s="81">
        <v>1</v>
      </c>
      <c r="J171" s="20">
        <v>50</v>
      </c>
      <c r="K171" s="72">
        <f t="shared" si="20"/>
        <v>50</v>
      </c>
      <c r="L171" s="17" t="s">
        <v>16</v>
      </c>
      <c r="M171" s="18">
        <v>25</v>
      </c>
      <c r="N171" s="23">
        <f t="shared" si="21"/>
        <v>25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+'29'!H172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+'29'!H179</f>
        <v>63</v>
      </c>
      <c r="D179" s="80">
        <v>0</v>
      </c>
      <c r="E179" s="46">
        <f t="shared" si="18"/>
        <v>63</v>
      </c>
      <c r="F179" s="91">
        <v>0</v>
      </c>
      <c r="G179" s="89">
        <v>0</v>
      </c>
      <c r="H179" s="46">
        <f t="shared" si="19"/>
        <v>63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+'29'!H181</f>
        <v>9</v>
      </c>
      <c r="D181" s="80">
        <v>0</v>
      </c>
      <c r="E181" s="46">
        <f t="shared" si="18"/>
        <v>9</v>
      </c>
      <c r="F181" s="91">
        <v>0</v>
      </c>
      <c r="G181" s="89">
        <v>0</v>
      </c>
      <c r="H181" s="46">
        <f t="shared" si="19"/>
        <v>9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+'29'!H187</f>
        <v>192</v>
      </c>
      <c r="D187" s="80">
        <v>0</v>
      </c>
      <c r="E187" s="46">
        <f t="shared" si="18"/>
        <v>192</v>
      </c>
      <c r="F187" s="91">
        <v>0</v>
      </c>
      <c r="G187" s="89">
        <v>0</v>
      </c>
      <c r="H187" s="46">
        <f t="shared" si="19"/>
        <v>192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+'29'!H205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+'29'!H206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+'29'!H207</f>
        <v>1</v>
      </c>
      <c r="D207" s="80">
        <v>0</v>
      </c>
      <c r="E207" s="46">
        <f t="shared" si="23"/>
        <v>1</v>
      </c>
      <c r="F207" s="91">
        <v>0</v>
      </c>
      <c r="G207" s="89">
        <v>0</v>
      </c>
      <c r="H207" s="46">
        <f t="shared" si="24"/>
        <v>1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+'29'!H208</f>
        <v>5</v>
      </c>
      <c r="D208" s="80">
        <v>0</v>
      </c>
      <c r="E208" s="46">
        <f t="shared" si="23"/>
        <v>5</v>
      </c>
      <c r="F208" s="91">
        <v>0</v>
      </c>
      <c r="G208" s="89">
        <v>0</v>
      </c>
      <c r="H208" s="46">
        <f t="shared" si="24"/>
        <v>0</v>
      </c>
      <c r="I208" s="81">
        <v>5</v>
      </c>
      <c r="J208" s="20">
        <v>50</v>
      </c>
      <c r="K208" s="72">
        <f t="shared" si="20"/>
        <v>250</v>
      </c>
      <c r="L208" s="17" t="s">
        <v>16</v>
      </c>
      <c r="M208" s="18">
        <v>150</v>
      </c>
      <c r="N208" s="23">
        <f t="shared" si="21"/>
        <v>100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2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2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22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4065</v>
      </c>
    </row>
    <row r="228" spans="1:22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22" ht="24.6" x14ac:dyDescent="0.65">
      <c r="A229" s="1"/>
      <c r="E229" s="31"/>
      <c r="H229" s="31"/>
      <c r="J229" s="34" t="s">
        <v>204</v>
      </c>
      <c r="K229" s="35"/>
      <c r="L229" s="36">
        <f>SUM(M229:AR229)</f>
        <v>1760</v>
      </c>
      <c r="M229" s="2">
        <v>200</v>
      </c>
      <c r="N229" s="2">
        <v>25</v>
      </c>
      <c r="O229" s="2">
        <v>50</v>
      </c>
      <c r="P229" s="2">
        <v>200</v>
      </c>
      <c r="Q229" s="2">
        <v>95</v>
      </c>
      <c r="R229" s="2">
        <v>95</v>
      </c>
      <c r="S229" s="2">
        <v>140</v>
      </c>
      <c r="T229" s="2">
        <v>155</v>
      </c>
      <c r="U229" s="2">
        <v>690</v>
      </c>
      <c r="V229" s="2">
        <v>110</v>
      </c>
    </row>
    <row r="230" spans="1:22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22" ht="24.6" x14ac:dyDescent="0.65">
      <c r="A231" s="1"/>
      <c r="E231" s="31"/>
      <c r="H231" s="31"/>
      <c r="J231" s="154" t="s">
        <v>206</v>
      </c>
      <c r="K231" s="155"/>
      <c r="L231" s="36">
        <v>0</v>
      </c>
    </row>
    <row r="232" spans="1:22" ht="24.6" x14ac:dyDescent="0.65">
      <c r="A232" s="1"/>
      <c r="E232" s="31"/>
      <c r="H232" s="31"/>
      <c r="J232" s="154" t="s">
        <v>207</v>
      </c>
      <c r="K232" s="155"/>
      <c r="L232" s="37">
        <f>SUM(M5:M225)</f>
        <v>1215</v>
      </c>
      <c r="N232" s="105" t="s">
        <v>408</v>
      </c>
      <c r="O232" s="106" t="s">
        <v>409</v>
      </c>
      <c r="P232" s="107" t="s">
        <v>410</v>
      </c>
    </row>
    <row r="233" spans="1:22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1090</v>
      </c>
      <c r="N233" s="108"/>
      <c r="O233" s="108">
        <v>180</v>
      </c>
      <c r="P233" s="108"/>
    </row>
    <row r="234" spans="1:22" ht="24.6" x14ac:dyDescent="0.65">
      <c r="A234" s="1"/>
      <c r="E234" s="31"/>
      <c r="H234" s="31"/>
      <c r="J234" s="154" t="s">
        <v>209</v>
      </c>
      <c r="K234" s="155"/>
      <c r="L234" s="37">
        <v>1090</v>
      </c>
      <c r="N234" s="108"/>
      <c r="O234" s="108"/>
      <c r="P234" s="108"/>
    </row>
    <row r="235" spans="1:22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22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22" x14ac:dyDescent="0.6">
      <c r="H237" s="2"/>
      <c r="J237" s="2"/>
      <c r="N237" s="109"/>
      <c r="O237" s="109"/>
      <c r="P237" s="109"/>
    </row>
    <row r="238" spans="1:22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22" x14ac:dyDescent="0.6">
      <c r="H239" s="2"/>
      <c r="J239" s="2"/>
      <c r="N239" s="111">
        <f>SUM(N233:N238)</f>
        <v>0</v>
      </c>
      <c r="O239" s="111">
        <f>SUM(O233:O238)</f>
        <v>180</v>
      </c>
      <c r="P239" s="111">
        <f>SUM(P233:P238)</f>
        <v>0</v>
      </c>
    </row>
    <row r="240" spans="1:22" x14ac:dyDescent="0.6">
      <c r="H240" s="2"/>
      <c r="J240" s="2"/>
      <c r="N240" s="112" t="s">
        <v>411</v>
      </c>
      <c r="O240" s="113">
        <f>O239*30/100</f>
        <v>54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3.78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122.22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11"/>
  <sheetViews>
    <sheetView zoomScale="80" zoomScaleNormal="80" workbookViewId="0">
      <pane xSplit="8" ySplit="4" topLeftCell="I233" activePane="bottomRight" state="frozen"/>
      <selection activeCell="K208" sqref="K208"/>
      <selection pane="topRight" activeCell="K208" sqref="K208"/>
      <selection pane="bottomLeft" activeCell="K208" sqref="K208"/>
      <selection pane="bottomRight" activeCell="K208" sqref="K20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19" t="s">
        <v>391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R2" s="168" t="s">
        <v>0</v>
      </c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9" s="5" customFormat="1" ht="26.4" x14ac:dyDescent="0.7">
      <c r="A3" s="172" t="s">
        <v>1</v>
      </c>
      <c r="B3" s="172" t="s">
        <v>2</v>
      </c>
      <c r="C3" s="156" t="s">
        <v>3</v>
      </c>
      <c r="D3" s="156" t="s">
        <v>4</v>
      </c>
      <c r="E3" s="156" t="s">
        <v>5</v>
      </c>
      <c r="F3" s="90" t="s">
        <v>6</v>
      </c>
      <c r="G3" s="163" t="s">
        <v>303</v>
      </c>
      <c r="H3" s="156" t="s">
        <v>7</v>
      </c>
      <c r="I3" s="162" t="s">
        <v>8</v>
      </c>
      <c r="J3" s="162"/>
      <c r="K3" s="162"/>
      <c r="L3" s="156" t="s">
        <v>9</v>
      </c>
      <c r="M3" s="160" t="s">
        <v>10</v>
      </c>
      <c r="O3" s="150" t="s">
        <v>304</v>
      </c>
      <c r="P3" s="165" t="s">
        <v>305</v>
      </c>
      <c r="R3" s="156" t="s">
        <v>1</v>
      </c>
      <c r="S3" s="156" t="s">
        <v>2</v>
      </c>
      <c r="T3" s="156" t="s">
        <v>3</v>
      </c>
      <c r="U3" s="156" t="s">
        <v>4</v>
      </c>
      <c r="V3" s="156" t="s">
        <v>5</v>
      </c>
      <c r="W3" s="78" t="s">
        <v>6</v>
      </c>
      <c r="X3" s="156" t="s">
        <v>7</v>
      </c>
      <c r="Y3" s="162" t="s">
        <v>8</v>
      </c>
      <c r="Z3" s="162"/>
      <c r="AA3" s="162"/>
      <c r="AB3" s="156" t="s">
        <v>9</v>
      </c>
      <c r="AC3" s="160" t="s">
        <v>10</v>
      </c>
    </row>
    <row r="4" spans="1:29" s="5" customFormat="1" ht="26.4" x14ac:dyDescent="0.7">
      <c r="A4" s="173"/>
      <c r="B4" s="173"/>
      <c r="C4" s="156"/>
      <c r="D4" s="156"/>
      <c r="E4" s="156"/>
      <c r="F4" s="90" t="s">
        <v>11</v>
      </c>
      <c r="G4" s="164"/>
      <c r="H4" s="156"/>
      <c r="I4" s="78" t="s">
        <v>12</v>
      </c>
      <c r="J4" s="79" t="s">
        <v>13</v>
      </c>
      <c r="K4" s="78" t="s">
        <v>14</v>
      </c>
      <c r="L4" s="156"/>
      <c r="M4" s="160"/>
      <c r="O4" s="151"/>
      <c r="P4" s="166"/>
      <c r="R4" s="156"/>
      <c r="S4" s="156"/>
      <c r="T4" s="156"/>
      <c r="U4" s="156"/>
      <c r="V4" s="156"/>
      <c r="W4" s="78" t="s">
        <v>11</v>
      </c>
      <c r="X4" s="156"/>
      <c r="Y4" s="78" t="s">
        <v>12</v>
      </c>
      <c r="Z4" s="79" t="s">
        <v>13</v>
      </c>
      <c r="AA4" s="78" t="s">
        <v>14</v>
      </c>
      <c r="AB4" s="156"/>
      <c r="AC4" s="160"/>
    </row>
    <row r="5" spans="1:29" ht="24.6" x14ac:dyDescent="0.65">
      <c r="A5" s="10">
        <v>1</v>
      </c>
      <c r="B5" s="19" t="s">
        <v>361</v>
      </c>
      <c r="C5" s="71">
        <f>+'30'!H5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12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+'30'!H6</f>
        <v>67</v>
      </c>
      <c r="D6" s="80">
        <v>0</v>
      </c>
      <c r="E6" s="46">
        <f t="shared" ref="E6:E69" si="5">C6+D6</f>
        <v>67</v>
      </c>
      <c r="F6" s="91">
        <v>0</v>
      </c>
      <c r="G6" s="89">
        <v>0</v>
      </c>
      <c r="H6" s="46">
        <f t="shared" ref="H6:H69" si="6">+E6-F6-I6-G6</f>
        <v>67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+'30'!H11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+'30'!H14</f>
        <v>9</v>
      </c>
      <c r="D14" s="80">
        <v>0</v>
      </c>
      <c r="E14" s="46">
        <f t="shared" si="5"/>
        <v>9</v>
      </c>
      <c r="F14" s="91">
        <v>0</v>
      </c>
      <c r="G14" s="89">
        <v>0</v>
      </c>
      <c r="H14" s="46">
        <f t="shared" si="6"/>
        <v>9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+'30'!H17</f>
        <v>3</v>
      </c>
      <c r="D17" s="80">
        <v>0</v>
      </c>
      <c r="E17" s="46">
        <f t="shared" si="5"/>
        <v>3</v>
      </c>
      <c r="F17" s="91">
        <v>0</v>
      </c>
      <c r="G17" s="89">
        <v>0</v>
      </c>
      <c r="H17" s="46">
        <f t="shared" si="6"/>
        <v>3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+'30'!H18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+'30'!H20</f>
        <v>-3</v>
      </c>
      <c r="D20" s="80">
        <v>0</v>
      </c>
      <c r="E20" s="46">
        <f t="shared" si="5"/>
        <v>-3</v>
      </c>
      <c r="F20" s="91">
        <v>0</v>
      </c>
      <c r="G20" s="89">
        <v>0</v>
      </c>
      <c r="H20" s="46">
        <f t="shared" si="6"/>
        <v>-3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+'30'!H21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+'30'!H22</f>
        <v>30</v>
      </c>
      <c r="D22" s="80">
        <v>0</v>
      </c>
      <c r="E22" s="46">
        <f t="shared" si="5"/>
        <v>30</v>
      </c>
      <c r="F22" s="91">
        <v>0</v>
      </c>
      <c r="G22" s="89">
        <v>0</v>
      </c>
      <c r="H22" s="46">
        <f t="shared" si="6"/>
        <v>30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+'30'!H26</f>
        <v>6</v>
      </c>
      <c r="D26" s="80">
        <v>0</v>
      </c>
      <c r="E26" s="46">
        <f t="shared" si="5"/>
        <v>6</v>
      </c>
      <c r="F26" s="91">
        <v>0</v>
      </c>
      <c r="G26" s="89">
        <v>0</v>
      </c>
      <c r="H26" s="46">
        <f t="shared" si="6"/>
        <v>6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+'30'!H28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+'30'!H29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+'30'!H31</f>
        <v>22</v>
      </c>
      <c r="D31" s="80">
        <v>0</v>
      </c>
      <c r="E31" s="46">
        <f t="shared" si="5"/>
        <v>22</v>
      </c>
      <c r="F31" s="91">
        <v>0</v>
      </c>
      <c r="G31" s="89">
        <v>0</v>
      </c>
      <c r="H31" s="46">
        <f t="shared" si="6"/>
        <v>22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+'30'!H32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7" t="s">
        <v>119</v>
      </c>
      <c r="T32" s="158"/>
      <c r="U32" s="158"/>
      <c r="V32" s="158"/>
      <c r="W32" s="158"/>
      <c r="X32" s="158"/>
      <c r="Y32" s="158"/>
      <c r="Z32" s="159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+'30'!H33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+'30'!H34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+'30'!H37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5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+'30'!H38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+'30'!H39</f>
        <v>6</v>
      </c>
      <c r="D39" s="80">
        <v>0</v>
      </c>
      <c r="E39" s="46">
        <f t="shared" si="5"/>
        <v>6</v>
      </c>
      <c r="F39" s="91">
        <v>0</v>
      </c>
      <c r="G39" s="89">
        <v>0</v>
      </c>
      <c r="H39" s="46">
        <f t="shared" si="6"/>
        <v>6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+'30'!H43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+'30'!H44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+'30'!H45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+'30'!H46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+'30'!H47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+'30'!H48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+'30'!H49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+'30'!H50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+'30'!H51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+'30'!H52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4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+'30'!H53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+'30'!H54</f>
        <v>2</v>
      </c>
      <c r="D54" s="80">
        <v>0</v>
      </c>
      <c r="E54" s="46">
        <f t="shared" si="5"/>
        <v>2</v>
      </c>
      <c r="F54" s="91">
        <v>0</v>
      </c>
      <c r="G54" s="89">
        <v>0</v>
      </c>
      <c r="H54" s="46">
        <f t="shared" si="6"/>
        <v>2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+'30'!H55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+'30'!H56</f>
        <v>1</v>
      </c>
      <c r="D56" s="80">
        <v>0</v>
      </c>
      <c r="E56" s="46">
        <f t="shared" si="5"/>
        <v>1</v>
      </c>
      <c r="F56" s="91">
        <v>0</v>
      </c>
      <c r="G56" s="89">
        <v>0</v>
      </c>
      <c r="H56" s="46">
        <f t="shared" si="6"/>
        <v>1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+'30'!H58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+'30'!H59</f>
        <v>-2</v>
      </c>
      <c r="D59" s="80">
        <v>0</v>
      </c>
      <c r="E59" s="46">
        <f t="shared" si="5"/>
        <v>-2</v>
      </c>
      <c r="F59" s="91">
        <v>0</v>
      </c>
      <c r="G59" s="89">
        <v>0</v>
      </c>
      <c r="H59" s="46">
        <f t="shared" si="6"/>
        <v>-2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+'30'!H60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+'30'!H61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+'30'!H67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+'30'!H70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+'30'!H71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+'30'!H72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+'30'!H73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+'30'!H74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+'30'!H75</f>
        <v>6</v>
      </c>
      <c r="D75" s="80">
        <v>0</v>
      </c>
      <c r="E75" s="46">
        <f t="shared" si="13"/>
        <v>6</v>
      </c>
      <c r="F75" s="91">
        <v>0</v>
      </c>
      <c r="G75" s="89">
        <v>0</v>
      </c>
      <c r="H75" s="46">
        <f t="shared" si="14"/>
        <v>6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+'30'!H77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+'30'!H81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+'30'!H84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+'30'!H85</f>
        <v>1</v>
      </c>
      <c r="D85" s="80">
        <v>0</v>
      </c>
      <c r="E85" s="46">
        <f t="shared" si="13"/>
        <v>1</v>
      </c>
      <c r="F85" s="91">
        <v>0</v>
      </c>
      <c r="G85" s="89">
        <v>0</v>
      </c>
      <c r="H85" s="46">
        <f t="shared" si="14"/>
        <v>1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+'30'!H87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+'30'!H88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+'30'!H89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+'30'!H90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+'30'!H91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+'30'!H97</f>
        <v>5</v>
      </c>
      <c r="D97" s="80">
        <v>0</v>
      </c>
      <c r="E97" s="46">
        <f t="shared" si="13"/>
        <v>5</v>
      </c>
      <c r="F97" s="91">
        <v>0</v>
      </c>
      <c r="G97" s="89">
        <v>0</v>
      </c>
      <c r="H97" s="46">
        <f t="shared" si="14"/>
        <v>5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+'30'!H98</f>
        <v>4</v>
      </c>
      <c r="D98" s="80">
        <v>0</v>
      </c>
      <c r="E98" s="46">
        <f t="shared" si="13"/>
        <v>4</v>
      </c>
      <c r="F98" s="91">
        <v>0</v>
      </c>
      <c r="G98" s="89">
        <v>0</v>
      </c>
      <c r="H98" s="46">
        <f t="shared" si="14"/>
        <v>4</v>
      </c>
      <c r="I98" s="81"/>
      <c r="J98" s="22">
        <v>45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+'30'!H102</f>
        <v>6</v>
      </c>
      <c r="D102" s="80">
        <v>0</v>
      </c>
      <c r="E102" s="46">
        <f t="shared" si="13"/>
        <v>6</v>
      </c>
      <c r="F102" s="91">
        <v>0</v>
      </c>
      <c r="G102" s="89">
        <v>0</v>
      </c>
      <c r="H102" s="46">
        <f t="shared" si="14"/>
        <v>6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39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39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+'30'!H107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+'30'!H108</f>
        <v>4</v>
      </c>
      <c r="D108" s="80">
        <v>0</v>
      </c>
      <c r="E108" s="46">
        <f t="shared" si="13"/>
        <v>4</v>
      </c>
      <c r="F108" s="91">
        <v>0</v>
      </c>
      <c r="G108" s="89">
        <v>0</v>
      </c>
      <c r="H108" s="46">
        <f t="shared" si="14"/>
        <v>4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+'30'!H107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+'30'!H113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+'30'!H114</f>
        <v>8</v>
      </c>
      <c r="D114" s="80">
        <v>0</v>
      </c>
      <c r="E114" s="46">
        <f t="shared" si="13"/>
        <v>8</v>
      </c>
      <c r="F114" s="91">
        <v>0</v>
      </c>
      <c r="G114" s="89">
        <v>0</v>
      </c>
      <c r="H114" s="46">
        <f t="shared" si="14"/>
        <v>8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+'30'!H115</f>
        <v>10</v>
      </c>
      <c r="D115" s="80">
        <v>0</v>
      </c>
      <c r="E115" s="46">
        <f t="shared" si="13"/>
        <v>10</v>
      </c>
      <c r="F115" s="91">
        <v>0</v>
      </c>
      <c r="G115" s="89">
        <v>0</v>
      </c>
      <c r="H115" s="46">
        <f t="shared" si="14"/>
        <v>10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+'30'!H116</f>
        <v>4</v>
      </c>
      <c r="D116" s="80">
        <v>0</v>
      </c>
      <c r="E116" s="46">
        <f t="shared" si="13"/>
        <v>4</v>
      </c>
      <c r="F116" s="91">
        <v>0</v>
      </c>
      <c r="G116" s="89">
        <v>0</v>
      </c>
      <c r="H116" s="46">
        <f t="shared" si="14"/>
        <v>4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+'30'!H126</f>
        <v>1</v>
      </c>
      <c r="D126" s="80">
        <v>0</v>
      </c>
      <c r="E126" s="46">
        <f t="shared" si="13"/>
        <v>1</v>
      </c>
      <c r="F126" s="91">
        <v>0</v>
      </c>
      <c r="G126" s="89">
        <v>0</v>
      </c>
      <c r="H126" s="46">
        <f t="shared" si="14"/>
        <v>1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+'30'!H135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+'30'!H136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+'30'!H137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+'30'!H142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+'30'!H147</f>
        <v>2</v>
      </c>
      <c r="D147" s="80">
        <v>0</v>
      </c>
      <c r="E147" s="46">
        <f t="shared" si="18"/>
        <v>2</v>
      </c>
      <c r="F147" s="91">
        <v>0</v>
      </c>
      <c r="G147" s="89">
        <v>0</v>
      </c>
      <c r="H147" s="46">
        <f t="shared" si="19"/>
        <v>2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+'30'!H150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+'30'!H153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+'30'!H154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2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+'30'!H155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+'30'!H156</f>
        <v>2</v>
      </c>
      <c r="D156" s="80">
        <v>0</v>
      </c>
      <c r="E156" s="46">
        <f t="shared" si="18"/>
        <v>2</v>
      </c>
      <c r="F156" s="91">
        <v>0</v>
      </c>
      <c r="G156" s="89">
        <v>0</v>
      </c>
      <c r="H156" s="46">
        <f t="shared" si="19"/>
        <v>2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+'30'!H157</f>
        <v>4</v>
      </c>
      <c r="D157" s="80">
        <v>0</v>
      </c>
      <c r="E157" s="46">
        <f t="shared" si="18"/>
        <v>4</v>
      </c>
      <c r="F157" s="91">
        <v>0</v>
      </c>
      <c r="G157" s="89">
        <v>0</v>
      </c>
      <c r="H157" s="46">
        <f t="shared" si="19"/>
        <v>4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+'30'!H158</f>
        <v>6</v>
      </c>
      <c r="D158" s="80">
        <v>0</v>
      </c>
      <c r="E158" s="46">
        <f t="shared" si="18"/>
        <v>6</v>
      </c>
      <c r="F158" s="91">
        <v>0</v>
      </c>
      <c r="G158" s="89">
        <v>0</v>
      </c>
      <c r="H158" s="46">
        <f t="shared" si="19"/>
        <v>6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+'30'!H165</f>
        <v>1</v>
      </c>
      <c r="D165" s="80">
        <v>0</v>
      </c>
      <c r="E165" s="46">
        <f t="shared" si="18"/>
        <v>1</v>
      </c>
      <c r="F165" s="91">
        <v>0</v>
      </c>
      <c r="G165" s="89">
        <v>0</v>
      </c>
      <c r="H165" s="46">
        <f t="shared" si="19"/>
        <v>1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+'30'!H167</f>
        <v>2</v>
      </c>
      <c r="D167" s="80">
        <v>0</v>
      </c>
      <c r="E167" s="46">
        <f t="shared" si="18"/>
        <v>2</v>
      </c>
      <c r="F167" s="91">
        <v>0</v>
      </c>
      <c r="G167" s="89">
        <v>0</v>
      </c>
      <c r="H167" s="46">
        <f t="shared" si="19"/>
        <v>2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+'30'!H169</f>
        <v>7</v>
      </c>
      <c r="D169" s="80">
        <v>0</v>
      </c>
      <c r="E169" s="46">
        <f t="shared" si="18"/>
        <v>7</v>
      </c>
      <c r="F169" s="91">
        <v>0</v>
      </c>
      <c r="G169" s="89">
        <v>0</v>
      </c>
      <c r="H169" s="46">
        <f t="shared" si="19"/>
        <v>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+'30'!H171</f>
        <v>1</v>
      </c>
      <c r="D171" s="80">
        <v>0</v>
      </c>
      <c r="E171" s="46">
        <f t="shared" si="18"/>
        <v>1</v>
      </c>
      <c r="F171" s="91">
        <v>0</v>
      </c>
      <c r="G171" s="89">
        <v>0</v>
      </c>
      <c r="H171" s="46">
        <f t="shared" si="19"/>
        <v>1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+'30'!H172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+'30'!H175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+'30'!H108</f>
        <v>4</v>
      </c>
      <c r="D177" s="80">
        <v>0</v>
      </c>
      <c r="E177" s="46">
        <f t="shared" si="18"/>
        <v>4</v>
      </c>
      <c r="F177" s="91">
        <v>0</v>
      </c>
      <c r="G177" s="89">
        <v>0</v>
      </c>
      <c r="H177" s="46">
        <f t="shared" si="19"/>
        <v>4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+'30'!H179</f>
        <v>63</v>
      </c>
      <c r="D179" s="80">
        <v>0</v>
      </c>
      <c r="E179" s="46">
        <f t="shared" si="18"/>
        <v>63</v>
      </c>
      <c r="F179" s="91">
        <v>0</v>
      </c>
      <c r="G179" s="89">
        <v>0</v>
      </c>
      <c r="H179" s="46">
        <f t="shared" si="19"/>
        <v>63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+'30'!H181</f>
        <v>9</v>
      </c>
      <c r="D181" s="80">
        <v>0</v>
      </c>
      <c r="E181" s="46">
        <f t="shared" si="18"/>
        <v>9</v>
      </c>
      <c r="F181" s="91">
        <v>0</v>
      </c>
      <c r="G181" s="89">
        <v>0</v>
      </c>
      <c r="H181" s="46">
        <f t="shared" si="19"/>
        <v>9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+'30'!H187</f>
        <v>192</v>
      </c>
      <c r="D187" s="80">
        <v>0</v>
      </c>
      <c r="E187" s="46">
        <f t="shared" si="18"/>
        <v>192</v>
      </c>
      <c r="F187" s="91">
        <v>0</v>
      </c>
      <c r="G187" s="89">
        <v>0</v>
      </c>
      <c r="H187" s="46">
        <f t="shared" si="19"/>
        <v>192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+'30'!H204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414</v>
      </c>
      <c r="C205" s="71">
        <f>+'30'!H205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 t="s">
        <v>415</v>
      </c>
      <c r="C206" s="71">
        <f>+'30'!H206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>
        <v>50</v>
      </c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 t="s">
        <v>416</v>
      </c>
      <c r="C207" s="71">
        <f>+'30'!H207</f>
        <v>1</v>
      </c>
      <c r="D207" s="80">
        <v>0</v>
      </c>
      <c r="E207" s="46">
        <f t="shared" si="23"/>
        <v>1</v>
      </c>
      <c r="F207" s="91">
        <v>0</v>
      </c>
      <c r="G207" s="89">
        <v>0</v>
      </c>
      <c r="H207" s="46">
        <f t="shared" si="24"/>
        <v>1</v>
      </c>
      <c r="I207" s="81"/>
      <c r="J207" s="20">
        <v>50</v>
      </c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 t="s">
        <v>417</v>
      </c>
      <c r="C208" s="71">
        <f>+'30'!H208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>
        <v>50</v>
      </c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69" t="s">
        <v>212</v>
      </c>
      <c r="J226" s="170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71" t="s">
        <v>202</v>
      </c>
      <c r="K227" s="171"/>
      <c r="L227" s="33">
        <f>SUM(K5:K226)</f>
        <v>0</v>
      </c>
    </row>
    <row r="228" spans="1:17" ht="24.6" x14ac:dyDescent="0.65">
      <c r="A228" s="1"/>
      <c r="E228" s="31"/>
      <c r="H228" s="31"/>
      <c r="J228" s="154" t="s">
        <v>203</v>
      </c>
      <c r="K228" s="155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54" t="s">
        <v>205</v>
      </c>
      <c r="K230" s="155"/>
      <c r="L230" s="36">
        <v>0</v>
      </c>
    </row>
    <row r="231" spans="1:17" ht="24.6" x14ac:dyDescent="0.65">
      <c r="A231" s="1"/>
      <c r="E231" s="31"/>
      <c r="H231" s="31"/>
      <c r="J231" s="154" t="s">
        <v>206</v>
      </c>
      <c r="K231" s="155"/>
      <c r="L231" s="36"/>
    </row>
    <row r="232" spans="1:17" ht="24.6" x14ac:dyDescent="0.65">
      <c r="A232" s="1"/>
      <c r="E232" s="31"/>
      <c r="H232" s="31"/>
      <c r="J232" s="154" t="s">
        <v>207</v>
      </c>
      <c r="K232" s="155"/>
      <c r="L232" s="37">
        <f>SUM(M5:M225)</f>
        <v>0</v>
      </c>
      <c r="N232" s="105" t="s">
        <v>408</v>
      </c>
      <c r="O232" s="106" t="s">
        <v>409</v>
      </c>
      <c r="P232" s="107" t="s">
        <v>410</v>
      </c>
    </row>
    <row r="233" spans="1:17" ht="24.6" x14ac:dyDescent="0.65">
      <c r="A233" s="1"/>
      <c r="E233" s="31"/>
      <c r="H233" s="31"/>
      <c r="J233" s="154" t="s">
        <v>208</v>
      </c>
      <c r="K233" s="155"/>
      <c r="L233" s="33">
        <f>L227-L228-L229-L231-L232</f>
        <v>0</v>
      </c>
      <c r="N233" s="108"/>
      <c r="O233" s="108"/>
      <c r="P233" s="108"/>
    </row>
    <row r="234" spans="1:17" ht="24.6" x14ac:dyDescent="0.65">
      <c r="A234" s="1"/>
      <c r="E234" s="31"/>
      <c r="H234" s="31"/>
      <c r="J234" s="154" t="s">
        <v>209</v>
      </c>
      <c r="K234" s="155"/>
      <c r="L234" s="37"/>
      <c r="N234" s="108"/>
      <c r="O234" s="108"/>
      <c r="P234" s="108"/>
    </row>
    <row r="235" spans="1:17" ht="24.6" x14ac:dyDescent="0.65">
      <c r="A235" s="1"/>
      <c r="E235" s="31"/>
      <c r="H235" s="31"/>
      <c r="J235" s="154" t="s">
        <v>210</v>
      </c>
      <c r="K235" s="155"/>
      <c r="L235" s="33">
        <f>+L234-L233</f>
        <v>0</v>
      </c>
      <c r="N235" s="108"/>
      <c r="O235" s="108"/>
      <c r="P235" s="108"/>
    </row>
    <row r="236" spans="1:17" ht="24.6" x14ac:dyDescent="0.65">
      <c r="H236" s="2"/>
      <c r="J236" s="154" t="s">
        <v>211</v>
      </c>
      <c r="K236" s="155"/>
      <c r="L236" s="33">
        <f>+L234-L233</f>
        <v>0</v>
      </c>
      <c r="N236" s="109"/>
      <c r="O236" s="109"/>
      <c r="P236" s="109"/>
    </row>
    <row r="237" spans="1:17" x14ac:dyDescent="0.6">
      <c r="H237" s="2"/>
      <c r="J237" s="2"/>
      <c r="N237" s="109"/>
      <c r="O237" s="109"/>
      <c r="P237" s="109"/>
    </row>
    <row r="238" spans="1:17" ht="24.6" x14ac:dyDescent="0.65">
      <c r="H238" s="2"/>
      <c r="J238" s="82" t="s">
        <v>301</v>
      </c>
      <c r="K238" s="2" t="s">
        <v>347</v>
      </c>
      <c r="N238" s="110"/>
      <c r="O238" s="110"/>
      <c r="P238" s="110"/>
    </row>
    <row r="239" spans="1:17" x14ac:dyDescent="0.6">
      <c r="H239" s="2"/>
      <c r="J239" s="2"/>
      <c r="N239" s="111">
        <f>SUM(N233:N238)</f>
        <v>0</v>
      </c>
      <c r="O239" s="111">
        <f>SUM(O233:O238)</f>
        <v>0</v>
      </c>
      <c r="P239" s="111">
        <f>SUM(P233:P238)</f>
        <v>0</v>
      </c>
    </row>
    <row r="240" spans="1:17" x14ac:dyDescent="0.6">
      <c r="H240" s="2"/>
      <c r="J240" s="2"/>
      <c r="N240" s="112" t="s">
        <v>411</v>
      </c>
      <c r="O240" s="113">
        <f>O239*30/100</f>
        <v>0</v>
      </c>
      <c r="P240" s="113">
        <f>P239*30/100</f>
        <v>0</v>
      </c>
    </row>
    <row r="241" spans="14:16" s="2" customFormat="1" x14ac:dyDescent="0.6">
      <c r="N241" s="112" t="s">
        <v>412</v>
      </c>
      <c r="O241" s="113">
        <f>O240*7/100</f>
        <v>0</v>
      </c>
      <c r="P241" s="113">
        <f>P240*7/100</f>
        <v>0</v>
      </c>
    </row>
    <row r="242" spans="14:16" s="2" customFormat="1" x14ac:dyDescent="0.6">
      <c r="N242" s="114" t="s">
        <v>5</v>
      </c>
      <c r="O242" s="115">
        <f>O239-O240-O241</f>
        <v>0</v>
      </c>
      <c r="P242" s="115">
        <f>P239-P240-P241</f>
        <v>0</v>
      </c>
    </row>
    <row r="243" spans="14:16" s="2" customFormat="1" x14ac:dyDescent="0.6"/>
    <row r="244" spans="14:16" s="2" customFormat="1" x14ac:dyDescent="0.6"/>
    <row r="245" spans="14:16" s="2" customFormat="1" x14ac:dyDescent="0.6"/>
    <row r="246" spans="14:16" s="2" customFormat="1" x14ac:dyDescent="0.6"/>
    <row r="247" spans="14:16" s="2" customFormat="1" x14ac:dyDescent="0.6"/>
    <row r="248" spans="14:16" s="2" customFormat="1" x14ac:dyDescent="0.6"/>
    <row r="249" spans="14:16" s="2" customFormat="1" x14ac:dyDescent="0.6"/>
    <row r="250" spans="14:16" s="2" customFormat="1" x14ac:dyDescent="0.6"/>
    <row r="251" spans="14:16" s="2" customFormat="1" x14ac:dyDescent="0.6"/>
    <row r="252" spans="14:16" s="2" customFormat="1" x14ac:dyDescent="0.6"/>
    <row r="253" spans="14:16" s="2" customFormat="1" x14ac:dyDescent="0.6"/>
    <row r="254" spans="14:16" s="2" customFormat="1" x14ac:dyDescent="0.6"/>
    <row r="255" spans="14:16" s="2" customFormat="1" x14ac:dyDescent="0.6"/>
    <row r="256" spans="14:1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7" t="s">
        <v>243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4" x14ac:dyDescent="0.7">
      <c r="A3" s="177" t="s">
        <v>1</v>
      </c>
      <c r="B3" s="177" t="s">
        <v>2</v>
      </c>
      <c r="C3" s="174" t="s">
        <v>3</v>
      </c>
      <c r="D3" s="174" t="s">
        <v>4</v>
      </c>
      <c r="E3" s="174" t="s">
        <v>5</v>
      </c>
      <c r="F3" s="4" t="s">
        <v>6</v>
      </c>
      <c r="G3" s="178" t="s">
        <v>7</v>
      </c>
      <c r="H3" s="180" t="s">
        <v>8</v>
      </c>
      <c r="I3" s="181"/>
      <c r="J3" s="182"/>
      <c r="K3" s="183" t="s">
        <v>9</v>
      </c>
      <c r="L3" s="160" t="s">
        <v>10</v>
      </c>
      <c r="O3" s="177" t="s">
        <v>1</v>
      </c>
      <c r="P3" s="177" t="s">
        <v>2</v>
      </c>
      <c r="Q3" s="174" t="s">
        <v>3</v>
      </c>
      <c r="R3" s="174" t="s">
        <v>4</v>
      </c>
      <c r="S3" s="174" t="s">
        <v>5</v>
      </c>
      <c r="T3" s="4" t="s">
        <v>6</v>
      </c>
      <c r="U3" s="178" t="s">
        <v>7</v>
      </c>
      <c r="V3" s="180" t="s">
        <v>8</v>
      </c>
      <c r="W3" s="181"/>
      <c r="X3" s="182"/>
      <c r="Y3" s="183" t="s">
        <v>9</v>
      </c>
      <c r="Z3" s="160" t="s">
        <v>10</v>
      </c>
    </row>
    <row r="4" spans="1:26" s="5" customFormat="1" ht="27" thickBot="1" x14ac:dyDescent="0.75">
      <c r="A4" s="177"/>
      <c r="B4" s="177"/>
      <c r="C4" s="175"/>
      <c r="D4" s="175"/>
      <c r="E4" s="175"/>
      <c r="F4" s="6" t="s">
        <v>11</v>
      </c>
      <c r="G4" s="179"/>
      <c r="H4" s="7" t="s">
        <v>12</v>
      </c>
      <c r="I4" s="8" t="s">
        <v>13</v>
      </c>
      <c r="J4" s="9" t="s">
        <v>14</v>
      </c>
      <c r="K4" s="184"/>
      <c r="L4" s="160"/>
      <c r="O4" s="177"/>
      <c r="P4" s="177"/>
      <c r="Q4" s="175"/>
      <c r="R4" s="175"/>
      <c r="S4" s="175"/>
      <c r="T4" s="6" t="s">
        <v>11</v>
      </c>
      <c r="U4" s="179"/>
      <c r="V4" s="7" t="s">
        <v>12</v>
      </c>
      <c r="W4" s="8" t="s">
        <v>13</v>
      </c>
      <c r="X4" s="9" t="s">
        <v>14</v>
      </c>
      <c r="Y4" s="184"/>
      <c r="Z4" s="160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7" t="s">
        <v>119</v>
      </c>
      <c r="Q107" s="158"/>
      <c r="R107" s="158"/>
      <c r="S107" s="158"/>
      <c r="T107" s="158"/>
      <c r="U107" s="158"/>
      <c r="V107" s="158"/>
      <c r="W107" s="159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76" t="s">
        <v>213</v>
      </c>
      <c r="N205" s="176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9" t="s">
        <v>212</v>
      </c>
      <c r="I206" s="170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71" t="s">
        <v>202</v>
      </c>
      <c r="J207" s="171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54" t="s">
        <v>203</v>
      </c>
      <c r="J208" s="155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54" t="s">
        <v>205</v>
      </c>
      <c r="J210" s="155"/>
      <c r="K210" s="36">
        <v>0</v>
      </c>
    </row>
    <row r="211" spans="1:11" ht="24.6" x14ac:dyDescent="0.65">
      <c r="A211" s="1"/>
      <c r="C211" s="31"/>
      <c r="E211" s="31"/>
      <c r="G211" s="31"/>
      <c r="I211" s="154" t="s">
        <v>206</v>
      </c>
      <c r="J211" s="155"/>
      <c r="K211" s="36">
        <v>0</v>
      </c>
    </row>
    <row r="212" spans="1:11" ht="24.6" x14ac:dyDescent="0.65">
      <c r="A212" s="1"/>
      <c r="C212" s="31"/>
      <c r="E212" s="31"/>
      <c r="G212" s="31"/>
      <c r="I212" s="154" t="s">
        <v>207</v>
      </c>
      <c r="J212" s="155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54" t="s">
        <v>208</v>
      </c>
      <c r="J213" s="155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54" t="s">
        <v>209</v>
      </c>
      <c r="J214" s="155"/>
      <c r="K214" s="37">
        <v>0</v>
      </c>
    </row>
    <row r="215" spans="1:11" ht="24.6" x14ac:dyDescent="0.65">
      <c r="A215" s="1"/>
      <c r="C215" s="31"/>
      <c r="E215" s="31"/>
      <c r="G215" s="31"/>
      <c r="I215" s="154" t="s">
        <v>210</v>
      </c>
      <c r="J215" s="155"/>
      <c r="K215" s="33">
        <f>+K214-K213</f>
        <v>0</v>
      </c>
    </row>
    <row r="216" spans="1:11" ht="24.6" x14ac:dyDescent="0.65">
      <c r="G216" s="2"/>
      <c r="I216" s="154" t="s">
        <v>211</v>
      </c>
      <c r="J216" s="155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35</vt:i4>
      </vt:variant>
    </vt:vector>
  </HeadingPairs>
  <TitlesOfParts>
    <vt:vector size="35" baseType="lpstr"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2024-10-01T04:45:58Z</cp:lastPrinted>
  <dcterms:created xsi:type="dcterms:W3CDTF">2023-12-01T06:41:03Z</dcterms:created>
  <dcterms:modified xsi:type="dcterms:W3CDTF">2024-10-10T07:56:08Z</dcterms:modified>
</cp:coreProperties>
</file>