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875378AC-B766-4FC6-8B45-AA47EF7FBBF0}" xr6:coauthVersionLast="47" xr6:coauthVersionMax="47" xr10:uidLastSave="{00000000-0000-0000-0000-000000000000}"/>
  <bookViews>
    <workbookView minimized="1" xWindow="9255" yWindow="2415" windowWidth="20205" windowHeight="1479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5" i="104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5" i="103"/>
  <c r="P94" i="106"/>
  <c r="P94" i="105"/>
  <c r="P94" i="104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5" i="102"/>
  <c r="P94" i="102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5" i="98"/>
  <c r="P6" i="97"/>
  <c r="P7" i="97"/>
  <c r="P8" i="97"/>
  <c r="P9" i="97"/>
  <c r="P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P24" i="97"/>
  <c r="P25" i="97"/>
  <c r="P26" i="97"/>
  <c r="P27" i="97"/>
  <c r="P28" i="97"/>
  <c r="P29" i="97"/>
  <c r="P30" i="97"/>
  <c r="P31" i="97"/>
  <c r="P32" i="97"/>
  <c r="P33" i="97"/>
  <c r="P34" i="97"/>
  <c r="P35" i="97"/>
  <c r="P36" i="97"/>
  <c r="P37" i="97"/>
  <c r="P38" i="97"/>
  <c r="P40" i="97"/>
  <c r="M6" i="97"/>
  <c r="M7" i="97"/>
  <c r="M8" i="97"/>
  <c r="M9" i="97"/>
  <c r="M10" i="97"/>
  <c r="M11" i="97"/>
  <c r="M12" i="97"/>
  <c r="M13" i="97"/>
  <c r="M14" i="97"/>
  <c r="M15" i="97"/>
  <c r="M16" i="97"/>
  <c r="M17" i="97"/>
  <c r="M18" i="97"/>
  <c r="M19" i="97"/>
  <c r="M20" i="97"/>
  <c r="M21" i="97"/>
  <c r="M22" i="97"/>
  <c r="M23" i="97"/>
  <c r="M24" i="97"/>
  <c r="M25" i="97"/>
  <c r="M26" i="97"/>
  <c r="M27" i="97"/>
  <c r="M28" i="97"/>
  <c r="M29" i="97"/>
  <c r="M30" i="97"/>
  <c r="R12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5" i="91"/>
  <c r="P94" i="85"/>
  <c r="P94" i="86"/>
  <c r="M81" i="77" l="1"/>
  <c r="P81" i="77" s="1"/>
  <c r="M82" i="77"/>
  <c r="P82" i="77" s="1"/>
  <c r="M83" i="77"/>
  <c r="P83" i="77" s="1"/>
  <c r="M84" i="77"/>
  <c r="P84" i="77" s="1"/>
  <c r="M85" i="77"/>
  <c r="P85" i="77" s="1"/>
  <c r="M86" i="77"/>
  <c r="P86" i="77" s="1"/>
  <c r="M87" i="77"/>
  <c r="P87" i="77" s="1"/>
  <c r="M88" i="77"/>
  <c r="P88" i="77" s="1"/>
  <c r="M89" i="77"/>
  <c r="P89" i="77" s="1"/>
  <c r="M90" i="77"/>
  <c r="P90" i="77" s="1"/>
  <c r="M91" i="77"/>
  <c r="P91" i="77" s="1"/>
  <c r="M92" i="77"/>
  <c r="P92" i="77" s="1"/>
  <c r="M93" i="77"/>
  <c r="P93" i="77" s="1"/>
  <c r="M94" i="77"/>
  <c r="P94" i="77" s="1"/>
  <c r="M95" i="77"/>
  <c r="P95" i="77" s="1"/>
  <c r="M96" i="77"/>
  <c r="P96" i="77" s="1"/>
  <c r="M97" i="77"/>
  <c r="P97" i="77" s="1"/>
  <c r="M98" i="77"/>
  <c r="P98" i="77" s="1"/>
  <c r="M99" i="77"/>
  <c r="P99" i="77" s="1"/>
  <c r="M100" i="77"/>
  <c r="P100" i="77" s="1"/>
  <c r="M101" i="77"/>
  <c r="P101" i="77" s="1"/>
  <c r="M102" i="77"/>
  <c r="P102" i="77" s="1"/>
  <c r="E260" i="77"/>
  <c r="E261" i="77"/>
  <c r="E262" i="77"/>
  <c r="E263" i="77"/>
  <c r="E264" i="77"/>
  <c r="E265" i="77"/>
  <c r="E266" i="77"/>
  <c r="E267" i="77"/>
  <c r="E268" i="77"/>
  <c r="E269" i="77"/>
  <c r="E270" i="77"/>
  <c r="E271" i="77"/>
  <c r="P94" i="101"/>
  <c r="M94" i="103"/>
  <c r="P94" i="103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G257" i="85"/>
  <c r="J257" i="85" s="1"/>
  <c r="E257" i="86" s="1"/>
  <c r="G257" i="86" s="1"/>
  <c r="J257" i="86" s="1"/>
  <c r="E257" i="87" s="1"/>
  <c r="G257" i="87" s="1"/>
  <c r="J257" i="87" s="1"/>
  <c r="R257" i="86"/>
  <c r="M257" i="86"/>
  <c r="P257" i="86" s="1"/>
  <c r="R257" i="87"/>
  <c r="M257" i="87"/>
  <c r="P257" i="87" s="1"/>
  <c r="R257" i="88"/>
  <c r="M257" i="88"/>
  <c r="P257" i="88" s="1"/>
  <c r="G257" i="88"/>
  <c r="J257" i="88" s="1"/>
  <c r="E257" i="89" s="1"/>
  <c r="G257" i="89" s="1"/>
  <c r="J257" i="89" s="1"/>
  <c r="E257" i="90" s="1"/>
  <c r="G257" i="90" s="1"/>
  <c r="J257" i="90" s="1"/>
  <c r="R257" i="89"/>
  <c r="M257" i="89"/>
  <c r="P257" i="89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R88" i="74"/>
  <c r="M88" i="74"/>
  <c r="P88" i="74" s="1"/>
  <c r="G88" i="74"/>
  <c r="J88" i="74" s="1"/>
  <c r="E88" i="77" s="1"/>
  <c r="G88" i="77" s="1"/>
  <c r="J88" i="77" s="1"/>
  <c r="E88" i="78" s="1"/>
  <c r="R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E257" i="8" l="1"/>
  <c r="G257" i="8" s="1"/>
  <c r="E244" i="77"/>
  <c r="M94" i="8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4" i="77"/>
  <c r="J244" i="77" s="1"/>
  <c r="E244" i="78" s="1"/>
  <c r="G245" i="77"/>
  <c r="J245" i="77" s="1"/>
  <c r="E245" i="78" s="1"/>
  <c r="G255" i="8"/>
  <c r="G259" i="8"/>
  <c r="G253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57" i="8"/>
  <c r="J249" i="8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J248" i="8" l="1"/>
  <c r="G251" i="78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P39" i="97" s="1"/>
  <c r="M38" i="97"/>
  <c r="M37" i="97"/>
  <c r="M36" i="97"/>
  <c r="M35" i="97"/>
  <c r="M34" i="97"/>
  <c r="M33" i="97"/>
  <c r="M32" i="97"/>
  <c r="M31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P78" i="86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P103" i="77" s="1"/>
  <c r="R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55" i="97"/>
  <c r="P80" i="97"/>
  <c r="P112" i="97"/>
  <c r="P136" i="97"/>
  <c r="P152" i="97"/>
  <c r="P197" i="97"/>
  <c r="P230" i="97"/>
  <c r="P64" i="97"/>
  <c r="P92" i="97"/>
  <c r="P129" i="97"/>
  <c r="P161" i="97"/>
  <c r="P198" i="97"/>
  <c r="P231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63" i="97"/>
  <c r="P91" i="97"/>
  <c r="P120" i="97"/>
  <c r="P144" i="97"/>
  <c r="P178" i="97"/>
  <c r="P205" i="97"/>
  <c r="P222" i="97"/>
  <c r="P188" i="97"/>
  <c r="M188" i="8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47" i="97"/>
  <c r="P71" i="97"/>
  <c r="P100" i="97"/>
  <c r="P128" i="97"/>
  <c r="P168" i="97"/>
  <c r="P214" i="97"/>
  <c r="P256" i="97"/>
  <c r="P48" i="97"/>
  <c r="P72" i="97"/>
  <c r="P101" i="97"/>
  <c r="P121" i="97"/>
  <c r="P153" i="97"/>
  <c r="P179" i="97"/>
  <c r="P206" i="97"/>
  <c r="P258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5" i="77"/>
  <c r="P173" i="77"/>
  <c r="E190" i="8"/>
  <c r="G190" i="8" s="1"/>
  <c r="J173" i="8"/>
  <c r="G173" i="8"/>
  <c r="J103" i="8"/>
  <c r="P190" i="77"/>
  <c r="P186" i="77"/>
  <c r="G186" i="8"/>
  <c r="G249" i="78" l="1"/>
  <c r="J249" i="78" s="1"/>
  <c r="E249" i="79" s="1"/>
  <c r="E241" i="78"/>
  <c r="G245" i="78"/>
  <c r="J245" i="78" s="1"/>
  <c r="E245" i="79" s="1"/>
  <c r="E237" i="78"/>
  <c r="G88" i="78"/>
  <c r="J88" i="78" s="1"/>
  <c r="E88" i="79" s="1"/>
  <c r="E87" i="78"/>
  <c r="G252" i="78"/>
  <c r="J252" i="78" s="1"/>
  <c r="E252" i="79" s="1"/>
  <c r="E239" i="78"/>
  <c r="G244" i="78"/>
  <c r="J244" i="78" s="1"/>
  <c r="E244" i="79" s="1"/>
  <c r="E236" i="78"/>
  <c r="G246" i="78"/>
  <c r="J246" i="78" s="1"/>
  <c r="E246" i="79" s="1"/>
  <c r="E238" i="78"/>
  <c r="G242" i="78"/>
  <c r="J242" i="78" s="1"/>
  <c r="E247" i="78"/>
  <c r="G243" i="78"/>
  <c r="J243" i="78" s="1"/>
  <c r="E235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G250" i="79"/>
  <c r="J250" i="79" s="1"/>
  <c r="E250" i="80" s="1"/>
  <c r="E242" i="79"/>
  <c r="E186" i="78"/>
  <c r="G186" i="78" s="1"/>
  <c r="J186" i="78" s="1"/>
  <c r="E186" i="79" s="1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P78" i="8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8"/>
  <c r="R137" i="77"/>
  <c r="M137" i="77"/>
  <c r="M137" i="8" s="1"/>
  <c r="R176" i="77"/>
  <c r="M176" i="77"/>
  <c r="M176" i="8" s="1"/>
  <c r="R101" i="77"/>
  <c r="M101" i="8"/>
  <c r="R100" i="77"/>
  <c r="M100" i="8"/>
  <c r="R99" i="77"/>
  <c r="M99" i="8"/>
  <c r="R90" i="77"/>
  <c r="M90" i="8"/>
  <c r="R38" i="77"/>
  <c r="M38" i="77"/>
  <c r="M38" i="8" s="1"/>
  <c r="R89" i="77"/>
  <c r="M89" i="8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8"/>
  <c r="R97" i="77"/>
  <c r="M97" i="8"/>
  <c r="R96" i="77"/>
  <c r="M96" i="8"/>
  <c r="R95" i="77"/>
  <c r="M95" i="8"/>
  <c r="R93" i="77"/>
  <c r="M93" i="8"/>
  <c r="R92" i="77"/>
  <c r="M92" i="8"/>
  <c r="R91" i="77"/>
  <c r="M91" i="8"/>
  <c r="R85" i="77"/>
  <c r="M85" i="8"/>
  <c r="R84" i="77"/>
  <c r="M84" i="8"/>
  <c r="R83" i="77"/>
  <c r="M83" i="8"/>
  <c r="R81" i="77"/>
  <c r="M81" i="8"/>
  <c r="R80" i="77"/>
  <c r="M80" i="77"/>
  <c r="R79" i="77"/>
  <c r="M79" i="77"/>
  <c r="M79" i="8" s="1"/>
  <c r="R78" i="77"/>
  <c r="M78" i="77"/>
  <c r="M78" i="8" s="1"/>
  <c r="R77" i="77"/>
  <c r="M77" i="77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75" i="78" l="1"/>
  <c r="G75" i="78" s="1"/>
  <c r="J75" i="78" s="1"/>
  <c r="E75" i="79" s="1"/>
  <c r="G75" i="79" s="1"/>
  <c r="J75" i="79" s="1"/>
  <c r="E75" i="80" s="1"/>
  <c r="E94" i="78"/>
  <c r="G94" i="78" s="1"/>
  <c r="J94" i="78" s="1"/>
  <c r="E94" i="79" s="1"/>
  <c r="G94" i="79" s="1"/>
  <c r="J94" i="79" s="1"/>
  <c r="E94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M80" i="8"/>
  <c r="P80" i="77"/>
  <c r="M77" i="8"/>
  <c r="P77" i="77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62" i="77"/>
  <c r="P48" i="77"/>
  <c r="P36" i="77"/>
  <c r="E169" i="8"/>
  <c r="P9" i="77"/>
  <c r="P29" i="77"/>
  <c r="P31" i="77"/>
  <c r="P55" i="77"/>
  <c r="P60" i="77"/>
  <c r="P63" i="77"/>
  <c r="P73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133" i="77" s="1"/>
  <c r="P45" i="77"/>
  <c r="P50" i="77"/>
  <c r="P59" i="77"/>
  <c r="P67" i="77"/>
  <c r="P72" i="77"/>
  <c r="P78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169" i="82"/>
  <c r="G169" i="82" s="1"/>
  <c r="J169" i="82" s="1"/>
  <c r="E169" i="83" s="1"/>
  <c r="G169" i="83" s="1"/>
  <c r="J169" i="83" s="1"/>
  <c r="E169" i="84" s="1"/>
  <c r="E75" i="84"/>
  <c r="G75" i="84" s="1"/>
  <c r="J75" i="84" s="1"/>
  <c r="E178" i="84"/>
  <c r="G178" i="84" s="1"/>
  <c r="J178" i="84" s="1"/>
  <c r="E178" i="85" s="1"/>
  <c r="G178" i="85" s="1"/>
  <c r="J178" i="85" s="1"/>
  <c r="E178" i="86" s="1"/>
  <c r="E60" i="84"/>
  <c r="G60" i="84" s="1"/>
  <c r="J60" i="84" s="1"/>
  <c r="E60" i="85" s="1"/>
  <c r="G60" i="85" s="1"/>
  <c r="J60" i="85" s="1"/>
  <c r="E60" i="86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75" i="85" l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178" i="86"/>
  <c r="J178" i="86" s="1"/>
  <c r="E178" i="87" s="1"/>
  <c r="G178" i="87" s="1"/>
  <c r="J178" i="87" s="1"/>
  <c r="G60" i="86"/>
  <c r="J60" i="86" s="1"/>
  <c r="E60" i="87" s="1"/>
  <c r="G60" i="87" s="1"/>
  <c r="J60" i="87" s="1"/>
  <c r="E94" i="88"/>
  <c r="G94" i="88" s="1"/>
  <c r="J94" i="88" s="1"/>
  <c r="E94" i="89" s="1"/>
  <c r="G94" i="89" s="1"/>
  <c r="J94" i="89" s="1"/>
  <c r="E94" i="90" s="1"/>
  <c r="G94" i="90" s="1"/>
  <c r="J94" i="90" s="1"/>
  <c r="G114" i="84"/>
  <c r="J114" i="84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G178" i="91"/>
  <c r="J178" i="91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14" i="85" l="1"/>
  <c r="G114" i="85" s="1"/>
  <c r="J114" i="85" s="1"/>
  <c r="E114" i="86" s="1"/>
  <c r="G114" i="86" s="1"/>
  <c r="J114" i="86" s="1"/>
  <c r="E114" i="87" s="1"/>
  <c r="G114" i="87" s="1"/>
  <c r="J114" i="87" s="1"/>
  <c r="E109" i="85"/>
  <c r="G109" i="85" s="1"/>
  <c r="J109" i="85" s="1"/>
  <c r="E109" i="86" s="1"/>
  <c r="G109" i="86" s="1"/>
  <c r="J109" i="86" s="1"/>
  <c r="E109" i="87" s="1"/>
  <c r="G109" i="87" s="1"/>
  <c r="J109" i="87" s="1"/>
  <c r="G45" i="86"/>
  <c r="J45" i="86" s="1"/>
  <c r="E45" i="87" s="1"/>
  <c r="G45" i="87" s="1"/>
  <c r="J45" i="87" s="1"/>
  <c r="E60" i="88"/>
  <c r="G60" i="88" s="1"/>
  <c r="J60" i="88" s="1"/>
  <c r="E178" i="88"/>
  <c r="G178" i="88" s="1"/>
  <c r="J178" i="88" s="1"/>
  <c r="G129" i="85"/>
  <c r="J129" i="85" s="1"/>
  <c r="E129" i="86" s="1"/>
  <c r="G63" i="85"/>
  <c r="J63" i="85" s="1"/>
  <c r="E63" i="86" s="1"/>
  <c r="G35" i="85"/>
  <c r="J35" i="85" s="1"/>
  <c r="E35" i="86" s="1"/>
  <c r="G169" i="85"/>
  <c r="J169" i="85" s="1"/>
  <c r="E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9" l="1"/>
  <c r="G60" i="89" s="1"/>
  <c r="J60" i="89" s="1"/>
  <c r="E178" i="89"/>
  <c r="G178" i="89" s="1"/>
  <c r="J178" i="89" s="1"/>
  <c r="G129" i="86"/>
  <c r="J129" i="86" s="1"/>
  <c r="E129" i="87" s="1"/>
  <c r="G129" i="87" s="1"/>
  <c r="J129" i="87" s="1"/>
  <c r="G169" i="86"/>
  <c r="J169" i="86" s="1"/>
  <c r="E169" i="87" s="1"/>
  <c r="G169" i="87" s="1"/>
  <c r="J169" i="87" s="1"/>
  <c r="E169" i="88" s="1"/>
  <c r="G63" i="86"/>
  <c r="J63" i="86" s="1"/>
  <c r="E63" i="87" s="1"/>
  <c r="G63" i="87" s="1"/>
  <c r="J63" i="87" s="1"/>
  <c r="E109" i="88"/>
  <c r="G109" i="88" s="1"/>
  <c r="J109" i="88" s="1"/>
  <c r="E114" i="88"/>
  <c r="G114" i="88" s="1"/>
  <c r="J114" i="88" s="1"/>
  <c r="E45" i="88"/>
  <c r="G45" i="88" s="1"/>
  <c r="J45" i="88" s="1"/>
  <c r="G237" i="78"/>
  <c r="J237" i="78" s="1"/>
  <c r="E229" i="78"/>
  <c r="G229" i="78" s="1"/>
  <c r="J229" i="78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90" l="1"/>
  <c r="G178" i="90" s="1"/>
  <c r="J178" i="90" s="1"/>
  <c r="E60" i="90"/>
  <c r="G60" i="90" s="1"/>
  <c r="J60" i="90" s="1"/>
  <c r="E109" i="89"/>
  <c r="G109" i="89" s="1"/>
  <c r="J109" i="89" s="1"/>
  <c r="E45" i="89"/>
  <c r="G45" i="89" s="1"/>
  <c r="J45" i="89" s="1"/>
  <c r="E114" i="89"/>
  <c r="G114" i="89" s="1"/>
  <c r="J114" i="89" s="1"/>
  <c r="E63" i="88"/>
  <c r="G63" i="88" s="1"/>
  <c r="J63" i="88" s="1"/>
  <c r="E129" i="88"/>
  <c r="G129" i="88" s="1"/>
  <c r="J129" i="88" s="1"/>
  <c r="E35" i="87"/>
  <c r="G35" i="87" s="1"/>
  <c r="J35" i="87" s="1"/>
  <c r="E229" i="79"/>
  <c r="G229" i="79" s="1"/>
  <c r="J229" i="79" s="1"/>
  <c r="G245" i="79"/>
  <c r="J245" i="79" s="1"/>
  <c r="E245" i="80" s="1"/>
  <c r="E237" i="79"/>
  <c r="G237" i="79" s="1"/>
  <c r="J237" i="79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109" i="90" l="1"/>
  <c r="G109" i="90" s="1"/>
  <c r="J109" i="90" s="1"/>
  <c r="E114" i="90"/>
  <c r="G114" i="90" s="1"/>
  <c r="J114" i="90" s="1"/>
  <c r="E63" i="89"/>
  <c r="G63" i="89" s="1"/>
  <c r="J63" i="89" s="1"/>
  <c r="E45" i="90"/>
  <c r="G45" i="90" s="1"/>
  <c r="J45" i="90" s="1"/>
  <c r="G45" i="91" s="1"/>
  <c r="J45" i="91" s="1"/>
  <c r="G45" i="92" s="1"/>
  <c r="J45" i="92" s="1"/>
  <c r="E129" i="89"/>
  <c r="G129" i="89" s="1"/>
  <c r="J129" i="89" s="1"/>
  <c r="E169" i="89"/>
  <c r="G169" i="89" s="1"/>
  <c r="J169" i="89" s="1"/>
  <c r="E169" i="90" s="1"/>
  <c r="G169" i="90" s="1"/>
  <c r="J169" i="90" s="1"/>
  <c r="E35" i="88"/>
  <c r="G35" i="88" s="1"/>
  <c r="J35" i="88" s="1"/>
  <c r="G245" i="80"/>
  <c r="J245" i="80" s="1"/>
  <c r="E245" i="81" s="1"/>
  <c r="E237" i="80"/>
  <c r="G237" i="80"/>
  <c r="J237" i="80" s="1"/>
  <c r="E229" i="80"/>
  <c r="G229" i="80" s="1"/>
  <c r="J229" i="80" s="1"/>
  <c r="E229" i="8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90" l="1"/>
  <c r="G63" i="90" s="1"/>
  <c r="J63" i="90" s="1"/>
  <c r="G63" i="91" s="1"/>
  <c r="J63" i="91" s="1"/>
  <c r="G63" i="92" s="1"/>
  <c r="J63" i="92" s="1"/>
  <c r="E35" i="89"/>
  <c r="G35" i="89" s="1"/>
  <c r="J35" i="89" s="1"/>
  <c r="E129" i="90"/>
  <c r="G129" i="90" s="1"/>
  <c r="J129" i="90" s="1"/>
  <c r="G129" i="91" s="1"/>
  <c r="J129" i="91" s="1"/>
  <c r="G129" i="92" s="1"/>
  <c r="J129" i="92" s="1"/>
  <c r="G245" i="81"/>
  <c r="J245" i="81" s="1"/>
  <c r="E245" i="82" s="1"/>
  <c r="E237" i="81"/>
  <c r="G237" i="81" s="1"/>
  <c r="J237" i="81" s="1"/>
  <c r="G229" i="81"/>
  <c r="J229" i="81" s="1"/>
  <c r="E229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G10" i="74"/>
  <c r="J10" i="74" s="1"/>
  <c r="E10" i="77" s="1"/>
  <c r="E35" i="90" l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2" i="87"/>
  <c r="G12" i="87" s="1"/>
  <c r="J12" i="87" s="1"/>
  <c r="E12" i="88" s="1"/>
  <c r="G12" i="88" s="1"/>
  <c r="J12" i="88" s="1"/>
  <c r="G245" i="82"/>
  <c r="J245" i="82" s="1"/>
  <c r="E245" i="83" s="1"/>
  <c r="E237" i="82"/>
  <c r="G229" i="82"/>
  <c r="J229" i="82" s="1"/>
  <c r="E229" i="83" s="1"/>
  <c r="G237" i="82"/>
  <c r="J237" i="82" s="1"/>
  <c r="E11" i="8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E12" i="90" s="1"/>
  <c r="G12" i="90" s="1"/>
  <c r="J12" i="90" s="1"/>
  <c r="G245" i="83"/>
  <c r="J245" i="83" s="1"/>
  <c r="E245" i="84" s="1"/>
  <c r="E237" i="83"/>
  <c r="G237" i="83" s="1"/>
  <c r="J237" i="83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G231" i="78"/>
  <c r="J231" i="78" s="1"/>
  <c r="G239" i="78"/>
  <c r="J239" i="78" s="1"/>
  <c r="G229" i="83"/>
  <c r="J229" i="83" s="1"/>
  <c r="E229" i="84" s="1"/>
  <c r="G205" i="79"/>
  <c r="J205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83" i="80" l="1"/>
  <c r="G83" i="80" s="1"/>
  <c r="J83" i="80" s="1"/>
  <c r="E83" i="81" s="1"/>
  <c r="G83" i="81" s="1"/>
  <c r="J83" i="81" s="1"/>
  <c r="E83" i="82" s="1"/>
  <c r="E181" i="80"/>
  <c r="G181" i="80" s="1"/>
  <c r="J181" i="80" s="1"/>
  <c r="E181" i="81" s="1"/>
  <c r="G181" i="81" s="1"/>
  <c r="J181" i="81" s="1"/>
  <c r="E181" i="82" s="1"/>
  <c r="E84" i="80"/>
  <c r="G84" i="80" s="1"/>
  <c r="J84" i="80" s="1"/>
  <c r="E84" i="81" s="1"/>
  <c r="G84" i="81" s="1"/>
  <c r="J84" i="81" s="1"/>
  <c r="E84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205" i="80"/>
  <c r="G205" i="80" s="1"/>
  <c r="J205" i="80" s="1"/>
  <c r="E205" i="81" s="1"/>
  <c r="G205" i="81" s="1"/>
  <c r="J205" i="81" s="1"/>
  <c r="E205" i="82" s="1"/>
  <c r="E148" i="80"/>
  <c r="G148" i="80" s="1"/>
  <c r="J148" i="80" s="1"/>
  <c r="E148" i="81" s="1"/>
  <c r="G148" i="81" s="1"/>
  <c r="J148" i="81" s="1"/>
  <c r="E148" i="82" s="1"/>
  <c r="E206" i="80"/>
  <c r="G206" i="80" s="1"/>
  <c r="J206" i="80" s="1"/>
  <c r="E206" i="81" s="1"/>
  <c r="G206" i="81" s="1"/>
  <c r="J206" i="81" s="1"/>
  <c r="E206" i="82" s="1"/>
  <c r="E177" i="80"/>
  <c r="G177" i="80" s="1"/>
  <c r="J177" i="80" s="1"/>
  <c r="E177" i="81" s="1"/>
  <c r="G177" i="81" s="1"/>
  <c r="J177" i="81" s="1"/>
  <c r="E177" i="82" s="1"/>
  <c r="G245" i="84"/>
  <c r="J245" i="84" s="1"/>
  <c r="E245" i="85" s="1"/>
  <c r="E237" i="84"/>
  <c r="E155" i="80"/>
  <c r="G155" i="80" s="1"/>
  <c r="J155" i="80" s="1"/>
  <c r="E155" i="81" s="1"/>
  <c r="G155" i="81" s="1"/>
  <c r="J155" i="81" s="1"/>
  <c r="E155" i="82" s="1"/>
  <c r="E213" i="80"/>
  <c r="G213" i="80" s="1"/>
  <c r="J213" i="80" s="1"/>
  <c r="E213" i="81" s="1"/>
  <c r="G213" i="81" s="1"/>
  <c r="J213" i="81" s="1"/>
  <c r="E213" i="82" s="1"/>
  <c r="G252" i="79"/>
  <c r="J252" i="79" s="1"/>
  <c r="E252" i="80" s="1"/>
  <c r="E239" i="79"/>
  <c r="G239" i="79"/>
  <c r="J239" i="79" s="1"/>
  <c r="E231" i="79"/>
  <c r="E126" i="80"/>
  <c r="G126" i="80" s="1"/>
  <c r="J126" i="80" s="1"/>
  <c r="E126" i="81" s="1"/>
  <c r="G126" i="81" s="1"/>
  <c r="J126" i="81" s="1"/>
  <c r="E126" i="82" s="1"/>
  <c r="G231" i="79"/>
  <c r="J231" i="79" s="1"/>
  <c r="G240" i="78"/>
  <c r="J240" i="78" s="1"/>
  <c r="E240" i="79" s="1"/>
  <c r="G241" i="78"/>
  <c r="J241" i="78" s="1"/>
  <c r="G229" i="84"/>
  <c r="J229" i="84" s="1"/>
  <c r="G237" i="84"/>
  <c r="J237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G245" i="85" l="1"/>
  <c r="J245" i="85" s="1"/>
  <c r="E245" i="86" s="1"/>
  <c r="E237" i="85"/>
  <c r="G237" i="85"/>
  <c r="J237" i="85" s="1"/>
  <c r="E237" i="86" s="1"/>
  <c r="E229" i="85"/>
  <c r="G229" i="85" s="1"/>
  <c r="J229" i="85" s="1"/>
  <c r="E229" i="86" s="1"/>
  <c r="G245" i="86"/>
  <c r="J245" i="86" s="1"/>
  <c r="E245" i="87" s="1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52" i="80"/>
  <c r="J252" i="80" s="1"/>
  <c r="E252" i="81" s="1"/>
  <c r="E239" i="80"/>
  <c r="G239" i="80" s="1"/>
  <c r="J239" i="80" s="1"/>
  <c r="G249" i="79"/>
  <c r="J249" i="79" s="1"/>
  <c r="E249" i="80" s="1"/>
  <c r="E241" i="79"/>
  <c r="G241" i="79" s="1"/>
  <c r="J241" i="79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G229" i="86" l="1"/>
  <c r="J229" i="86" s="1"/>
  <c r="E229" i="87" s="1"/>
  <c r="G229" i="87" s="1"/>
  <c r="J229" i="87" s="1"/>
  <c r="G252" i="81"/>
  <c r="J252" i="81" s="1"/>
  <c r="E252" i="82" s="1"/>
  <c r="E239" i="81"/>
  <c r="G239" i="81" s="1"/>
  <c r="J239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49" i="80"/>
  <c r="J249" i="80" s="1"/>
  <c r="E249" i="81" s="1"/>
  <c r="E241" i="80"/>
  <c r="G241" i="80" s="1"/>
  <c r="J241" i="80" s="1"/>
  <c r="E39" i="81"/>
  <c r="G39" i="81" s="1"/>
  <c r="J39" i="81" s="1"/>
  <c r="E208" i="81"/>
  <c r="G208" i="81" s="1"/>
  <c r="J208" i="81" s="1"/>
  <c r="E151" i="81"/>
  <c r="G151" i="81" s="1"/>
  <c r="J151" i="81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G237" i="86"/>
  <c r="J237" i="86" s="1"/>
  <c r="G231" i="82"/>
  <c r="J231" i="82" s="1"/>
  <c r="E231" i="83" s="1"/>
  <c r="G240" i="80"/>
  <c r="J240" i="80" s="1"/>
  <c r="E240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G245" i="87" l="1"/>
  <c r="J245" i="87" s="1"/>
  <c r="E245" i="88" s="1"/>
  <c r="E237" i="87"/>
  <c r="G237" i="87" s="1"/>
  <c r="J237" i="87" s="1"/>
  <c r="E229" i="88"/>
  <c r="G229" i="88" s="1"/>
  <c r="J229" i="88" s="1"/>
  <c r="E229" i="89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208" i="82"/>
  <c r="G208" i="82" s="1"/>
  <c r="J208" i="82" s="1"/>
  <c r="E208" i="83" s="1"/>
  <c r="G208" i="83" s="1"/>
  <c r="J208" i="83" s="1"/>
  <c r="E208" i="84" s="1"/>
  <c r="G249" i="81"/>
  <c r="J249" i="81" s="1"/>
  <c r="E249" i="82" s="1"/>
  <c r="E241" i="81"/>
  <c r="E194" i="82"/>
  <c r="G194" i="82" s="1"/>
  <c r="J194" i="82" s="1"/>
  <c r="E194" i="83" s="1"/>
  <c r="G194" i="83" s="1"/>
  <c r="J194" i="83" s="1"/>
  <c r="E194" i="84" s="1"/>
  <c r="E226" i="82"/>
  <c r="G226" i="82" s="1"/>
  <c r="J226" i="82" s="1"/>
  <c r="E226" i="83" s="1"/>
  <c r="G226" i="83" s="1"/>
  <c r="J226" i="83" s="1"/>
  <c r="E226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27" i="82"/>
  <c r="G127" i="82" s="1"/>
  <c r="J127" i="82" s="1"/>
  <c r="E127" i="83" s="1"/>
  <c r="G127" i="83" s="1"/>
  <c r="J127" i="83" s="1"/>
  <c r="E127" i="84" s="1"/>
  <c r="E113" i="81"/>
  <c r="G113" i="81" s="1"/>
  <c r="J113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157" i="81"/>
  <c r="G157" i="81" s="1"/>
  <c r="J157" i="81" s="1"/>
  <c r="E202" i="81"/>
  <c r="G202" i="81" s="1"/>
  <c r="J202" i="81" s="1"/>
  <c r="E210" i="81"/>
  <c r="G210" i="81" s="1"/>
  <c r="J210" i="81" s="1"/>
  <c r="E211" i="81"/>
  <c r="G211" i="81" s="1"/>
  <c r="J211" i="81" s="1"/>
  <c r="E195" i="81"/>
  <c r="G195" i="81" s="1"/>
  <c r="J195" i="81" s="1"/>
  <c r="E150" i="81"/>
  <c r="G150" i="81" s="1"/>
  <c r="J150" i="81" s="1"/>
  <c r="E198" i="81"/>
  <c r="G198" i="81" s="1"/>
  <c r="J198" i="81" s="1"/>
  <c r="E196" i="81"/>
  <c r="G196" i="81" s="1"/>
  <c r="J196" i="81" s="1"/>
  <c r="E147" i="81"/>
  <c r="G147" i="81" s="1"/>
  <c r="J147" i="81" s="1"/>
  <c r="G252" i="82"/>
  <c r="J252" i="82" s="1"/>
  <c r="E252" i="83" s="1"/>
  <c r="E239" i="82"/>
  <c r="G239" i="82" s="1"/>
  <c r="J239" i="82" s="1"/>
  <c r="E197" i="81"/>
  <c r="G197" i="81" s="1"/>
  <c r="J197" i="81" s="1"/>
  <c r="E204" i="81"/>
  <c r="G204" i="81" s="1"/>
  <c r="J204" i="81" s="1"/>
  <c r="G232" i="81"/>
  <c r="J232" i="81" s="1"/>
  <c r="E232" i="82" s="1"/>
  <c r="G240" i="81"/>
  <c r="J240" i="81" s="1"/>
  <c r="E240" i="82" s="1"/>
  <c r="G241" i="81"/>
  <c r="J241" i="81" s="1"/>
  <c r="G229" i="89"/>
  <c r="J229" i="89" s="1"/>
  <c r="E229" i="90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E245" i="89" s="1"/>
  <c r="E237" i="88"/>
  <c r="G237" i="88" s="1"/>
  <c r="J237" i="88" s="1"/>
  <c r="E198" i="82"/>
  <c r="G198" i="82" s="1"/>
  <c r="J198" i="82" s="1"/>
  <c r="E198" i="83" s="1"/>
  <c r="G198" i="83" s="1"/>
  <c r="J198" i="83" s="1"/>
  <c r="E198" i="84" s="1"/>
  <c r="E209" i="82"/>
  <c r="G209" i="82" s="1"/>
  <c r="J209" i="82" s="1"/>
  <c r="E209" i="83" s="1"/>
  <c r="G209" i="83" s="1"/>
  <c r="J209" i="83" s="1"/>
  <c r="E209" i="84" s="1"/>
  <c r="E204" i="82"/>
  <c r="G204" i="82" s="1"/>
  <c r="J204" i="82" s="1"/>
  <c r="E204" i="83" s="1"/>
  <c r="G204" i="83" s="1"/>
  <c r="J204" i="83" s="1"/>
  <c r="E204" i="84" s="1"/>
  <c r="E195" i="82"/>
  <c r="G195" i="82" s="1"/>
  <c r="J195" i="82" s="1"/>
  <c r="E195" i="83" s="1"/>
  <c r="G195" i="83" s="1"/>
  <c r="J195" i="83" s="1"/>
  <c r="E195" i="84" s="1"/>
  <c r="E149" i="82"/>
  <c r="G149" i="82" s="1"/>
  <c r="J149" i="82" s="1"/>
  <c r="E149" i="83" s="1"/>
  <c r="G149" i="83" s="1"/>
  <c r="J149" i="83" s="1"/>
  <c r="E149" i="84" s="1"/>
  <c r="E150" i="82"/>
  <c r="G150" i="82" s="1"/>
  <c r="J150" i="82" s="1"/>
  <c r="E150" i="83" s="1"/>
  <c r="G150" i="83" s="1"/>
  <c r="J150" i="83" s="1"/>
  <c r="E150" i="84" s="1"/>
  <c r="E197" i="82"/>
  <c r="G197" i="82" s="1"/>
  <c r="J197" i="82" s="1"/>
  <c r="E197" i="83" s="1"/>
  <c r="G197" i="83" s="1"/>
  <c r="J197" i="83" s="1"/>
  <c r="E197" i="84" s="1"/>
  <c r="E211" i="82"/>
  <c r="G211" i="82" s="1"/>
  <c r="J211" i="82" s="1"/>
  <c r="E211" i="83" s="1"/>
  <c r="G211" i="83" s="1"/>
  <c r="J211" i="83" s="1"/>
  <c r="E211" i="84" s="1"/>
  <c r="E182" i="82"/>
  <c r="G182" i="82" s="1"/>
  <c r="J182" i="82" s="1"/>
  <c r="E182" i="83" s="1"/>
  <c r="G182" i="83" s="1"/>
  <c r="J182" i="83" s="1"/>
  <c r="E182" i="84" s="1"/>
  <c r="E210" i="82"/>
  <c r="G210" i="82" s="1"/>
  <c r="J210" i="82" s="1"/>
  <c r="E210" i="83" s="1"/>
  <c r="G210" i="83" s="1"/>
  <c r="J210" i="83" s="1"/>
  <c r="E210" i="84" s="1"/>
  <c r="E128" i="82"/>
  <c r="G128" i="82" s="1"/>
  <c r="J128" i="82" s="1"/>
  <c r="E128" i="83" s="1"/>
  <c r="G128" i="83" s="1"/>
  <c r="J128" i="83" s="1"/>
  <c r="E128" i="84" s="1"/>
  <c r="E212" i="82"/>
  <c r="G212" i="82" s="1"/>
  <c r="J212" i="82" s="1"/>
  <c r="E212" i="83" s="1"/>
  <c r="G212" i="83" s="1"/>
  <c r="J212" i="83" s="1"/>
  <c r="E212" i="84" s="1"/>
  <c r="E202" i="82"/>
  <c r="G202" i="82" s="1"/>
  <c r="J202" i="82" s="1"/>
  <c r="E202" i="83" s="1"/>
  <c r="G202" i="83" s="1"/>
  <c r="J202" i="83" s="1"/>
  <c r="E202" i="84" s="1"/>
  <c r="E113" i="82"/>
  <c r="G113" i="82" s="1"/>
  <c r="J113" i="82" s="1"/>
  <c r="E113" i="83" s="1"/>
  <c r="G113" i="83" s="1"/>
  <c r="J113" i="83" s="1"/>
  <c r="E113" i="84" s="1"/>
  <c r="E147" i="82"/>
  <c r="G147" i="82" s="1"/>
  <c r="J147" i="82" s="1"/>
  <c r="E147" i="83" s="1"/>
  <c r="G147" i="83" s="1"/>
  <c r="J147" i="83" s="1"/>
  <c r="E147" i="84" s="1"/>
  <c r="E157" i="82"/>
  <c r="G157" i="82" s="1"/>
  <c r="J157" i="82" s="1"/>
  <c r="E157" i="83" s="1"/>
  <c r="G157" i="83" s="1"/>
  <c r="J157" i="83" s="1"/>
  <c r="E157" i="84" s="1"/>
  <c r="E196" i="82"/>
  <c r="G196" i="82" s="1"/>
  <c r="J196" i="82" s="1"/>
  <c r="E196" i="83" s="1"/>
  <c r="G196" i="83" s="1"/>
  <c r="J196" i="83" s="1"/>
  <c r="E196" i="84" s="1"/>
  <c r="E156" i="82"/>
  <c r="G156" i="82" s="1"/>
  <c r="J156" i="82" s="1"/>
  <c r="E156" i="83" s="1"/>
  <c r="G156" i="83" s="1"/>
  <c r="J156" i="83" s="1"/>
  <c r="E156" i="84" s="1"/>
  <c r="G249" i="82"/>
  <c r="J249" i="82" s="1"/>
  <c r="E249" i="83" s="1"/>
  <c r="E241" i="82"/>
  <c r="G252" i="83"/>
  <c r="J252" i="83" s="1"/>
  <c r="E252" i="84" s="1"/>
  <c r="E239" i="83"/>
  <c r="G239" i="83" s="1"/>
  <c r="J239" i="83" s="1"/>
  <c r="G231" i="84"/>
  <c r="J231" i="84" s="1"/>
  <c r="G229" i="90"/>
  <c r="J229" i="90" s="1"/>
  <c r="G232" i="82"/>
  <c r="J232" i="82" s="1"/>
  <c r="E232" i="83" s="1"/>
  <c r="G240" i="82"/>
  <c r="J240" i="82" s="1"/>
  <c r="E240" i="83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231" i="85" l="1"/>
  <c r="G245" i="89"/>
  <c r="J245" i="89" s="1"/>
  <c r="E245" i="90" s="1"/>
  <c r="E237" i="89"/>
  <c r="G237" i="89" s="1"/>
  <c r="J237" i="89" s="1"/>
  <c r="G249" i="83"/>
  <c r="J249" i="83" s="1"/>
  <c r="E249" i="84" s="1"/>
  <c r="E241" i="83"/>
  <c r="G241" i="83" s="1"/>
  <c r="J241" i="83" s="1"/>
  <c r="G252" i="84"/>
  <c r="J252" i="84" s="1"/>
  <c r="E252" i="85" s="1"/>
  <c r="E239" i="84"/>
  <c r="G239" i="84" s="1"/>
  <c r="J239" i="84" s="1"/>
  <c r="G169" i="103"/>
  <c r="J169" i="103" s="1"/>
  <c r="G232" i="83"/>
  <c r="J232" i="83" s="1"/>
  <c r="E232" i="84" s="1"/>
  <c r="G240" i="83"/>
  <c r="J240" i="83" s="1"/>
  <c r="E240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194" i="85"/>
  <c r="J194" i="85" s="1"/>
  <c r="E194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208" i="85"/>
  <c r="J208" i="85" s="1"/>
  <c r="E208" i="86" s="1"/>
  <c r="G226" i="85"/>
  <c r="J226" i="85" s="1"/>
  <c r="E226" i="86" s="1"/>
  <c r="G151" i="85"/>
  <c r="J151" i="85" s="1"/>
  <c r="E151" i="86" s="1"/>
  <c r="G181" i="85"/>
  <c r="J181" i="85" s="1"/>
  <c r="E181" i="86" s="1"/>
  <c r="G125" i="85"/>
  <c r="J125" i="85" s="1"/>
  <c r="E125" i="86" s="1"/>
  <c r="G153" i="85"/>
  <c r="J153" i="85" s="1"/>
  <c r="E153" i="86" s="1"/>
  <c r="G193" i="85"/>
  <c r="J193" i="85" s="1"/>
  <c r="E193" i="86" s="1"/>
  <c r="G231" i="85"/>
  <c r="J231" i="85" s="1"/>
  <c r="E231" i="86" s="1"/>
  <c r="G126" i="85"/>
  <c r="J126" i="85" s="1"/>
  <c r="E126" i="86" s="1"/>
  <c r="G127" i="85"/>
  <c r="J127" i="85" s="1"/>
  <c r="E127" i="86" s="1"/>
  <c r="G177" i="85"/>
  <c r="J177" i="85" s="1"/>
  <c r="E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252" i="85" l="1"/>
  <c r="J252" i="85" s="1"/>
  <c r="E239" i="85"/>
  <c r="G239" i="85" s="1"/>
  <c r="J239" i="85" s="1"/>
  <c r="E239" i="86" s="1"/>
  <c r="G245" i="90"/>
  <c r="J245" i="90" s="1"/>
  <c r="E237" i="90"/>
  <c r="G237" i="90" s="1"/>
  <c r="J237" i="90" s="1"/>
  <c r="G245" i="91" s="1"/>
  <c r="J245" i="91" s="1"/>
  <c r="G177" i="86"/>
  <c r="J177" i="86" s="1"/>
  <c r="E177" i="87" s="1"/>
  <c r="G177" i="87" s="1"/>
  <c r="J177" i="87" s="1"/>
  <c r="E177" i="88" s="1"/>
  <c r="G193" i="86"/>
  <c r="J193" i="86" s="1"/>
  <c r="E193" i="87" s="1"/>
  <c r="G193" i="87" s="1"/>
  <c r="J193" i="87" s="1"/>
  <c r="E193" i="88" s="1"/>
  <c r="G151" i="86"/>
  <c r="J151" i="86" s="1"/>
  <c r="E151" i="87" s="1"/>
  <c r="G151" i="87" s="1"/>
  <c r="J151" i="87" s="1"/>
  <c r="E151" i="88" s="1"/>
  <c r="G152" i="86"/>
  <c r="J152" i="86" s="1"/>
  <c r="E152" i="87" s="1"/>
  <c r="G152" i="87" s="1"/>
  <c r="J152" i="87" s="1"/>
  <c r="E152" i="88" s="1"/>
  <c r="G205" i="86"/>
  <c r="J205" i="86" s="1"/>
  <c r="E205" i="87" s="1"/>
  <c r="G205" i="87" s="1"/>
  <c r="J205" i="87" s="1"/>
  <c r="E205" i="88" s="1"/>
  <c r="G127" i="86"/>
  <c r="J127" i="86" s="1"/>
  <c r="E127" i="87" s="1"/>
  <c r="G127" i="87" s="1"/>
  <c r="J127" i="87" s="1"/>
  <c r="E127" i="88" s="1"/>
  <c r="G153" i="86"/>
  <c r="J153" i="86" s="1"/>
  <c r="E153" i="87" s="1"/>
  <c r="G153" i="87" s="1"/>
  <c r="J153" i="87" s="1"/>
  <c r="E153" i="88" s="1"/>
  <c r="G226" i="86"/>
  <c r="J226" i="86" s="1"/>
  <c r="E226" i="87" s="1"/>
  <c r="G226" i="87" s="1"/>
  <c r="J226" i="87" s="1"/>
  <c r="E226" i="88" s="1"/>
  <c r="G155" i="86"/>
  <c r="J155" i="86" s="1"/>
  <c r="E155" i="87" s="1"/>
  <c r="G155" i="87" s="1"/>
  <c r="J155" i="87" s="1"/>
  <c r="E155" i="88" s="1"/>
  <c r="G148" i="86"/>
  <c r="J148" i="86" s="1"/>
  <c r="E148" i="87" s="1"/>
  <c r="G148" i="87" s="1"/>
  <c r="J148" i="87" s="1"/>
  <c r="E148" i="88" s="1"/>
  <c r="G126" i="86"/>
  <c r="J126" i="86" s="1"/>
  <c r="E126" i="87" s="1"/>
  <c r="G126" i="87" s="1"/>
  <c r="J126" i="87" s="1"/>
  <c r="E126" i="88" s="1"/>
  <c r="G125" i="86"/>
  <c r="J125" i="86" s="1"/>
  <c r="E125" i="87" s="1"/>
  <c r="G125" i="87" s="1"/>
  <c r="J125" i="87" s="1"/>
  <c r="E125" i="88" s="1"/>
  <c r="G208" i="86"/>
  <c r="J208" i="86" s="1"/>
  <c r="E208" i="87" s="1"/>
  <c r="G208" i="87" s="1"/>
  <c r="J208" i="87" s="1"/>
  <c r="E208" i="88" s="1"/>
  <c r="G84" i="86"/>
  <c r="J84" i="86" s="1"/>
  <c r="E84" i="87" s="1"/>
  <c r="G84" i="87" s="1"/>
  <c r="J84" i="87" s="1"/>
  <c r="E84" i="88" s="1"/>
  <c r="G213" i="86"/>
  <c r="J213" i="86" s="1"/>
  <c r="E213" i="87" s="1"/>
  <c r="G213" i="87" s="1"/>
  <c r="J213" i="87" s="1"/>
  <c r="E213" i="88" s="1"/>
  <c r="G181" i="86"/>
  <c r="J181" i="86" s="1"/>
  <c r="E181" i="87" s="1"/>
  <c r="G181" i="87" s="1"/>
  <c r="J181" i="87" s="1"/>
  <c r="E181" i="88" s="1"/>
  <c r="G206" i="86"/>
  <c r="J206" i="86" s="1"/>
  <c r="E206" i="87" s="1"/>
  <c r="G206" i="87" s="1"/>
  <c r="J206" i="87" s="1"/>
  <c r="E206" i="88" s="1"/>
  <c r="G194" i="86"/>
  <c r="J194" i="86" s="1"/>
  <c r="E194" i="87" s="1"/>
  <c r="G194" i="87" s="1"/>
  <c r="J194" i="87" s="1"/>
  <c r="E194" i="88" s="1"/>
  <c r="G83" i="86"/>
  <c r="J83" i="86" s="1"/>
  <c r="E83" i="87" s="1"/>
  <c r="G83" i="87" s="1"/>
  <c r="J83" i="87" s="1"/>
  <c r="E83" i="88" s="1"/>
  <c r="E71" i="81"/>
  <c r="G71" i="81" s="1"/>
  <c r="J71" i="81" s="1"/>
  <c r="E175" i="81"/>
  <c r="G175" i="81" s="1"/>
  <c r="J175" i="81" s="1"/>
  <c r="G249" i="84"/>
  <c r="J249" i="84" s="1"/>
  <c r="E249" i="85" s="1"/>
  <c r="E241" i="84"/>
  <c r="G241" i="84" s="1"/>
  <c r="J241" i="84" s="1"/>
  <c r="E70" i="81"/>
  <c r="G70" i="81" s="1"/>
  <c r="J70" i="81" s="1"/>
  <c r="G169" i="104"/>
  <c r="J169" i="104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239" i="86"/>
  <c r="J239" i="86" s="1"/>
  <c r="G12" i="98"/>
  <c r="J12" i="98" s="1"/>
  <c r="G202" i="85"/>
  <c r="J202" i="85" s="1"/>
  <c r="E202" i="86" s="1"/>
  <c r="G128" i="85"/>
  <c r="J128" i="85" s="1"/>
  <c r="E128" i="86" s="1"/>
  <c r="G210" i="85"/>
  <c r="J210" i="85" s="1"/>
  <c r="E210" i="86" s="1"/>
  <c r="G196" i="85"/>
  <c r="J196" i="85" s="1"/>
  <c r="E196" i="86" s="1"/>
  <c r="G147" i="85"/>
  <c r="J147" i="85" s="1"/>
  <c r="E147" i="86" s="1"/>
  <c r="G156" i="85"/>
  <c r="J156" i="85" s="1"/>
  <c r="E156" i="86" s="1"/>
  <c r="G211" i="85"/>
  <c r="J211" i="85" s="1"/>
  <c r="E211" i="86" s="1"/>
  <c r="G203" i="85"/>
  <c r="J203" i="85" s="1"/>
  <c r="E203" i="86" s="1"/>
  <c r="G149" i="85"/>
  <c r="J149" i="85" s="1"/>
  <c r="E149" i="86" s="1"/>
  <c r="G150" i="85"/>
  <c r="J150" i="85" s="1"/>
  <c r="E150" i="86" s="1"/>
  <c r="G197" i="85"/>
  <c r="J197" i="85" s="1"/>
  <c r="E197" i="86" s="1"/>
  <c r="G204" i="85"/>
  <c r="J204" i="85" s="1"/>
  <c r="E204" i="86" s="1"/>
  <c r="G209" i="85"/>
  <c r="J209" i="85" s="1"/>
  <c r="E209" i="86" s="1"/>
  <c r="G195" i="85"/>
  <c r="J195" i="85" s="1"/>
  <c r="E195" i="86" s="1"/>
  <c r="G198" i="85"/>
  <c r="J198" i="85" s="1"/>
  <c r="G157" i="85"/>
  <c r="J157" i="85" s="1"/>
  <c r="E157" i="86" s="1"/>
  <c r="G212" i="85"/>
  <c r="J212" i="85" s="1"/>
  <c r="E212" i="86" s="1"/>
  <c r="G182" i="85"/>
  <c r="J182" i="85" s="1"/>
  <c r="E182" i="86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9" i="85" l="1"/>
  <c r="J249" i="85" s="1"/>
  <c r="E249" i="86" s="1"/>
  <c r="E241" i="85"/>
  <c r="E252" i="86"/>
  <c r="G252" i="86" s="1"/>
  <c r="J252" i="86" s="1"/>
  <c r="E252" i="87" s="1"/>
  <c r="G252" i="87" s="1"/>
  <c r="J252" i="87" s="1"/>
  <c r="G182" i="86"/>
  <c r="J182" i="86" s="1"/>
  <c r="E182" i="87" s="1"/>
  <c r="G182" i="87" s="1"/>
  <c r="J182" i="87" s="1"/>
  <c r="E182" i="88" s="1"/>
  <c r="G195" i="86"/>
  <c r="J195" i="86" s="1"/>
  <c r="E195" i="87" s="1"/>
  <c r="G195" i="87" s="1"/>
  <c r="J195" i="87" s="1"/>
  <c r="E195" i="88" s="1"/>
  <c r="G150" i="86"/>
  <c r="J150" i="86" s="1"/>
  <c r="E150" i="87" s="1"/>
  <c r="G150" i="87" s="1"/>
  <c r="J150" i="87" s="1"/>
  <c r="E150" i="88" s="1"/>
  <c r="G156" i="86"/>
  <c r="J156" i="86" s="1"/>
  <c r="E156" i="87" s="1"/>
  <c r="G156" i="87" s="1"/>
  <c r="J156" i="87" s="1"/>
  <c r="E156" i="88" s="1"/>
  <c r="G128" i="86"/>
  <c r="J128" i="86" s="1"/>
  <c r="E128" i="87" s="1"/>
  <c r="G128" i="87" s="1"/>
  <c r="J128" i="87" s="1"/>
  <c r="E128" i="88" s="1"/>
  <c r="G212" i="86"/>
  <c r="J212" i="86" s="1"/>
  <c r="E212" i="87" s="1"/>
  <c r="G212" i="87" s="1"/>
  <c r="J212" i="87" s="1"/>
  <c r="E212" i="88" s="1"/>
  <c r="G209" i="86"/>
  <c r="J209" i="86" s="1"/>
  <c r="E209" i="87" s="1"/>
  <c r="G209" i="87" s="1"/>
  <c r="J209" i="87" s="1"/>
  <c r="E209" i="88" s="1"/>
  <c r="G149" i="86"/>
  <c r="J149" i="86" s="1"/>
  <c r="E149" i="87" s="1"/>
  <c r="G149" i="87" s="1"/>
  <c r="J149" i="87" s="1"/>
  <c r="E149" i="88" s="1"/>
  <c r="G147" i="86"/>
  <c r="J147" i="86" s="1"/>
  <c r="E147" i="87" s="1"/>
  <c r="G147" i="87" s="1"/>
  <c r="J147" i="87" s="1"/>
  <c r="E147" i="88" s="1"/>
  <c r="G202" i="86"/>
  <c r="J202" i="86" s="1"/>
  <c r="E202" i="87" s="1"/>
  <c r="G202" i="87" s="1"/>
  <c r="J202" i="87" s="1"/>
  <c r="E202" i="88" s="1"/>
  <c r="G157" i="86"/>
  <c r="J157" i="86" s="1"/>
  <c r="E157" i="87" s="1"/>
  <c r="G157" i="87" s="1"/>
  <c r="J157" i="87" s="1"/>
  <c r="E157" i="88" s="1"/>
  <c r="G204" i="86"/>
  <c r="J204" i="86" s="1"/>
  <c r="E204" i="87" s="1"/>
  <c r="G204" i="87" s="1"/>
  <c r="J204" i="87" s="1"/>
  <c r="E204" i="88" s="1"/>
  <c r="G203" i="86"/>
  <c r="J203" i="86" s="1"/>
  <c r="E203" i="87" s="1"/>
  <c r="G203" i="87" s="1"/>
  <c r="J203" i="87" s="1"/>
  <c r="E203" i="88" s="1"/>
  <c r="G196" i="86"/>
  <c r="J196" i="86" s="1"/>
  <c r="E196" i="87" s="1"/>
  <c r="G196" i="87" s="1"/>
  <c r="J196" i="87" s="1"/>
  <c r="E196" i="88" s="1"/>
  <c r="E198" i="86"/>
  <c r="G198" i="86" s="1"/>
  <c r="J198" i="86" s="1"/>
  <c r="E198" i="87" s="1"/>
  <c r="G198" i="87" s="1"/>
  <c r="J198" i="87" s="1"/>
  <c r="E198" i="88" s="1"/>
  <c r="G197" i="86"/>
  <c r="J197" i="86" s="1"/>
  <c r="E197" i="87" s="1"/>
  <c r="G197" i="87" s="1"/>
  <c r="J197" i="87" s="1"/>
  <c r="E197" i="88" s="1"/>
  <c r="G211" i="86"/>
  <c r="J211" i="86" s="1"/>
  <c r="E211" i="87" s="1"/>
  <c r="G211" i="87" s="1"/>
  <c r="J211" i="87" s="1"/>
  <c r="E211" i="88" s="1"/>
  <c r="G210" i="86"/>
  <c r="J210" i="86" s="1"/>
  <c r="E210" i="87" s="1"/>
  <c r="G210" i="87" s="1"/>
  <c r="J210" i="87" s="1"/>
  <c r="E210" i="88" s="1"/>
  <c r="E239" i="87"/>
  <c r="G239" i="87" s="1"/>
  <c r="J239" i="87" s="1"/>
  <c r="E231" i="87"/>
  <c r="G231" i="87" s="1"/>
  <c r="J231" i="87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48" i="89" l="1"/>
  <c r="G148" i="89" s="1"/>
  <c r="J148" i="89" s="1"/>
  <c r="E148" i="90" s="1"/>
  <c r="G148" i="90" s="1"/>
  <c r="J148" i="90" s="1"/>
  <c r="E155" i="89"/>
  <c r="G155" i="89" s="1"/>
  <c r="J155" i="89" s="1"/>
  <c r="E155" i="90" s="1"/>
  <c r="G155" i="90" s="1"/>
  <c r="J155" i="90" s="1"/>
  <c r="E181" i="89"/>
  <c r="G181" i="89" s="1"/>
  <c r="J181" i="89" s="1"/>
  <c r="E181" i="90" s="1"/>
  <c r="G181" i="90" s="1"/>
  <c r="J181" i="90" s="1"/>
  <c r="E151" i="89"/>
  <c r="G151" i="89" s="1"/>
  <c r="J151" i="89" s="1"/>
  <c r="E151" i="90" s="1"/>
  <c r="G151" i="90" s="1"/>
  <c r="J151" i="90" s="1"/>
  <c r="E177" i="89"/>
  <c r="G177" i="89" s="1"/>
  <c r="J177" i="89" s="1"/>
  <c r="E177" i="90" s="1"/>
  <c r="G177" i="90" s="1"/>
  <c r="J177" i="90" s="1"/>
  <c r="E127" i="89"/>
  <c r="G127" i="89" s="1"/>
  <c r="J127" i="89" s="1"/>
  <c r="E127" i="90" s="1"/>
  <c r="G127" i="90" s="1"/>
  <c r="J127" i="90" s="1"/>
  <c r="E193" i="89"/>
  <c r="G193" i="89" s="1"/>
  <c r="J193" i="89" s="1"/>
  <c r="E193" i="90" s="1"/>
  <c r="G193" i="90" s="1"/>
  <c r="J193" i="90" s="1"/>
  <c r="E126" i="89"/>
  <c r="G126" i="89" s="1"/>
  <c r="J126" i="89" s="1"/>
  <c r="E126" i="90" s="1"/>
  <c r="G126" i="90" s="1"/>
  <c r="J126" i="90" s="1"/>
  <c r="E213" i="89"/>
  <c r="G213" i="89" s="1"/>
  <c r="J213" i="89" s="1"/>
  <c r="E213" i="90" s="1"/>
  <c r="G213" i="90" s="1"/>
  <c r="J213" i="90" s="1"/>
  <c r="E83" i="89"/>
  <c r="G83" i="89" s="1"/>
  <c r="J83" i="89" s="1"/>
  <c r="E83" i="90" s="1"/>
  <c r="G83" i="90" s="1"/>
  <c r="J83" i="90" s="1"/>
  <c r="E153" i="89"/>
  <c r="G153" i="89" s="1"/>
  <c r="J153" i="89" s="1"/>
  <c r="E153" i="90" s="1"/>
  <c r="G153" i="90" s="1"/>
  <c r="J153" i="90" s="1"/>
  <c r="E152" i="89"/>
  <c r="G152" i="89" s="1"/>
  <c r="J152" i="89" s="1"/>
  <c r="E152" i="90" s="1"/>
  <c r="G152" i="90" s="1"/>
  <c r="J152" i="90" s="1"/>
  <c r="E205" i="89"/>
  <c r="G205" i="89" s="1"/>
  <c r="J205" i="89" s="1"/>
  <c r="E205" i="90" s="1"/>
  <c r="G205" i="90" s="1"/>
  <c r="J205" i="90" s="1"/>
  <c r="E84" i="89"/>
  <c r="G84" i="89" s="1"/>
  <c r="J84" i="89" s="1"/>
  <c r="E84" i="90" s="1"/>
  <c r="G84" i="90" s="1"/>
  <c r="J84" i="90" s="1"/>
  <c r="E226" i="89"/>
  <c r="G226" i="89" s="1"/>
  <c r="J226" i="89" s="1"/>
  <c r="E226" i="90" s="1"/>
  <c r="G226" i="90" s="1"/>
  <c r="J226" i="90" s="1"/>
  <c r="G206" i="89"/>
  <c r="J206" i="89" s="1"/>
  <c r="E206" i="90" s="1"/>
  <c r="G206" i="90" s="1"/>
  <c r="J206" i="90" s="1"/>
  <c r="E206" i="89"/>
  <c r="E208" i="89"/>
  <c r="G208" i="89" s="1"/>
  <c r="J208" i="89" s="1"/>
  <c r="E208" i="90" s="1"/>
  <c r="G208" i="90" s="1"/>
  <c r="J208" i="90" s="1"/>
  <c r="E125" i="89"/>
  <c r="G125" i="89" s="1"/>
  <c r="J125" i="89" s="1"/>
  <c r="E125" i="90" s="1"/>
  <c r="G125" i="90" s="1"/>
  <c r="J125" i="90" s="1"/>
  <c r="E194" i="89"/>
  <c r="G194" i="89" s="1"/>
  <c r="J194" i="89" s="1"/>
  <c r="E194" i="90" s="1"/>
  <c r="G194" i="90" s="1"/>
  <c r="J194" i="90" s="1"/>
  <c r="G249" i="86"/>
  <c r="J249" i="86" s="1"/>
  <c r="E249" i="87" s="1"/>
  <c r="E39" i="88"/>
  <c r="G39" i="88" s="1"/>
  <c r="J39" i="88" s="1"/>
  <c r="E39" i="89" s="1"/>
  <c r="E231" i="88"/>
  <c r="G231" i="88" s="1"/>
  <c r="J231" i="88" s="1"/>
  <c r="E231" i="89" s="1"/>
  <c r="G231" i="89" s="1"/>
  <c r="J231" i="89" s="1"/>
  <c r="E231" i="90" s="1"/>
  <c r="E9" i="87"/>
  <c r="G9" i="87" s="1"/>
  <c r="J9" i="87" s="1"/>
  <c r="E9" i="88" s="1"/>
  <c r="G9" i="88" s="1"/>
  <c r="J9" i="88" s="1"/>
  <c r="G252" i="88"/>
  <c r="J252" i="88" s="1"/>
  <c r="E252" i="89" s="1"/>
  <c r="E239" i="88"/>
  <c r="G239" i="88" s="1"/>
  <c r="J239" i="88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20" i="8"/>
  <c r="J20" i="8" s="1"/>
  <c r="E20" i="77"/>
  <c r="E21" i="8"/>
  <c r="J21" i="8" s="1"/>
  <c r="E21" i="77"/>
  <c r="E22" i="8"/>
  <c r="E22" i="77"/>
  <c r="G22" i="77" s="1"/>
  <c r="J22" i="77" s="1"/>
  <c r="E22" i="78" s="1"/>
  <c r="E19" i="8"/>
  <c r="J19" i="8" s="1"/>
  <c r="E19" i="77"/>
  <c r="G19" i="77" s="1"/>
  <c r="J19" i="77" s="1"/>
  <c r="E19" i="78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G20" i="8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39" i="89"/>
  <c r="J39" i="89" s="1"/>
  <c r="E39" i="90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95" i="89" l="1"/>
  <c r="G195" i="89" s="1"/>
  <c r="J195" i="89" s="1"/>
  <c r="E195" i="90" s="1"/>
  <c r="G195" i="90" s="1"/>
  <c r="J195" i="90" s="1"/>
  <c r="E202" i="89"/>
  <c r="G202" i="89" s="1"/>
  <c r="J202" i="89" s="1"/>
  <c r="E202" i="90" s="1"/>
  <c r="G202" i="90" s="1"/>
  <c r="J202" i="90" s="1"/>
  <c r="E203" i="89"/>
  <c r="G203" i="89" s="1"/>
  <c r="J203" i="89" s="1"/>
  <c r="E203" i="90" s="1"/>
  <c r="G203" i="90" s="1"/>
  <c r="J203" i="90" s="1"/>
  <c r="E210" i="89"/>
  <c r="G210" i="89" s="1"/>
  <c r="J210" i="89" s="1"/>
  <c r="E210" i="90" s="1"/>
  <c r="G210" i="90" s="1"/>
  <c r="J210" i="90" s="1"/>
  <c r="E182" i="89"/>
  <c r="G182" i="89" s="1"/>
  <c r="J182" i="89" s="1"/>
  <c r="E182" i="90" s="1"/>
  <c r="G182" i="90" s="1"/>
  <c r="J182" i="90" s="1"/>
  <c r="E209" i="89"/>
  <c r="G209" i="89" s="1"/>
  <c r="J209" i="89" s="1"/>
  <c r="E209" i="90" s="1"/>
  <c r="G209" i="90" s="1"/>
  <c r="J209" i="90" s="1"/>
  <c r="E149" i="89"/>
  <c r="G149" i="89" s="1"/>
  <c r="J149" i="89" s="1"/>
  <c r="E149" i="90" s="1"/>
  <c r="G149" i="90" s="1"/>
  <c r="J149" i="90" s="1"/>
  <c r="E11" i="89"/>
  <c r="G11" i="89" s="1"/>
  <c r="J11" i="89" s="1"/>
  <c r="E11" i="90" s="1"/>
  <c r="G11" i="90" s="1"/>
  <c r="J11" i="90" s="1"/>
  <c r="E211" i="89"/>
  <c r="G211" i="89" s="1"/>
  <c r="J211" i="89" s="1"/>
  <c r="E211" i="90" s="1"/>
  <c r="G211" i="90" s="1"/>
  <c r="J211" i="90" s="1"/>
  <c r="E204" i="89"/>
  <c r="G204" i="89" s="1"/>
  <c r="J204" i="89" s="1"/>
  <c r="E204" i="90" s="1"/>
  <c r="G204" i="90" s="1"/>
  <c r="J204" i="90" s="1"/>
  <c r="E10" i="89"/>
  <c r="G10" i="89" s="1"/>
  <c r="J10" i="89" s="1"/>
  <c r="E10" i="90" s="1"/>
  <c r="G10" i="90" s="1"/>
  <c r="J10" i="90" s="1"/>
  <c r="E212" i="89"/>
  <c r="G212" i="89" s="1"/>
  <c r="J212" i="89" s="1"/>
  <c r="E212" i="90" s="1"/>
  <c r="G212" i="90" s="1"/>
  <c r="J212" i="90" s="1"/>
  <c r="E196" i="89"/>
  <c r="G196" i="89" s="1"/>
  <c r="J196" i="89" s="1"/>
  <c r="E196" i="90" s="1"/>
  <c r="G196" i="90" s="1"/>
  <c r="J196" i="90" s="1"/>
  <c r="G252" i="89"/>
  <c r="J252" i="89" s="1"/>
  <c r="E252" i="90" s="1"/>
  <c r="E239" i="89"/>
  <c r="G239" i="89" s="1"/>
  <c r="J239" i="89" s="1"/>
  <c r="E128" i="89"/>
  <c r="G128" i="89" s="1"/>
  <c r="J128" i="89" s="1"/>
  <c r="E128" i="90" s="1"/>
  <c r="G128" i="90" s="1"/>
  <c r="J128" i="90" s="1"/>
  <c r="E156" i="89"/>
  <c r="G156" i="89" s="1"/>
  <c r="J156" i="89" s="1"/>
  <c r="E156" i="90" s="1"/>
  <c r="G156" i="90" s="1"/>
  <c r="J156" i="90" s="1"/>
  <c r="G157" i="89"/>
  <c r="J157" i="89" s="1"/>
  <c r="E157" i="90" s="1"/>
  <c r="E157" i="89"/>
  <c r="E147" i="89"/>
  <c r="G147" i="89" s="1"/>
  <c r="J147" i="89" s="1"/>
  <c r="E147" i="90" s="1"/>
  <c r="G147" i="90" s="1"/>
  <c r="J147" i="90" s="1"/>
  <c r="E9" i="89"/>
  <c r="G9" i="89" s="1"/>
  <c r="J9" i="89" s="1"/>
  <c r="E9" i="90" s="1"/>
  <c r="G9" i="90" s="1"/>
  <c r="J9" i="90" s="1"/>
  <c r="E197" i="89"/>
  <c r="G197" i="89" s="1"/>
  <c r="J197" i="89" s="1"/>
  <c r="E197" i="90" s="1"/>
  <c r="G197" i="90" s="1"/>
  <c r="J197" i="90" s="1"/>
  <c r="E150" i="89"/>
  <c r="G150" i="89" s="1"/>
  <c r="J150" i="89" s="1"/>
  <c r="E150" i="90" s="1"/>
  <c r="G150" i="90" s="1"/>
  <c r="J150" i="90" s="1"/>
  <c r="E198" i="89"/>
  <c r="G198" i="89" s="1"/>
  <c r="J198" i="89" s="1"/>
  <c r="E198" i="90" s="1"/>
  <c r="G198" i="90" s="1"/>
  <c r="J198" i="90" s="1"/>
  <c r="G249" i="87"/>
  <c r="J249" i="87" s="1"/>
  <c r="E241" i="87"/>
  <c r="G241" i="87" s="1"/>
  <c r="J241" i="87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73" i="78" s="1"/>
  <c r="J173" i="78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40" i="87"/>
  <c r="J240" i="87" s="1"/>
  <c r="E240" i="88" s="1"/>
  <c r="G232" i="87"/>
  <c r="J232" i="87" s="1"/>
  <c r="E232" i="88" s="1"/>
  <c r="G229" i="95"/>
  <c r="G237" i="95"/>
  <c r="G229" i="96"/>
  <c r="J229" i="96" s="1"/>
  <c r="G113" i="88"/>
  <c r="J113" i="88" s="1"/>
  <c r="G175" i="85"/>
  <c r="J175" i="85" s="1"/>
  <c r="E175" i="86" s="1"/>
  <c r="G70" i="85"/>
  <c r="J70" i="85" s="1"/>
  <c r="E70" i="86" s="1"/>
  <c r="G71" i="85"/>
  <c r="J71" i="85" s="1"/>
  <c r="E71" i="86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157" i="90"/>
  <c r="J157" i="90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37" i="96" l="1"/>
  <c r="J237" i="96" s="1"/>
  <c r="G245" i="97" s="1"/>
  <c r="J245" i="97" s="1"/>
  <c r="J229" i="95"/>
  <c r="G245" i="96"/>
  <c r="J245" i="96" s="1"/>
  <c r="J237" i="95"/>
  <c r="G252" i="90"/>
  <c r="J252" i="90" s="1"/>
  <c r="E239" i="90"/>
  <c r="G239" i="90" s="1"/>
  <c r="J239" i="90" s="1"/>
  <c r="G252" i="91" s="1"/>
  <c r="J252" i="91" s="1"/>
  <c r="E113" i="89"/>
  <c r="G113" i="89" s="1"/>
  <c r="J113" i="89" s="1"/>
  <c r="E113" i="90" s="1"/>
  <c r="G113" i="90" s="1"/>
  <c r="J113" i="90" s="1"/>
  <c r="G113" i="91" s="1"/>
  <c r="J113" i="91" s="1"/>
  <c r="G113" i="92" s="1"/>
  <c r="J113" i="92" s="1"/>
  <c r="G175" i="86"/>
  <c r="J175" i="86" s="1"/>
  <c r="E175" i="87" s="1"/>
  <c r="G175" i="87" s="1"/>
  <c r="J175" i="87" s="1"/>
  <c r="E175" i="88" s="1"/>
  <c r="G71" i="86"/>
  <c r="J71" i="86" s="1"/>
  <c r="E71" i="87" s="1"/>
  <c r="G71" i="87" s="1"/>
  <c r="J71" i="87" s="1"/>
  <c r="E71" i="88" s="1"/>
  <c r="G70" i="86"/>
  <c r="J70" i="86" s="1"/>
  <c r="E70" i="87" s="1"/>
  <c r="G70" i="87" s="1"/>
  <c r="J70" i="87" s="1"/>
  <c r="E70" i="88" s="1"/>
  <c r="G249" i="88"/>
  <c r="J249" i="88" s="1"/>
  <c r="E249" i="89" s="1"/>
  <c r="E241" i="88"/>
  <c r="G241" i="88" s="1"/>
  <c r="J241" i="88" s="1"/>
  <c r="G174" i="79"/>
  <c r="J174" i="79" s="1"/>
  <c r="E174" i="80" s="1"/>
  <c r="E173" i="79"/>
  <c r="E43" i="78"/>
  <c r="G43" i="78" s="1"/>
  <c r="J43" i="78" s="1"/>
  <c r="E43" i="79" s="1"/>
  <c r="E135" i="78"/>
  <c r="G135" i="78" s="1"/>
  <c r="J135" i="78" s="1"/>
  <c r="E135" i="79" s="1"/>
  <c r="E61" i="78"/>
  <c r="G61" i="78" s="1"/>
  <c r="J61" i="78" s="1"/>
  <c r="E61" i="79" s="1"/>
  <c r="E99" i="78"/>
  <c r="G99" i="78" s="1"/>
  <c r="J99" i="78" s="1"/>
  <c r="E99" i="79" s="1"/>
  <c r="E57" i="78"/>
  <c r="G57" i="78" s="1"/>
  <c r="J57" i="78" s="1"/>
  <c r="E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E46" i="78"/>
  <c r="G46" i="78" s="1"/>
  <c r="J46" i="78" s="1"/>
  <c r="E46" i="79" s="1"/>
  <c r="E141" i="78"/>
  <c r="G141" i="78" s="1"/>
  <c r="J141" i="78" s="1"/>
  <c r="E141" i="79" s="1"/>
  <c r="E56" i="78"/>
  <c r="G56" i="78" s="1"/>
  <c r="J56" i="78" s="1"/>
  <c r="E56" i="79" s="1"/>
  <c r="G56" i="79" s="1"/>
  <c r="J56" i="79" s="1"/>
  <c r="E215" i="78"/>
  <c r="G215" i="78" s="1"/>
  <c r="J215" i="78" s="1"/>
  <c r="E215" i="79" s="1"/>
  <c r="E64" i="78"/>
  <c r="G64" i="78" s="1"/>
  <c r="J64" i="78" s="1"/>
  <c r="E64" i="79" s="1"/>
  <c r="G64" i="79" s="1"/>
  <c r="J64" i="79" s="1"/>
  <c r="E100" i="78"/>
  <c r="G100" i="78" s="1"/>
  <c r="J100" i="78" s="1"/>
  <c r="E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235" i="78"/>
  <c r="J235" i="78" s="1"/>
  <c r="E227" i="78"/>
  <c r="G227" i="78" s="1"/>
  <c r="J227" i="78" s="1"/>
  <c r="E41" i="78"/>
  <c r="G41" i="78" s="1"/>
  <c r="J41" i="78" s="1"/>
  <c r="E41" i="79" s="1"/>
  <c r="E66" i="78"/>
  <c r="G66" i="78" s="1"/>
  <c r="J66" i="78" s="1"/>
  <c r="E80" i="78"/>
  <c r="G80" i="78" s="1"/>
  <c r="J80" i="78" s="1"/>
  <c r="E80" i="79" s="1"/>
  <c r="E51" i="78"/>
  <c r="G51" i="78" s="1"/>
  <c r="J51" i="78" s="1"/>
  <c r="E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E74" i="78"/>
  <c r="G74" i="78" s="1"/>
  <c r="J74" i="78" s="1"/>
  <c r="E74" i="79" s="1"/>
  <c r="E256" i="78"/>
  <c r="G256" i="78" s="1"/>
  <c r="J256" i="78" s="1"/>
  <c r="E256" i="79" s="1"/>
  <c r="E78" i="78"/>
  <c r="G78" i="78" s="1"/>
  <c r="J78" i="78" s="1"/>
  <c r="E78" i="79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E34" i="78"/>
  <c r="G34" i="78" s="1"/>
  <c r="J34" i="78" s="1"/>
  <c r="E34" i="79" s="1"/>
  <c r="E54" i="78"/>
  <c r="G54" i="78" s="1"/>
  <c r="J54" i="78" s="1"/>
  <c r="E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140" i="78"/>
  <c r="G140" i="78" s="1"/>
  <c r="J140" i="78" s="1"/>
  <c r="E140" i="79" s="1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E40" i="78"/>
  <c r="G40" i="78" s="1"/>
  <c r="J40" i="78" s="1"/>
  <c r="E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44" i="78"/>
  <c r="G44" i="78" s="1"/>
  <c r="J44" i="78" s="1"/>
  <c r="E44" i="79" s="1"/>
  <c r="E115" i="78"/>
  <c r="G115" i="78" s="1"/>
  <c r="J115" i="78" s="1"/>
  <c r="E115" i="79" s="1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E77" i="78"/>
  <c r="G77" i="78" s="1"/>
  <c r="J77" i="78" s="1"/>
  <c r="E77" i="79" s="1"/>
  <c r="G247" i="78"/>
  <c r="J247" i="78" s="1"/>
  <c r="E234" i="78"/>
  <c r="G234" i="78" s="1"/>
  <c r="J234" i="78" s="1"/>
  <c r="G236" i="78"/>
  <c r="J236" i="78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E47" i="78"/>
  <c r="G47" i="78" s="1"/>
  <c r="J47" i="78" s="1"/>
  <c r="E47" i="79" s="1"/>
  <c r="E49" i="78"/>
  <c r="G49" i="78" s="1"/>
  <c r="J49" i="78" s="1"/>
  <c r="E49" i="79" s="1"/>
  <c r="G49" i="79" s="1"/>
  <c r="J49" i="79" s="1"/>
  <c r="G49" i="80" s="1"/>
  <c r="J49" i="80" s="1"/>
  <c r="E49" i="81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E259" i="79" s="1"/>
  <c r="G102" i="79"/>
  <c r="J102" i="79" s="1"/>
  <c r="E102" i="80" s="1"/>
  <c r="G41" i="79"/>
  <c r="J41" i="79" s="1"/>
  <c r="G33" i="79"/>
  <c r="J33" i="79" s="1"/>
  <c r="G10" i="91"/>
  <c r="J10" i="91" s="1"/>
  <c r="G99" i="79"/>
  <c r="J99" i="79" s="1"/>
  <c r="G9" i="91"/>
  <c r="J9" i="91" s="1"/>
  <c r="G140" i="79"/>
  <c r="J140" i="79" s="1"/>
  <c r="G115" i="79"/>
  <c r="J115" i="79" s="1"/>
  <c r="G89" i="79"/>
  <c r="J89" i="79" s="1"/>
  <c r="G40" i="79"/>
  <c r="J40" i="79" s="1"/>
  <c r="G93" i="79"/>
  <c r="J93" i="79" s="1"/>
  <c r="G47" i="79"/>
  <c r="J47" i="79" s="1"/>
  <c r="G98" i="79"/>
  <c r="J98" i="79" s="1"/>
  <c r="G104" i="79"/>
  <c r="J104" i="79" s="1"/>
  <c r="G57" i="79"/>
  <c r="J57" i="79" s="1"/>
  <c r="G28" i="79"/>
  <c r="J28" i="79" s="1"/>
  <c r="G46" i="79"/>
  <c r="J46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44" i="79"/>
  <c r="J44" i="79" s="1"/>
  <c r="G77" i="79"/>
  <c r="J77" i="79" s="1"/>
  <c r="G78" i="79"/>
  <c r="J78" i="79" s="1"/>
  <c r="G80" i="79"/>
  <c r="J80" i="79" s="1"/>
  <c r="G51" i="79"/>
  <c r="J51" i="79" s="1"/>
  <c r="G186" i="79"/>
  <c r="J186" i="79" s="1"/>
  <c r="G190" i="79"/>
  <c r="J190" i="79" s="1"/>
  <c r="E190" i="80" s="1"/>
  <c r="G50" i="79"/>
  <c r="J50" i="79" s="1"/>
  <c r="G34" i="79"/>
  <c r="J34" i="79" s="1"/>
  <c r="G54" i="79"/>
  <c r="J54" i="79" s="1"/>
  <c r="G108" i="79"/>
  <c r="J108" i="79" s="1"/>
  <c r="G74" i="79"/>
  <c r="J74" i="79" s="1"/>
  <c r="G256" i="79"/>
  <c r="J256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E249" i="90" s="1"/>
  <c r="E241" i="89"/>
  <c r="E64" i="80"/>
  <c r="G64" i="80" s="1"/>
  <c r="J64" i="80" s="1"/>
  <c r="E64" i="81" s="1"/>
  <c r="G64" i="81" s="1"/>
  <c r="J64" i="81" s="1"/>
  <c r="E64" i="82" s="1"/>
  <c r="E29" i="80"/>
  <c r="G29" i="80" s="1"/>
  <c r="J29" i="80" s="1"/>
  <c r="E29" i="81" s="1"/>
  <c r="G29" i="81" s="1"/>
  <c r="J29" i="81" s="1"/>
  <c r="E29" i="82" s="1"/>
  <c r="E143" i="80"/>
  <c r="G143" i="80" s="1"/>
  <c r="J143" i="80" s="1"/>
  <c r="E143" i="81" s="1"/>
  <c r="G143" i="81" s="1"/>
  <c r="J143" i="81" s="1"/>
  <c r="E143" i="82" s="1"/>
  <c r="E58" i="80"/>
  <c r="G58" i="80" s="1"/>
  <c r="J58" i="80" s="1"/>
  <c r="E58" i="81" s="1"/>
  <c r="G58" i="81" s="1"/>
  <c r="J58" i="81" s="1"/>
  <c r="E58" i="82" s="1"/>
  <c r="E56" i="80"/>
  <c r="G56" i="80" s="1"/>
  <c r="J56" i="80" s="1"/>
  <c r="E56" i="81" s="1"/>
  <c r="G56" i="81" s="1"/>
  <c r="J56" i="81" s="1"/>
  <c r="E56" i="82" s="1"/>
  <c r="E27" i="80"/>
  <c r="G27" i="80" s="1"/>
  <c r="J27" i="80" s="1"/>
  <c r="E27" i="81" s="1"/>
  <c r="G27" i="81" s="1"/>
  <c r="J27" i="81" s="1"/>
  <c r="E27" i="82" s="1"/>
  <c r="E34" i="80"/>
  <c r="G34" i="80" s="1"/>
  <c r="J34" i="80" s="1"/>
  <c r="E34" i="81" s="1"/>
  <c r="G34" i="81" s="1"/>
  <c r="J34" i="81" s="1"/>
  <c r="E34" i="82" s="1"/>
  <c r="E33" i="80"/>
  <c r="G33" i="80" s="1"/>
  <c r="J33" i="80" s="1"/>
  <c r="E33" i="81" s="1"/>
  <c r="G33" i="81" s="1"/>
  <c r="J33" i="81" s="1"/>
  <c r="E33" i="82" s="1"/>
  <c r="E256" i="80"/>
  <c r="G256" i="80" s="1"/>
  <c r="J256" i="80" s="1"/>
  <c r="E256" i="81" s="1"/>
  <c r="G256" i="81" s="1"/>
  <c r="J256" i="81" s="1"/>
  <c r="E256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E234" i="79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255" i="80"/>
  <c r="G255" i="80" s="1"/>
  <c r="J255" i="80" s="1"/>
  <c r="E255" i="81" s="1"/>
  <c r="G255" i="81" s="1"/>
  <c r="J255" i="81" s="1"/>
  <c r="E255" i="82" s="1"/>
  <c r="E77" i="80"/>
  <c r="G77" i="80" s="1"/>
  <c r="J77" i="80" s="1"/>
  <c r="E77" i="81" s="1"/>
  <c r="G77" i="81" s="1"/>
  <c r="J77" i="81" s="1"/>
  <c r="E77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E31" i="80"/>
  <c r="G31" i="80" s="1"/>
  <c r="J31" i="80" s="1"/>
  <c r="E31" i="81" s="1"/>
  <c r="G31" i="81" s="1"/>
  <c r="J31" i="81" s="1"/>
  <c r="E31" i="82" s="1"/>
  <c r="G242" i="79"/>
  <c r="J242" i="79" s="1"/>
  <c r="E247" i="79"/>
  <c r="G247" i="79" s="1"/>
  <c r="J247" i="79" s="1"/>
  <c r="E227" i="79"/>
  <c r="E57" i="80"/>
  <c r="G57" i="80" s="1"/>
  <c r="J57" i="80" s="1"/>
  <c r="E57" i="81" s="1"/>
  <c r="G57" i="81" s="1"/>
  <c r="J57" i="81" s="1"/>
  <c r="E57" i="82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G243" i="79"/>
  <c r="J243" i="79" s="1"/>
  <c r="E235" i="79"/>
  <c r="G235" i="79" s="1"/>
  <c r="J235" i="79" s="1"/>
  <c r="E80" i="80"/>
  <c r="G80" i="80" s="1"/>
  <c r="J80" i="80" s="1"/>
  <c r="E80" i="81" s="1"/>
  <c r="G80" i="81" s="1"/>
  <c r="J80" i="81" s="1"/>
  <c r="E80" i="82" s="1"/>
  <c r="E225" i="80"/>
  <c r="G225" i="80" s="1"/>
  <c r="J225" i="80" s="1"/>
  <c r="E225" i="81" s="1"/>
  <c r="G225" i="81" s="1"/>
  <c r="J225" i="81" s="1"/>
  <c r="E225" i="82" s="1"/>
  <c r="E171" i="80"/>
  <c r="G171" i="80" s="1"/>
  <c r="J171" i="80" s="1"/>
  <c r="E171" i="81" s="1"/>
  <c r="G171" i="81" s="1"/>
  <c r="J171" i="81" s="1"/>
  <c r="E171" i="82" s="1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G246" i="79"/>
  <c r="J246" i="79" s="1"/>
  <c r="E246" i="80" s="1"/>
  <c r="E238" i="79"/>
  <c r="G238" i="79" s="1"/>
  <c r="J238" i="79" s="1"/>
  <c r="E86" i="79"/>
  <c r="E186" i="80"/>
  <c r="G186" i="80" s="1"/>
  <c r="J186" i="80" s="1"/>
  <c r="E186" i="81" s="1"/>
  <c r="G186" i="81" s="1"/>
  <c r="J186" i="81" s="1"/>
  <c r="E18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E37" i="80"/>
  <c r="G37" i="80" s="1"/>
  <c r="J37" i="80" s="1"/>
  <c r="E37" i="81" s="1"/>
  <c r="G37" i="81" s="1"/>
  <c r="J37" i="81" s="1"/>
  <c r="E37" i="82" s="1"/>
  <c r="E230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40" i="80"/>
  <c r="G40" i="80" s="1"/>
  <c r="J40" i="80" s="1"/>
  <c r="E40" i="81" s="1"/>
  <c r="G40" i="81" s="1"/>
  <c r="J40" i="81" s="1"/>
  <c r="E40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228" i="79"/>
  <c r="G228" i="79" s="1"/>
  <c r="J228" i="79" s="1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E43" i="80"/>
  <c r="G43" i="80" s="1"/>
  <c r="J43" i="80" s="1"/>
  <c r="E43" i="81" s="1"/>
  <c r="G43" i="81" s="1"/>
  <c r="J43" i="81" s="1"/>
  <c r="E43" i="82" s="1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215" i="80"/>
  <c r="G215" i="80" s="1"/>
  <c r="J215" i="80" s="1"/>
  <c r="E215" i="81" s="1"/>
  <c r="G215" i="81" s="1"/>
  <c r="J215" i="81" s="1"/>
  <c r="E215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244" i="79"/>
  <c r="J244" i="79" s="1"/>
  <c r="E244" i="80" s="1"/>
  <c r="E236" i="79"/>
  <c r="G236" i="79" s="1"/>
  <c r="J236" i="79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118" i="80"/>
  <c r="G118" i="80" s="1"/>
  <c r="J118" i="80" s="1"/>
  <c r="E118" i="81" s="1"/>
  <c r="G118" i="81" s="1"/>
  <c r="J118" i="81" s="1"/>
  <c r="E118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G50" i="80"/>
  <c r="J50" i="80" s="1"/>
  <c r="E50" i="81" s="1"/>
  <c r="E165" i="78"/>
  <c r="G165" i="78" s="1"/>
  <c r="J165" i="78" s="1"/>
  <c r="E38" i="78"/>
  <c r="G38" i="78" s="1"/>
  <c r="J38" i="78" s="1"/>
  <c r="E38" i="79" s="1"/>
  <c r="G38" i="79" s="1"/>
  <c r="J38" i="79" s="1"/>
  <c r="E122" i="78"/>
  <c r="G122" i="78" s="1"/>
  <c r="J122" i="78" s="1"/>
  <c r="E122" i="79" s="1"/>
  <c r="G122" i="79" s="1"/>
  <c r="J122" i="79" s="1"/>
  <c r="E136" i="78"/>
  <c r="G136" i="78" s="1"/>
  <c r="J136" i="78" s="1"/>
  <c r="E136" i="79" s="1"/>
  <c r="E221" i="78"/>
  <c r="G221" i="78" s="1"/>
  <c r="J221" i="78" s="1"/>
  <c r="E18" i="8"/>
  <c r="G18" i="8" s="1"/>
  <c r="E18" i="77"/>
  <c r="G18" i="77" s="1"/>
  <c r="J18" i="77" s="1"/>
  <c r="E18" i="78" s="1"/>
  <c r="G230" i="79"/>
  <c r="J230" i="79" s="1"/>
  <c r="G86" i="79"/>
  <c r="J86" i="79" s="1"/>
  <c r="E86" i="80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E232" i="90" s="1"/>
  <c r="G240" i="89"/>
  <c r="J240" i="89" s="1"/>
  <c r="E240" i="90" s="1"/>
  <c r="G241" i="89"/>
  <c r="J241" i="89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50" i="81"/>
  <c r="J50" i="81" s="1"/>
  <c r="E50" i="82" s="1"/>
  <c r="G168" i="81"/>
  <c r="J168" i="81" s="1"/>
  <c r="E168" i="82" s="1"/>
  <c r="G22" i="80"/>
  <c r="J22" i="80" s="1"/>
  <c r="E22" i="81" s="1"/>
  <c r="G49" i="81"/>
  <c r="J49" i="81" s="1"/>
  <c r="E49" i="82" s="1"/>
  <c r="G25" i="80"/>
  <c r="J25" i="80" s="1"/>
  <c r="E25" i="81" s="1"/>
  <c r="G23" i="80"/>
  <c r="J23" i="80" s="1"/>
  <c r="E23" i="81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0" i="89" l="1"/>
  <c r="G70" i="89" s="1"/>
  <c r="J70" i="89" s="1"/>
  <c r="E70" i="90" s="1"/>
  <c r="G70" i="90" s="1"/>
  <c r="J70" i="90" s="1"/>
  <c r="E71" i="89"/>
  <c r="G71" i="89" s="1"/>
  <c r="J71" i="89" s="1"/>
  <c r="E71" i="90" s="1"/>
  <c r="G71" i="90" s="1"/>
  <c r="J71" i="90" s="1"/>
  <c r="E175" i="89"/>
  <c r="G175" i="89" s="1"/>
  <c r="J175" i="89" s="1"/>
  <c r="E175" i="90" s="1"/>
  <c r="G175" i="90" s="1"/>
  <c r="J175" i="90" s="1"/>
  <c r="G249" i="90"/>
  <c r="J249" i="90" s="1"/>
  <c r="E241" i="9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247" i="80"/>
  <c r="G244" i="80"/>
  <c r="J244" i="80" s="1"/>
  <c r="E244" i="81" s="1"/>
  <c r="E236" i="80"/>
  <c r="G236" i="80" s="1"/>
  <c r="J236" i="80" s="1"/>
  <c r="E235" i="80"/>
  <c r="G235" i="80" s="1"/>
  <c r="J235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E227" i="80"/>
  <c r="G227" i="80" s="1"/>
  <c r="J227" i="80" s="1"/>
  <c r="E227" i="81" s="1"/>
  <c r="E123" i="80"/>
  <c r="G123" i="80" s="1"/>
  <c r="J123" i="80" s="1"/>
  <c r="E164" i="80"/>
  <c r="G164" i="80" s="1"/>
  <c r="J164" i="80" s="1"/>
  <c r="E220" i="80"/>
  <c r="G220" i="80" s="1"/>
  <c r="J220" i="80" s="1"/>
  <c r="E154" i="80"/>
  <c r="G154" i="80" s="1"/>
  <c r="J154" i="80" s="1"/>
  <c r="E145" i="80"/>
  <c r="G145" i="80" s="1"/>
  <c r="J145" i="80" s="1"/>
  <c r="G246" i="80"/>
  <c r="J246" i="80" s="1"/>
  <c r="E246" i="81" s="1"/>
  <c r="E238" i="80"/>
  <c r="G238" i="80" s="1"/>
  <c r="J238" i="8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12" i="80"/>
  <c r="G112" i="80" s="1"/>
  <c r="J112" i="80" s="1"/>
  <c r="E142" i="80"/>
  <c r="G142" i="80" s="1"/>
  <c r="J142" i="80" s="1"/>
  <c r="G247" i="80"/>
  <c r="J247" i="80" s="1"/>
  <c r="E234" i="80"/>
  <c r="G234" i="80" s="1"/>
  <c r="J234" i="80" s="1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230" i="80"/>
  <c r="G230" i="80" s="1"/>
  <c r="J230" i="80" s="1"/>
  <c r="E230" i="81" s="1"/>
  <c r="G230" i="81" s="1"/>
  <c r="J230" i="81" s="1"/>
  <c r="E230" i="82" s="1"/>
  <c r="G88" i="80"/>
  <c r="J88" i="80" s="1"/>
  <c r="E88" i="81" s="1"/>
  <c r="E87" i="80"/>
  <c r="G87" i="80" s="1"/>
  <c r="J87" i="80" s="1"/>
  <c r="G251" i="80"/>
  <c r="J251" i="80" s="1"/>
  <c r="E251" i="81" s="1"/>
  <c r="E243" i="80"/>
  <c r="G243" i="80" s="1"/>
  <c r="J243" i="80" s="1"/>
  <c r="E191" i="80"/>
  <c r="G191" i="80" s="1"/>
  <c r="J191" i="80" s="1"/>
  <c r="E172" i="80"/>
  <c r="G172" i="80" s="1"/>
  <c r="J172" i="80" s="1"/>
  <c r="E228" i="80"/>
  <c r="G228" i="80" s="1"/>
  <c r="J228" i="80" s="1"/>
  <c r="E228" i="81" s="1"/>
  <c r="G174" i="80"/>
  <c r="J174" i="80" s="1"/>
  <c r="E174" i="81" s="1"/>
  <c r="E173" i="80"/>
  <c r="E144" i="80"/>
  <c r="G144" i="80" s="1"/>
  <c r="J144" i="80" s="1"/>
  <c r="J18" i="8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190" i="81"/>
  <c r="J190" i="81" s="1"/>
  <c r="E190" i="82" s="1"/>
  <c r="G190" i="82" s="1"/>
  <c r="J190" i="82" s="1"/>
  <c r="E190" i="83" s="1"/>
  <c r="E190" i="81"/>
  <c r="E90" i="80"/>
  <c r="G90" i="80" s="1"/>
  <c r="J90" i="80" s="1"/>
  <c r="E111" i="80"/>
  <c r="G111" i="80" s="1"/>
  <c r="J111" i="80" s="1"/>
  <c r="G250" i="80"/>
  <c r="J250" i="80" s="1"/>
  <c r="E250" i="81" s="1"/>
  <c r="E242" i="80"/>
  <c r="G242" i="80" s="1"/>
  <c r="J242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86" i="80"/>
  <c r="J86" i="80" s="1"/>
  <c r="E86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11" i="81" l="1"/>
  <c r="G111" i="81" s="1"/>
  <c r="J111" i="81" s="1"/>
  <c r="E111" i="82" s="1"/>
  <c r="G111" i="82" s="1"/>
  <c r="J111" i="82" s="1"/>
  <c r="E111" i="83" s="1"/>
  <c r="G111" i="83" s="1"/>
  <c r="J111" i="83" s="1"/>
  <c r="E111" i="84" s="1"/>
  <c r="G88" i="81"/>
  <c r="J88" i="81" s="1"/>
  <c r="E88" i="82" s="1"/>
  <c r="E87" i="8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235" i="81"/>
  <c r="G235" i="81" s="1"/>
  <c r="J235" i="8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G250" i="81"/>
  <c r="J250" i="81" s="1"/>
  <c r="E250" i="82" s="1"/>
  <c r="E242" i="81"/>
  <c r="G242" i="81" s="1"/>
  <c r="J242" i="81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234" i="8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91" i="81"/>
  <c r="G91" i="81" s="1"/>
  <c r="J91" i="81" s="1"/>
  <c r="G244" i="81"/>
  <c r="J244" i="81" s="1"/>
  <c r="E244" i="82" s="1"/>
  <c r="E236" i="81"/>
  <c r="G236" i="81" s="1"/>
  <c r="J236" i="81" s="1"/>
  <c r="E247" i="81"/>
  <c r="G247" i="81" s="1"/>
  <c r="J247" i="81" s="1"/>
  <c r="G251" i="81"/>
  <c r="J251" i="81" s="1"/>
  <c r="E251" i="82" s="1"/>
  <c r="E243" i="81"/>
  <c r="G243" i="81" s="1"/>
  <c r="J243" i="81" s="1"/>
  <c r="E176" i="81"/>
  <c r="G176" i="81" s="1"/>
  <c r="J176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G246" i="81"/>
  <c r="J246" i="81" s="1"/>
  <c r="E246" i="82" s="1"/>
  <c r="E238" i="81"/>
  <c r="G238" i="81" s="1"/>
  <c r="J238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68" i="81"/>
  <c r="G68" i="81" s="1"/>
  <c r="J68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1"/>
  <c r="G258" i="81" s="1"/>
  <c r="J258" i="81" s="1"/>
  <c r="G258" i="82" s="1"/>
  <c r="J258" i="82" s="1"/>
  <c r="E258" i="83" s="1"/>
  <c r="G258" i="83" s="1"/>
  <c r="J258" i="83" s="1"/>
  <c r="E132" i="80"/>
  <c r="G132" i="80" s="1"/>
  <c r="J132" i="80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135" i="80"/>
  <c r="G135" i="80" s="1"/>
  <c r="J135" i="80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62" i="82" l="1"/>
  <c r="G62" i="82" s="1"/>
  <c r="J62" i="82" s="1"/>
  <c r="E62" i="83" s="1"/>
  <c r="G62" i="83" s="1"/>
  <c r="J62" i="83" s="1"/>
  <c r="E62" i="84" s="1"/>
  <c r="E110" i="82"/>
  <c r="G110" i="82" s="1"/>
  <c r="J110" i="82" s="1"/>
  <c r="E110" i="83" s="1"/>
  <c r="G110" i="83" s="1"/>
  <c r="J110" i="83" s="1"/>
  <c r="E110" i="84" s="1"/>
  <c r="E163" i="82"/>
  <c r="G163" i="82" s="1"/>
  <c r="J163" i="82" s="1"/>
  <c r="E163" i="83" s="1"/>
  <c r="G163" i="83" s="1"/>
  <c r="J163" i="83" s="1"/>
  <c r="E163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07" i="82"/>
  <c r="G107" i="82" s="1"/>
  <c r="J107" i="82" s="1"/>
  <c r="E107" i="83" s="1"/>
  <c r="G107" i="83" s="1"/>
  <c r="J107" i="83" s="1"/>
  <c r="E107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244" i="82"/>
  <c r="J244" i="82" s="1"/>
  <c r="E244" i="83" s="1"/>
  <c r="E236" i="82"/>
  <c r="G236" i="82" s="1"/>
  <c r="J236" i="82" s="1"/>
  <c r="E95" i="82"/>
  <c r="G95" i="82" s="1"/>
  <c r="J95" i="82" s="1"/>
  <c r="E95" i="83" s="1"/>
  <c r="G95" i="83" s="1"/>
  <c r="J95" i="83" s="1"/>
  <c r="E95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16" i="82"/>
  <c r="G116" i="82" s="1"/>
  <c r="J116" i="82" s="1"/>
  <c r="E116" i="83" s="1"/>
  <c r="G116" i="83" s="1"/>
  <c r="J116" i="83" s="1"/>
  <c r="E116" i="84" s="1"/>
  <c r="E185" i="82"/>
  <c r="G185" i="82" s="1"/>
  <c r="J185" i="82" s="1"/>
  <c r="E185" i="83" s="1"/>
  <c r="G185" i="83" s="1"/>
  <c r="J185" i="83" s="1"/>
  <c r="E185" i="84" s="1"/>
  <c r="E183" i="82"/>
  <c r="G183" i="82" s="1"/>
  <c r="J183" i="82" s="1"/>
  <c r="E183" i="83" s="1"/>
  <c r="G183" i="83" s="1"/>
  <c r="J183" i="83" s="1"/>
  <c r="E183" i="84" s="1"/>
  <c r="E92" i="82"/>
  <c r="G92" i="82" s="1"/>
  <c r="J92" i="82" s="1"/>
  <c r="E92" i="83" s="1"/>
  <c r="G92" i="83" s="1"/>
  <c r="J92" i="83" s="1"/>
  <c r="E92" i="84" s="1"/>
  <c r="E180" i="82"/>
  <c r="G180" i="82" s="1"/>
  <c r="J180" i="82" s="1"/>
  <c r="E180" i="83" s="1"/>
  <c r="G180" i="83" s="1"/>
  <c r="J180" i="83" s="1"/>
  <c r="E180" i="84" s="1"/>
  <c r="E139" i="82"/>
  <c r="G139" i="82" s="1"/>
  <c r="J139" i="82" s="1"/>
  <c r="E139" i="83" s="1"/>
  <c r="G139" i="83" s="1"/>
  <c r="J139" i="83" s="1"/>
  <c r="E139" i="84" s="1"/>
  <c r="E91" i="82"/>
  <c r="G91" i="82" s="1"/>
  <c r="J91" i="82" s="1"/>
  <c r="E91" i="83" s="1"/>
  <c r="G91" i="83" s="1"/>
  <c r="J91" i="83" s="1"/>
  <c r="E91" i="84" s="1"/>
  <c r="E67" i="82"/>
  <c r="G67" i="82" s="1"/>
  <c r="J67" i="82" s="1"/>
  <c r="E67" i="83" s="1"/>
  <c r="G67" i="83" s="1"/>
  <c r="J67" i="83" s="1"/>
  <c r="E67" i="84" s="1"/>
  <c r="E222" i="82"/>
  <c r="G222" i="82" s="1"/>
  <c r="J222" i="82" s="1"/>
  <c r="E222" i="83" s="1"/>
  <c r="G222" i="83" s="1"/>
  <c r="J222" i="83" s="1"/>
  <c r="E222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84" i="82"/>
  <c r="G184" i="82" s="1"/>
  <c r="J184" i="82" s="1"/>
  <c r="E184" i="83" s="1"/>
  <c r="G184" i="83" s="1"/>
  <c r="J184" i="83" s="1"/>
  <c r="E184" i="84" s="1"/>
  <c r="E106" i="82"/>
  <c r="G106" i="82" s="1"/>
  <c r="J106" i="82" s="1"/>
  <c r="E106" i="83" s="1"/>
  <c r="G106" i="83" s="1"/>
  <c r="J106" i="83" s="1"/>
  <c r="E106" i="84" s="1"/>
  <c r="E130" i="82"/>
  <c r="G130" i="82" s="1"/>
  <c r="J130" i="82" s="1"/>
  <c r="E130" i="83" s="1"/>
  <c r="G130" i="83" s="1"/>
  <c r="J130" i="83" s="1"/>
  <c r="E130" i="84" s="1"/>
  <c r="E120" i="82"/>
  <c r="G120" i="82" s="1"/>
  <c r="J120" i="82" s="1"/>
  <c r="E120" i="83" s="1"/>
  <c r="G120" i="83" s="1"/>
  <c r="J120" i="83" s="1"/>
  <c r="E120" i="84" s="1"/>
  <c r="E176" i="82"/>
  <c r="G176" i="82" s="1"/>
  <c r="J176" i="82" s="1"/>
  <c r="E176" i="83" s="1"/>
  <c r="G176" i="83" s="1"/>
  <c r="J176" i="83" s="1"/>
  <c r="E176" i="84" s="1"/>
  <c r="G250" i="82"/>
  <c r="J250" i="82" s="1"/>
  <c r="E250" i="83" s="1"/>
  <c r="E242" i="82"/>
  <c r="E146" i="82"/>
  <c r="G146" i="82" s="1"/>
  <c r="J146" i="82" s="1"/>
  <c r="E146" i="83" s="1"/>
  <c r="G146" i="83" s="1"/>
  <c r="J146" i="83" s="1"/>
  <c r="E146" i="84" s="1"/>
  <c r="E137" i="82"/>
  <c r="G137" i="82" s="1"/>
  <c r="J137" i="82" s="1"/>
  <c r="E137" i="83" s="1"/>
  <c r="G137" i="83" s="1"/>
  <c r="J137" i="83" s="1"/>
  <c r="E137" i="84" s="1"/>
  <c r="E167" i="82"/>
  <c r="G167" i="82" s="1"/>
  <c r="J167" i="82" s="1"/>
  <c r="E167" i="83" s="1"/>
  <c r="G167" i="83" s="1"/>
  <c r="J167" i="83" s="1"/>
  <c r="E167" i="84" s="1"/>
  <c r="E72" i="82"/>
  <c r="G72" i="82" s="1"/>
  <c r="J72" i="82" s="1"/>
  <c r="E72" i="83" s="1"/>
  <c r="G72" i="83" s="1"/>
  <c r="J72" i="83" s="1"/>
  <c r="E72" i="84" s="1"/>
  <c r="E159" i="82"/>
  <c r="G159" i="82" s="1"/>
  <c r="J159" i="82" s="1"/>
  <c r="E159" i="83" s="1"/>
  <c r="G159" i="83" s="1"/>
  <c r="J159" i="83" s="1"/>
  <c r="E159" i="84" s="1"/>
  <c r="E73" i="82"/>
  <c r="G73" i="82" s="1"/>
  <c r="J73" i="82" s="1"/>
  <c r="E73" i="83" s="1"/>
  <c r="G73" i="83" s="1"/>
  <c r="J73" i="83" s="1"/>
  <c r="E73" i="84" s="1"/>
  <c r="G251" i="82"/>
  <c r="J251" i="82" s="1"/>
  <c r="E251" i="83" s="1"/>
  <c r="E243" i="82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243" i="82"/>
  <c r="J243" i="82" s="1"/>
  <c r="E235" i="82"/>
  <c r="E233" i="82"/>
  <c r="G233" i="82" s="1"/>
  <c r="J233" i="82" s="1"/>
  <c r="E96" i="81"/>
  <c r="G96" i="81" s="1"/>
  <c r="J96" i="81" s="1"/>
  <c r="G246" i="82"/>
  <c r="J246" i="82" s="1"/>
  <c r="E246" i="83" s="1"/>
  <c r="E238" i="82"/>
  <c r="G238" i="82" s="1"/>
  <c r="J238" i="82" s="1"/>
  <c r="E81" i="82"/>
  <c r="G81" i="82" s="1"/>
  <c r="J81" i="82" s="1"/>
  <c r="E81" i="83" s="1"/>
  <c r="G81" i="83" s="1"/>
  <c r="J81" i="83" s="1"/>
  <c r="E81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224" i="82"/>
  <c r="G224" i="82" s="1"/>
  <c r="J224" i="82" s="1"/>
  <c r="E224" i="83" s="1"/>
  <c r="G224" i="83" s="1"/>
  <c r="J224" i="83" s="1"/>
  <c r="E224" i="84" s="1"/>
  <c r="E85" i="82"/>
  <c r="G85" i="82" s="1"/>
  <c r="J85" i="82" s="1"/>
  <c r="E85" i="83" s="1"/>
  <c r="G85" i="83" s="1"/>
  <c r="J85" i="83" s="1"/>
  <c r="E85" i="84" s="1"/>
  <c r="E68" i="82"/>
  <c r="G68" i="82" s="1"/>
  <c r="J68" i="82" s="1"/>
  <c r="E68" i="83" s="1"/>
  <c r="G68" i="83" s="1"/>
  <c r="J68" i="83" s="1"/>
  <c r="E68" i="84" s="1"/>
  <c r="E117" i="82"/>
  <c r="G117" i="82" s="1"/>
  <c r="J117" i="82" s="1"/>
  <c r="E117" i="83" s="1"/>
  <c r="G117" i="83" s="1"/>
  <c r="J117" i="83" s="1"/>
  <c r="E11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69" i="82"/>
  <c r="G69" i="82" s="1"/>
  <c r="J69" i="82" s="1"/>
  <c r="E69" i="83" s="1"/>
  <c r="G69" i="83" s="1"/>
  <c r="J69" i="83" s="1"/>
  <c r="E69" i="84" s="1"/>
  <c r="E223" i="82"/>
  <c r="G223" i="82" s="1"/>
  <c r="J223" i="82" s="1"/>
  <c r="E223" i="83" s="1"/>
  <c r="G223" i="83" s="1"/>
  <c r="J223" i="83" s="1"/>
  <c r="E223" i="84" s="1"/>
  <c r="G242" i="82"/>
  <c r="J242" i="82" s="1"/>
  <c r="E247" i="82"/>
  <c r="G247" i="82" s="1"/>
  <c r="J247" i="82" s="1"/>
  <c r="E161" i="81"/>
  <c r="G161" i="81" s="1"/>
  <c r="J161" i="81" s="1"/>
  <c r="G88" i="82"/>
  <c r="J88" i="82" s="1"/>
  <c r="E88" i="83" s="1"/>
  <c r="E87" i="82"/>
  <c r="G87" i="82" s="1"/>
  <c r="J87" i="82" s="1"/>
  <c r="G86" i="82"/>
  <c r="J86" i="82" s="1"/>
  <c r="E86" i="83" s="1"/>
  <c r="G228" i="82"/>
  <c r="J228" i="82" s="1"/>
  <c r="E228" i="83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30" i="83"/>
  <c r="J230" i="83" s="1"/>
  <c r="E230" i="84" s="1"/>
  <c r="G231" i="95"/>
  <c r="G239" i="95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239" i="96" l="1"/>
  <c r="J239" i="96" s="1"/>
  <c r="G252" i="97" s="1"/>
  <c r="J252" i="97" s="1"/>
  <c r="J231" i="95"/>
  <c r="G252" i="96"/>
  <c r="J252" i="96" s="1"/>
  <c r="J239" i="95"/>
  <c r="G198" i="96"/>
  <c r="J198" i="96" s="1"/>
  <c r="J198" i="95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E161" i="82"/>
  <c r="G161" i="82" s="1"/>
  <c r="J161" i="82" s="1"/>
  <c r="E161" i="83" s="1"/>
  <c r="G161" i="83" s="1"/>
  <c r="J161" i="83" s="1"/>
  <c r="E161" i="84" s="1"/>
  <c r="E96" i="82"/>
  <c r="G96" i="82" s="1"/>
  <c r="J96" i="82" s="1"/>
  <c r="E96" i="83" s="1"/>
  <c r="G96" i="83" s="1"/>
  <c r="J96" i="83" s="1"/>
  <c r="E96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44" i="83"/>
  <c r="J244" i="83" s="1"/>
  <c r="E244" i="84" s="1"/>
  <c r="E236" i="83"/>
  <c r="G236" i="83" s="1"/>
  <c r="J236" i="83" s="1"/>
  <c r="E214" i="81"/>
  <c r="G214" i="81" s="1"/>
  <c r="J214" i="81" s="1"/>
  <c r="E247" i="83"/>
  <c r="G247" i="83" s="1"/>
  <c r="J247" i="83" s="1"/>
  <c r="G246" i="83"/>
  <c r="J246" i="83" s="1"/>
  <c r="E246" i="84" s="1"/>
  <c r="E238" i="83"/>
  <c r="G238" i="83" s="1"/>
  <c r="J238" i="83" s="1"/>
  <c r="E235" i="83"/>
  <c r="G250" i="83"/>
  <c r="J250" i="83" s="1"/>
  <c r="E250" i="84" s="1"/>
  <c r="E242" i="83"/>
  <c r="G242" i="83" s="1"/>
  <c r="J242" i="83" s="1"/>
  <c r="G251" i="83"/>
  <c r="J251" i="83" s="1"/>
  <c r="E251" i="84" s="1"/>
  <c r="E243" i="83"/>
  <c r="G243" i="83" s="1"/>
  <c r="J243" i="83" s="1"/>
  <c r="G245" i="103"/>
  <c r="J245" i="103" s="1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29" i="103"/>
  <c r="J229" i="103" s="1"/>
  <c r="G237" i="103"/>
  <c r="J237" i="103" s="1"/>
  <c r="G228" i="83"/>
  <c r="J228" i="83" s="1"/>
  <c r="E228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E97" i="86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30" i="85" l="1"/>
  <c r="G97" i="86"/>
  <c r="J97" i="86" s="1"/>
  <c r="E97" i="87" s="1"/>
  <c r="G97" i="87" s="1"/>
  <c r="J97" i="87" s="1"/>
  <c r="E97" i="88" s="1"/>
  <c r="G244" i="84"/>
  <c r="J244" i="84" s="1"/>
  <c r="E244" i="85" s="1"/>
  <c r="E236" i="84"/>
  <c r="G236" i="84" s="1"/>
  <c r="J236" i="84" s="1"/>
  <c r="G250" i="84"/>
  <c r="J250" i="84" s="1"/>
  <c r="E250" i="85" s="1"/>
  <c r="E242" i="84"/>
  <c r="G242" i="84" s="1"/>
  <c r="J242" i="84" s="1"/>
  <c r="E247" i="84"/>
  <c r="G247" i="84" s="1"/>
  <c r="J247" i="84" s="1"/>
  <c r="G251" i="84"/>
  <c r="J251" i="84" s="1"/>
  <c r="E251" i="85" s="1"/>
  <c r="E243" i="84"/>
  <c r="G243" i="84" s="1"/>
  <c r="J243" i="84" s="1"/>
  <c r="E214" i="82"/>
  <c r="G214" i="82" s="1"/>
  <c r="J214" i="82" s="1"/>
  <c r="E214" i="83" s="1"/>
  <c r="G214" i="83" s="1"/>
  <c r="J214" i="83" s="1"/>
  <c r="E214" i="84" s="1"/>
  <c r="E235" i="84"/>
  <c r="G235" i="84" s="1"/>
  <c r="J235" i="84" s="1"/>
  <c r="G88" i="84"/>
  <c r="J88" i="84" s="1"/>
  <c r="E88" i="85" s="1"/>
  <c r="E87" i="84"/>
  <c r="G87" i="84" s="1"/>
  <c r="J87" i="84" s="1"/>
  <c r="G246" i="84"/>
  <c r="J246" i="84" s="1"/>
  <c r="E246" i="85" s="1"/>
  <c r="E238" i="84"/>
  <c r="G238" i="84" s="1"/>
  <c r="J238" i="84" s="1"/>
  <c r="G245" i="104"/>
  <c r="J245" i="104" s="1"/>
  <c r="G237" i="104"/>
  <c r="J237" i="10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E234" i="85" s="1"/>
  <c r="G227" i="84"/>
  <c r="J227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E93" i="86" s="1"/>
  <c r="G144" i="85"/>
  <c r="J144" i="85" s="1"/>
  <c r="E144" i="86" s="1"/>
  <c r="G85" i="85"/>
  <c r="J85" i="85" s="1"/>
  <c r="E85" i="86" s="1"/>
  <c r="G106" i="85"/>
  <c r="J106" i="85" s="1"/>
  <c r="E106" i="86" s="1"/>
  <c r="G89" i="85"/>
  <c r="J89" i="85" s="1"/>
  <c r="E89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54" i="85"/>
  <c r="J154" i="85" s="1"/>
  <c r="E154" i="86" s="1"/>
  <c r="G179" i="85"/>
  <c r="J179" i="85" s="1"/>
  <c r="E179" i="86" s="1"/>
  <c r="G100" i="85"/>
  <c r="J100" i="85" s="1"/>
  <c r="E100" i="86" s="1"/>
  <c r="G143" i="85"/>
  <c r="J143" i="85" s="1"/>
  <c r="E143" i="86" s="1"/>
  <c r="G222" i="85"/>
  <c r="J222" i="85" s="1"/>
  <c r="E222" i="86" s="1"/>
  <c r="G184" i="85"/>
  <c r="J184" i="85" s="1"/>
  <c r="E184" i="86" s="1"/>
  <c r="G176" i="85"/>
  <c r="J176" i="85" s="1"/>
  <c r="E176" i="86" s="1"/>
  <c r="G77" i="85"/>
  <c r="G146" i="85"/>
  <c r="J146" i="85" s="1"/>
  <c r="E146" i="86" s="1"/>
  <c r="G130" i="85"/>
  <c r="J130" i="85" s="1"/>
  <c r="E130" i="86" s="1"/>
  <c r="G164" i="85"/>
  <c r="J164" i="85" s="1"/>
  <c r="E164" i="86" s="1"/>
  <c r="G158" i="85"/>
  <c r="J158" i="85" s="1"/>
  <c r="E158" i="86" s="1"/>
  <c r="G215" i="85"/>
  <c r="J215" i="85" s="1"/>
  <c r="E215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78" i="85"/>
  <c r="J78" i="85" s="1"/>
  <c r="E78" i="86" s="1"/>
  <c r="G137" i="85"/>
  <c r="J137" i="85" s="1"/>
  <c r="E137" i="86" s="1"/>
  <c r="G66" i="85"/>
  <c r="J66" i="85" s="1"/>
  <c r="E66" i="86" s="1"/>
  <c r="G172" i="85"/>
  <c r="J172" i="85" s="1"/>
  <c r="E172" i="86" s="1"/>
  <c r="G123" i="85"/>
  <c r="J123" i="85" s="1"/>
  <c r="E123" i="86" s="1"/>
  <c r="G168" i="85"/>
  <c r="J168" i="85" s="1"/>
  <c r="E168" i="86" s="1"/>
  <c r="G220" i="85"/>
  <c r="J220" i="85" s="1"/>
  <c r="E220" i="86" s="1"/>
  <c r="G145" i="85"/>
  <c r="J145" i="85" s="1"/>
  <c r="E145" i="86" s="1"/>
  <c r="G142" i="85"/>
  <c r="J142" i="85" s="1"/>
  <c r="E142" i="86" s="1"/>
  <c r="G73" i="85"/>
  <c r="J73" i="85" s="1"/>
  <c r="E73" i="86" s="1"/>
  <c r="G80" i="85"/>
  <c r="J80" i="85" s="1"/>
  <c r="E80" i="86" s="1"/>
  <c r="G170" i="85"/>
  <c r="J170" i="85" s="1"/>
  <c r="E170" i="86" s="1"/>
  <c r="G118" i="85"/>
  <c r="J118" i="85" s="1"/>
  <c r="E118" i="86" s="1"/>
  <c r="G166" i="85"/>
  <c r="J166" i="85" s="1"/>
  <c r="E166" i="86" s="1"/>
  <c r="G230" i="85"/>
  <c r="J230" i="85" s="1"/>
  <c r="E230" i="86" s="1"/>
  <c r="G74" i="85"/>
  <c r="J74" i="85" s="1"/>
  <c r="E74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98" i="85"/>
  <c r="J98" i="85" s="1"/>
  <c r="E98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65" i="85"/>
  <c r="J65" i="85" s="1"/>
  <c r="E65" i="86" s="1"/>
  <c r="G79" i="85"/>
  <c r="J79" i="85" s="1"/>
  <c r="E79" i="86" s="1"/>
  <c r="G121" i="85"/>
  <c r="J121" i="85" s="1"/>
  <c r="E121" i="86" s="1"/>
  <c r="G61" i="85"/>
  <c r="J61" i="85" s="1"/>
  <c r="E61" i="86" s="1"/>
  <c r="G183" i="85"/>
  <c r="J183" i="85" s="1"/>
  <c r="E183" i="86" s="1"/>
  <c r="G163" i="85"/>
  <c r="J163" i="85" s="1"/>
  <c r="E163" i="86" s="1"/>
  <c r="G171" i="85"/>
  <c r="J171" i="85" s="1"/>
  <c r="E171" i="86" s="1"/>
  <c r="G141" i="85"/>
  <c r="J141" i="85" s="1"/>
  <c r="E141" i="86" s="1"/>
  <c r="G90" i="85"/>
  <c r="J90" i="85" s="1"/>
  <c r="E90" i="86" s="1"/>
  <c r="G225" i="85"/>
  <c r="J225" i="85" s="1"/>
  <c r="E225" i="86" s="1"/>
  <c r="G64" i="85"/>
  <c r="J64" i="85" s="1"/>
  <c r="E64" i="86" s="1"/>
  <c r="G101" i="85"/>
  <c r="J101" i="85" s="1"/>
  <c r="E10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50" i="85" l="1"/>
  <c r="J250" i="85" s="1"/>
  <c r="E250" i="86" s="1"/>
  <c r="E242" i="85"/>
  <c r="G244" i="85"/>
  <c r="J244" i="85" s="1"/>
  <c r="E244" i="86" s="1"/>
  <c r="E236" i="85"/>
  <c r="G236" i="85" s="1"/>
  <c r="J236" i="85" s="1"/>
  <c r="E236" i="86" s="1"/>
  <c r="G236" i="86" s="1"/>
  <c r="J236" i="86" s="1"/>
  <c r="E235" i="85"/>
  <c r="G235" i="85" s="1"/>
  <c r="J235" i="85" s="1"/>
  <c r="E235" i="86" s="1"/>
  <c r="G235" i="86" s="1"/>
  <c r="J235" i="86" s="1"/>
  <c r="E227" i="85"/>
  <c r="G227" i="85" s="1"/>
  <c r="J227" i="85" s="1"/>
  <c r="E227" i="86" s="1"/>
  <c r="E228" i="85"/>
  <c r="G228" i="85" s="1"/>
  <c r="J228" i="85" s="1"/>
  <c r="E228" i="86" s="1"/>
  <c r="G228" i="86" s="1"/>
  <c r="J228" i="86" s="1"/>
  <c r="G242" i="85"/>
  <c r="J242" i="85" s="1"/>
  <c r="E242" i="86" s="1"/>
  <c r="E247" i="85"/>
  <c r="G88" i="85"/>
  <c r="J88" i="85" s="1"/>
  <c r="E88" i="86" s="1"/>
  <c r="E87" i="85"/>
  <c r="G87" i="85" s="1"/>
  <c r="J87" i="85" s="1"/>
  <c r="E87" i="86" s="1"/>
  <c r="E86" i="85"/>
  <c r="G86" i="85" s="1"/>
  <c r="J86" i="85" s="1"/>
  <c r="E86" i="86" s="1"/>
  <c r="G251" i="85"/>
  <c r="J251" i="85" s="1"/>
  <c r="E251" i="86" s="1"/>
  <c r="E243" i="85"/>
  <c r="G243" i="85" s="1"/>
  <c r="J243" i="85" s="1"/>
  <c r="E243" i="86" s="1"/>
  <c r="G243" i="86" s="1"/>
  <c r="J243" i="86" s="1"/>
  <c r="E243" i="87" s="1"/>
  <c r="G246" i="85"/>
  <c r="J246" i="85" s="1"/>
  <c r="E238" i="85"/>
  <c r="G238" i="85" s="1"/>
  <c r="J238" i="85" s="1"/>
  <c r="E238" i="86" s="1"/>
  <c r="G162" i="86"/>
  <c r="J162" i="86" s="1"/>
  <c r="E162" i="87" s="1"/>
  <c r="G162" i="87" s="1"/>
  <c r="J162" i="87" s="1"/>
  <c r="E162" i="88" s="1"/>
  <c r="G225" i="86"/>
  <c r="J225" i="86" s="1"/>
  <c r="E225" i="87" s="1"/>
  <c r="G225" i="87" s="1"/>
  <c r="J225" i="87" s="1"/>
  <c r="E225" i="88" s="1"/>
  <c r="G163" i="86"/>
  <c r="J163" i="86" s="1"/>
  <c r="E163" i="87" s="1"/>
  <c r="G163" i="87" s="1"/>
  <c r="J163" i="87" s="1"/>
  <c r="E163" i="88" s="1"/>
  <c r="G79" i="86"/>
  <c r="J79" i="86" s="1"/>
  <c r="E79" i="87" s="1"/>
  <c r="G79" i="87" s="1"/>
  <c r="J79" i="87" s="1"/>
  <c r="E79" i="88" s="1"/>
  <c r="G120" i="86"/>
  <c r="J120" i="86" s="1"/>
  <c r="E120" i="87" s="1"/>
  <c r="G120" i="87" s="1"/>
  <c r="J120" i="87" s="1"/>
  <c r="E120" i="88" s="1"/>
  <c r="G62" i="86"/>
  <c r="J62" i="86" s="1"/>
  <c r="E62" i="87" s="1"/>
  <c r="G62" i="87" s="1"/>
  <c r="J62" i="87" s="1"/>
  <c r="E62" i="88" s="1"/>
  <c r="G180" i="86"/>
  <c r="J180" i="86" s="1"/>
  <c r="E180" i="87" s="1"/>
  <c r="G180" i="87" s="1"/>
  <c r="J180" i="87" s="1"/>
  <c r="E180" i="88" s="1"/>
  <c r="G118" i="86"/>
  <c r="J118" i="86" s="1"/>
  <c r="E118" i="87" s="1"/>
  <c r="G118" i="87" s="1"/>
  <c r="J118" i="87" s="1"/>
  <c r="E118" i="88" s="1"/>
  <c r="G142" i="86"/>
  <c r="J142" i="86" s="1"/>
  <c r="E142" i="87" s="1"/>
  <c r="G142" i="87" s="1"/>
  <c r="J142" i="87" s="1"/>
  <c r="E142" i="88" s="1"/>
  <c r="G123" i="86"/>
  <c r="J123" i="86" s="1"/>
  <c r="E123" i="87" s="1"/>
  <c r="G123" i="87" s="1"/>
  <c r="J123" i="87" s="1"/>
  <c r="E123" i="88" s="1"/>
  <c r="G78" i="86"/>
  <c r="E78" i="87" s="1"/>
  <c r="G78" i="87" s="1"/>
  <c r="J78" i="87" s="1"/>
  <c r="E78" i="88" s="1"/>
  <c r="G68" i="86"/>
  <c r="J68" i="86" s="1"/>
  <c r="E68" i="87" s="1"/>
  <c r="G68" i="87" s="1"/>
  <c r="J68" i="87" s="1"/>
  <c r="E68" i="88" s="1"/>
  <c r="G164" i="86"/>
  <c r="J164" i="86" s="1"/>
  <c r="E164" i="87" s="1"/>
  <c r="G164" i="87" s="1"/>
  <c r="J164" i="87" s="1"/>
  <c r="E164" i="88" s="1"/>
  <c r="G176" i="86"/>
  <c r="J176" i="86" s="1"/>
  <c r="E176" i="87" s="1"/>
  <c r="G176" i="87" s="1"/>
  <c r="J176" i="87" s="1"/>
  <c r="E176" i="88" s="1"/>
  <c r="G100" i="86"/>
  <c r="J100" i="86" s="1"/>
  <c r="E100" i="87" s="1"/>
  <c r="G100" i="87" s="1"/>
  <c r="J100" i="87" s="1"/>
  <c r="E100" i="88" s="1"/>
  <c r="G224" i="86"/>
  <c r="J224" i="86" s="1"/>
  <c r="E224" i="87" s="1"/>
  <c r="G224" i="87" s="1"/>
  <c r="J224" i="87" s="1"/>
  <c r="G89" i="86"/>
  <c r="J89" i="86" s="1"/>
  <c r="E89" i="87" s="1"/>
  <c r="G89" i="87" s="1"/>
  <c r="J89" i="87" s="1"/>
  <c r="E89" i="88" s="1"/>
  <c r="G250" i="86"/>
  <c r="J250" i="86" s="1"/>
  <c r="E250" i="87" s="1"/>
  <c r="G223" i="86"/>
  <c r="J223" i="86" s="1"/>
  <c r="E223" i="87" s="1"/>
  <c r="G223" i="87" s="1"/>
  <c r="J223" i="87" s="1"/>
  <c r="E223" i="88" s="1"/>
  <c r="G90" i="86"/>
  <c r="J90" i="86" s="1"/>
  <c r="E90" i="87" s="1"/>
  <c r="G90" i="87" s="1"/>
  <c r="J90" i="87" s="1"/>
  <c r="E90" i="88" s="1"/>
  <c r="G183" i="86"/>
  <c r="J183" i="86" s="1"/>
  <c r="E183" i="87" s="1"/>
  <c r="G183" i="87" s="1"/>
  <c r="J183" i="87" s="1"/>
  <c r="E183" i="88" s="1"/>
  <c r="G65" i="86"/>
  <c r="J65" i="86" s="1"/>
  <c r="E65" i="87" s="1"/>
  <c r="G65" i="87" s="1"/>
  <c r="J65" i="87" s="1"/>
  <c r="E65" i="88" s="1"/>
  <c r="G192" i="86"/>
  <c r="J192" i="86" s="1"/>
  <c r="E192" i="87" s="1"/>
  <c r="G192" i="87" s="1"/>
  <c r="J192" i="87" s="1"/>
  <c r="E192" i="88" s="1"/>
  <c r="G72" i="86"/>
  <c r="J72" i="86" s="1"/>
  <c r="E72" i="87" s="1"/>
  <c r="G72" i="87" s="1"/>
  <c r="J72" i="87" s="1"/>
  <c r="E72" i="88" s="1"/>
  <c r="G74" i="86"/>
  <c r="J74" i="86" s="1"/>
  <c r="E74" i="87" s="1"/>
  <c r="G74" i="87" s="1"/>
  <c r="J74" i="87" s="1"/>
  <c r="E74" i="88" s="1"/>
  <c r="G170" i="86"/>
  <c r="J170" i="86" s="1"/>
  <c r="E170" i="87" s="1"/>
  <c r="G170" i="87" s="1"/>
  <c r="J170" i="87" s="1"/>
  <c r="E170" i="88" s="1"/>
  <c r="G145" i="86"/>
  <c r="J145" i="86" s="1"/>
  <c r="E145" i="87" s="1"/>
  <c r="G145" i="87" s="1"/>
  <c r="J145" i="87" s="1"/>
  <c r="E145" i="88" s="1"/>
  <c r="G172" i="86"/>
  <c r="J172" i="86" s="1"/>
  <c r="E172" i="87" s="1"/>
  <c r="G172" i="87" s="1"/>
  <c r="J172" i="87" s="1"/>
  <c r="E172" i="88" s="1"/>
  <c r="G99" i="86"/>
  <c r="J99" i="86" s="1"/>
  <c r="E99" i="87" s="1"/>
  <c r="G99" i="87" s="1"/>
  <c r="J99" i="87" s="1"/>
  <c r="E99" i="88" s="1"/>
  <c r="G215" i="86"/>
  <c r="J215" i="86" s="1"/>
  <c r="E215" i="87" s="1"/>
  <c r="G215" i="87" s="1"/>
  <c r="J215" i="87" s="1"/>
  <c r="E215" i="88" s="1"/>
  <c r="G130" i="86"/>
  <c r="J130" i="86" s="1"/>
  <c r="E130" i="87" s="1"/>
  <c r="G130" i="87" s="1"/>
  <c r="J130" i="87" s="1"/>
  <c r="E130" i="88" s="1"/>
  <c r="G184" i="86"/>
  <c r="J184" i="86" s="1"/>
  <c r="E184" i="87" s="1"/>
  <c r="G184" i="87" s="1"/>
  <c r="J184" i="87" s="1"/>
  <c r="E184" i="88" s="1"/>
  <c r="G179" i="86"/>
  <c r="J179" i="86" s="1"/>
  <c r="E179" i="87" s="1"/>
  <c r="G179" i="87" s="1"/>
  <c r="J179" i="87" s="1"/>
  <c r="E179" i="88" s="1"/>
  <c r="G160" i="86"/>
  <c r="J160" i="86" s="1"/>
  <c r="E160" i="87" s="1"/>
  <c r="G160" i="87" s="1"/>
  <c r="J160" i="87" s="1"/>
  <c r="E160" i="88" s="1"/>
  <c r="G106" i="86"/>
  <c r="J106" i="86" s="1"/>
  <c r="E106" i="87" s="1"/>
  <c r="G106" i="87" s="1"/>
  <c r="J106" i="87" s="1"/>
  <c r="E106" i="88" s="1"/>
  <c r="G93" i="86"/>
  <c r="J93" i="86" s="1"/>
  <c r="E93" i="87" s="1"/>
  <c r="G93" i="87" s="1"/>
  <c r="J93" i="87" s="1"/>
  <c r="E93" i="88" s="1"/>
  <c r="G81" i="86"/>
  <c r="J81" i="86" s="1"/>
  <c r="E81" i="87" s="1"/>
  <c r="G81" i="87" s="1"/>
  <c r="J81" i="87" s="1"/>
  <c r="E81" i="88" s="1"/>
  <c r="G101" i="86"/>
  <c r="J101" i="86" s="1"/>
  <c r="E101" i="87" s="1"/>
  <c r="G101" i="87" s="1"/>
  <c r="J101" i="87" s="1"/>
  <c r="E101" i="88" s="1"/>
  <c r="G141" i="86"/>
  <c r="J141" i="86" s="1"/>
  <c r="E141" i="87" s="1"/>
  <c r="G141" i="87" s="1"/>
  <c r="J141" i="87" s="1"/>
  <c r="E141" i="88" s="1"/>
  <c r="G61" i="86"/>
  <c r="J61" i="86" s="1"/>
  <c r="E61" i="87" s="1"/>
  <c r="G61" i="87" s="1"/>
  <c r="J61" i="87" s="1"/>
  <c r="E61" i="88" s="1"/>
  <c r="G140" i="86"/>
  <c r="J140" i="86" s="1"/>
  <c r="E140" i="87" s="1"/>
  <c r="G140" i="87" s="1"/>
  <c r="J140" i="87" s="1"/>
  <c r="E140" i="88" s="1"/>
  <c r="G98" i="86"/>
  <c r="J98" i="86" s="1"/>
  <c r="E98" i="87" s="1"/>
  <c r="G98" i="87" s="1"/>
  <c r="J98" i="87" s="1"/>
  <c r="E98" i="88" s="1"/>
  <c r="G167" i="86"/>
  <c r="J167" i="86" s="1"/>
  <c r="E167" i="87" s="1"/>
  <c r="G167" i="87" s="1"/>
  <c r="J167" i="87" s="1"/>
  <c r="E167" i="88" s="1"/>
  <c r="G80" i="86"/>
  <c r="J80" i="86" s="1"/>
  <c r="E80" i="87" s="1"/>
  <c r="G80" i="87" s="1"/>
  <c r="J80" i="87" s="1"/>
  <c r="E80" i="88" s="1"/>
  <c r="G220" i="86"/>
  <c r="J220" i="86" s="1"/>
  <c r="E220" i="87" s="1"/>
  <c r="G220" i="87" s="1"/>
  <c r="J220" i="87" s="1"/>
  <c r="E220" i="88" s="1"/>
  <c r="G66" i="86"/>
  <c r="J66" i="86" s="1"/>
  <c r="E66" i="87" s="1"/>
  <c r="G66" i="87" s="1"/>
  <c r="J66" i="87" s="1"/>
  <c r="E66" i="88" s="1"/>
  <c r="G67" i="86"/>
  <c r="J67" i="86" s="1"/>
  <c r="E67" i="87" s="1"/>
  <c r="G67" i="87" s="1"/>
  <c r="J67" i="87" s="1"/>
  <c r="E67" i="88" s="1"/>
  <c r="G146" i="86"/>
  <c r="J146" i="86" s="1"/>
  <c r="E146" i="87" s="1"/>
  <c r="G146" i="87" s="1"/>
  <c r="J146" i="87" s="1"/>
  <c r="E146" i="88" s="1"/>
  <c r="G222" i="86"/>
  <c r="J222" i="86" s="1"/>
  <c r="E222" i="87" s="1"/>
  <c r="G222" i="87" s="1"/>
  <c r="J222" i="87" s="1"/>
  <c r="E222" i="88" s="1"/>
  <c r="G154" i="86"/>
  <c r="J154" i="86" s="1"/>
  <c r="E154" i="87" s="1"/>
  <c r="G154" i="87" s="1"/>
  <c r="J154" i="87" s="1"/>
  <c r="E154" i="88" s="1"/>
  <c r="G92" i="86"/>
  <c r="J92" i="86" s="1"/>
  <c r="E92" i="87" s="1"/>
  <c r="G92" i="87" s="1"/>
  <c r="J92" i="87" s="1"/>
  <c r="E92" i="88" s="1"/>
  <c r="G85" i="86"/>
  <c r="J85" i="86" s="1"/>
  <c r="E85" i="87" s="1"/>
  <c r="G85" i="87" s="1"/>
  <c r="J85" i="87" s="1"/>
  <c r="E85" i="88" s="1"/>
  <c r="G251" i="86"/>
  <c r="J251" i="86" s="1"/>
  <c r="E251" i="87" s="1"/>
  <c r="G251" i="87" s="1"/>
  <c r="J251" i="87" s="1"/>
  <c r="G69" i="86"/>
  <c r="J69" i="86" s="1"/>
  <c r="E69" i="87" s="1"/>
  <c r="G69" i="87" s="1"/>
  <c r="J69" i="87" s="1"/>
  <c r="E69" i="88" s="1"/>
  <c r="G64" i="86"/>
  <c r="J64" i="86" s="1"/>
  <c r="E64" i="87" s="1"/>
  <c r="G64" i="87" s="1"/>
  <c r="J64" i="87" s="1"/>
  <c r="E64" i="88" s="1"/>
  <c r="G171" i="86"/>
  <c r="J171" i="86" s="1"/>
  <c r="E171" i="87" s="1"/>
  <c r="G171" i="87" s="1"/>
  <c r="J171" i="87" s="1"/>
  <c r="E171" i="88" s="1"/>
  <c r="G121" i="86"/>
  <c r="J121" i="86" s="1"/>
  <c r="E121" i="87" s="1"/>
  <c r="G121" i="87" s="1"/>
  <c r="J121" i="87" s="1"/>
  <c r="E121" i="88" s="1"/>
  <c r="G95" i="86"/>
  <c r="J95" i="86" s="1"/>
  <c r="E95" i="87" s="1"/>
  <c r="G95" i="87" s="1"/>
  <c r="J95" i="87" s="1"/>
  <c r="E95" i="88" s="1"/>
  <c r="G91" i="86"/>
  <c r="J91" i="86" s="1"/>
  <c r="E91" i="87" s="1"/>
  <c r="G91" i="87" s="1"/>
  <c r="J91" i="87" s="1"/>
  <c r="E91" i="88" s="1"/>
  <c r="G139" i="86"/>
  <c r="J139" i="86" s="1"/>
  <c r="E139" i="87" s="1"/>
  <c r="G139" i="87" s="1"/>
  <c r="J139" i="87" s="1"/>
  <c r="E139" i="88" s="1"/>
  <c r="G166" i="86"/>
  <c r="J166" i="86" s="1"/>
  <c r="E166" i="87" s="1"/>
  <c r="G166" i="87" s="1"/>
  <c r="J166" i="87" s="1"/>
  <c r="E166" i="88" s="1"/>
  <c r="G73" i="86"/>
  <c r="J73" i="86" s="1"/>
  <c r="E73" i="87" s="1"/>
  <c r="G73" i="87" s="1"/>
  <c r="J73" i="87" s="1"/>
  <c r="E73" i="88" s="1"/>
  <c r="G168" i="86"/>
  <c r="J168" i="86" s="1"/>
  <c r="E168" i="87" s="1"/>
  <c r="G168" i="87" s="1"/>
  <c r="J168" i="87" s="1"/>
  <c r="E168" i="88" s="1"/>
  <c r="G137" i="86"/>
  <c r="J137" i="86" s="1"/>
  <c r="E137" i="87" s="1"/>
  <c r="G137" i="87" s="1"/>
  <c r="J137" i="87" s="1"/>
  <c r="E137" i="88" s="1"/>
  <c r="G185" i="86"/>
  <c r="J185" i="86" s="1"/>
  <c r="E185" i="87" s="1"/>
  <c r="G185" i="87" s="1"/>
  <c r="J185" i="87" s="1"/>
  <c r="E185" i="88" s="1"/>
  <c r="G158" i="86"/>
  <c r="J158" i="86" s="1"/>
  <c r="E158" i="87" s="1"/>
  <c r="G158" i="87" s="1"/>
  <c r="J158" i="87" s="1"/>
  <c r="E158" i="88" s="1"/>
  <c r="G143" i="86"/>
  <c r="J143" i="86" s="1"/>
  <c r="E143" i="87" s="1"/>
  <c r="G143" i="87" s="1"/>
  <c r="J143" i="87" s="1"/>
  <c r="E143" i="88" s="1"/>
  <c r="G138" i="86"/>
  <c r="J138" i="86" s="1"/>
  <c r="E138" i="87" s="1"/>
  <c r="G138" i="87" s="1"/>
  <c r="J138" i="87" s="1"/>
  <c r="E138" i="88" s="1"/>
  <c r="G159" i="86"/>
  <c r="J159" i="86" s="1"/>
  <c r="E159" i="87" s="1"/>
  <c r="G159" i="87" s="1"/>
  <c r="J159" i="87" s="1"/>
  <c r="E159" i="88" s="1"/>
  <c r="G144" i="86"/>
  <c r="J144" i="86" s="1"/>
  <c r="E144" i="87" s="1"/>
  <c r="G144" i="87" s="1"/>
  <c r="J144" i="87" s="1"/>
  <c r="E144" i="88" s="1"/>
  <c r="G244" i="86"/>
  <c r="J244" i="86" s="1"/>
  <c r="E244" i="87" s="1"/>
  <c r="G88" i="86"/>
  <c r="J88" i="86" s="1"/>
  <c r="E88" i="87" s="1"/>
  <c r="J77" i="85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7" i="86"/>
  <c r="J227" i="86" s="1"/>
  <c r="G229" i="105"/>
  <c r="J229" i="105" s="1"/>
  <c r="G239" i="100"/>
  <c r="J239" i="100" s="1"/>
  <c r="G230" i="86"/>
  <c r="J230" i="86" s="1"/>
  <c r="G238" i="86"/>
  <c r="J238" i="86" s="1"/>
  <c r="G232" i="95"/>
  <c r="J232" i="95" s="1"/>
  <c r="G241" i="95"/>
  <c r="G240" i="95"/>
  <c r="J240" i="95" s="1"/>
  <c r="G234" i="85"/>
  <c r="J234" i="85" s="1"/>
  <c r="E234" i="86" s="1"/>
  <c r="G247" i="85"/>
  <c r="J247" i="85" s="1"/>
  <c r="E247" i="86" s="1"/>
  <c r="G253" i="86"/>
  <c r="J253" i="86" s="1"/>
  <c r="E253" i="87" s="1"/>
  <c r="G259" i="85"/>
  <c r="J259" i="85" s="1"/>
  <c r="E259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E119" i="86" s="1"/>
  <c r="G96" i="85"/>
  <c r="J96" i="85" s="1"/>
  <c r="E96" i="86" s="1"/>
  <c r="G21" i="86"/>
  <c r="J21" i="86" s="1"/>
  <c r="G38" i="85"/>
  <c r="J38" i="85" s="1"/>
  <c r="E38" i="86" s="1"/>
  <c r="G26" i="86"/>
  <c r="J26" i="86" s="1"/>
  <c r="G122" i="85"/>
  <c r="J122" i="85" s="1"/>
  <c r="E122" i="86" s="1"/>
  <c r="G22" i="86"/>
  <c r="J22" i="86" s="1"/>
  <c r="G23" i="86"/>
  <c r="J23" i="86" s="1"/>
  <c r="G165" i="85"/>
  <c r="J165" i="85" s="1"/>
  <c r="E165" i="86" s="1"/>
  <c r="G161" i="85"/>
  <c r="J161" i="85" s="1"/>
  <c r="E161" i="86" s="1"/>
  <c r="G221" i="85"/>
  <c r="J221" i="85" s="1"/>
  <c r="E221" i="86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E77" i="86"/>
  <c r="G77" i="86" s="1"/>
  <c r="J77" i="86" s="1"/>
  <c r="E77" i="87" s="1"/>
  <c r="G77" i="87" s="1"/>
  <c r="J77" i="87" s="1"/>
  <c r="E77" i="88" s="1"/>
  <c r="G77" i="88" s="1"/>
  <c r="J77" i="88" s="1"/>
  <c r="E97" i="89"/>
  <c r="G97" i="89" s="1"/>
  <c r="J97" i="89" s="1"/>
  <c r="E97" i="90" s="1"/>
  <c r="G97" i="90" s="1"/>
  <c r="J97" i="90" s="1"/>
  <c r="E246" i="86"/>
  <c r="G246" i="86" s="1"/>
  <c r="J246" i="86" s="1"/>
  <c r="E246" i="87" s="1"/>
  <c r="G246" i="87" s="1"/>
  <c r="J246" i="87" s="1"/>
  <c r="G165" i="86"/>
  <c r="J165" i="86" s="1"/>
  <c r="E165" i="87" s="1"/>
  <c r="G165" i="87" s="1"/>
  <c r="J165" i="87" s="1"/>
  <c r="E165" i="88" s="1"/>
  <c r="G119" i="86"/>
  <c r="J119" i="86" s="1"/>
  <c r="E119" i="87" s="1"/>
  <c r="G119" i="87" s="1"/>
  <c r="J119" i="87" s="1"/>
  <c r="E119" i="88" s="1"/>
  <c r="G242" i="86"/>
  <c r="J242" i="86" s="1"/>
  <c r="E242" i="87" s="1"/>
  <c r="G247" i="86"/>
  <c r="J247" i="86" s="1"/>
  <c r="G221" i="86"/>
  <c r="J221" i="86" s="1"/>
  <c r="E221" i="87" s="1"/>
  <c r="G221" i="87" s="1"/>
  <c r="J221" i="87" s="1"/>
  <c r="E221" i="88" s="1"/>
  <c r="G38" i="86"/>
  <c r="J38" i="86" s="1"/>
  <c r="E38" i="87" s="1"/>
  <c r="G38" i="87" s="1"/>
  <c r="J38" i="87" s="1"/>
  <c r="E38" i="88" s="1"/>
  <c r="G161" i="86"/>
  <c r="J161" i="86" s="1"/>
  <c r="E161" i="87" s="1"/>
  <c r="G161" i="87" s="1"/>
  <c r="J161" i="87" s="1"/>
  <c r="E161" i="88" s="1"/>
  <c r="G122" i="86"/>
  <c r="J122" i="86" s="1"/>
  <c r="E122" i="87" s="1"/>
  <c r="G122" i="87" s="1"/>
  <c r="J122" i="87" s="1"/>
  <c r="E122" i="88" s="1"/>
  <c r="G96" i="86"/>
  <c r="J96" i="86" s="1"/>
  <c r="E96" i="87" s="1"/>
  <c r="G96" i="87" s="1"/>
  <c r="J96" i="87" s="1"/>
  <c r="E96" i="88" s="1"/>
  <c r="G86" i="86"/>
  <c r="J86" i="86" s="1"/>
  <c r="E86" i="87" s="1"/>
  <c r="G86" i="87" s="1"/>
  <c r="J86" i="87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1" i="87"/>
  <c r="G21" i="87" s="1"/>
  <c r="J21" i="87" s="1"/>
  <c r="E21" i="88" s="1"/>
  <c r="G21" i="88" s="1"/>
  <c r="J21" i="88" s="1"/>
  <c r="E224" i="88"/>
  <c r="G224" i="88" s="1"/>
  <c r="J224" i="88" s="1"/>
  <c r="E224" i="89" s="1"/>
  <c r="E238" i="87"/>
  <c r="G238" i="87" s="1"/>
  <c r="J238" i="87" s="1"/>
  <c r="G243" i="87"/>
  <c r="J243" i="87" s="1"/>
  <c r="E235" i="87"/>
  <c r="G235" i="87" s="1"/>
  <c r="J235" i="87" s="1"/>
  <c r="E20" i="87"/>
  <c r="G20" i="87" s="1"/>
  <c r="J20" i="87" s="1"/>
  <c r="E20" i="88" s="1"/>
  <c r="G20" i="88" s="1"/>
  <c r="J20" i="88" s="1"/>
  <c r="E230" i="87"/>
  <c r="G230" i="87" s="1"/>
  <c r="J230" i="87" s="1"/>
  <c r="E227" i="87"/>
  <c r="G227" i="87" s="1"/>
  <c r="J227" i="87" s="1"/>
  <c r="G244" i="87"/>
  <c r="J244" i="87" s="1"/>
  <c r="E244" i="88" s="1"/>
  <c r="E236" i="87"/>
  <c r="G236" i="87" s="1"/>
  <c r="J236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23" i="87"/>
  <c r="G23" i="87" s="1"/>
  <c r="J23" i="87" s="1"/>
  <c r="E23" i="88" s="1"/>
  <c r="G23" i="88" s="1"/>
  <c r="J23" i="88" s="1"/>
  <c r="G250" i="87"/>
  <c r="J250" i="87" s="1"/>
  <c r="E228" i="87"/>
  <c r="G228" i="87" s="1"/>
  <c r="J228" i="87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E214" i="86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224" i="89"/>
  <c r="J224" i="89" s="1"/>
  <c r="E224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7" i="89" l="1"/>
  <c r="G77" i="89" s="1"/>
  <c r="J77" i="89" s="1"/>
  <c r="E77" i="90" s="1"/>
  <c r="G77" i="90" s="1"/>
  <c r="J77" i="90" s="1"/>
  <c r="E192" i="89"/>
  <c r="G192" i="89" s="1"/>
  <c r="J192" i="89" s="1"/>
  <c r="E192" i="90" s="1"/>
  <c r="G192" i="90" s="1"/>
  <c r="J192" i="90" s="1"/>
  <c r="E138" i="89"/>
  <c r="G138" i="89" s="1"/>
  <c r="J138" i="89" s="1"/>
  <c r="E138" i="90" s="1"/>
  <c r="G138" i="90" s="1"/>
  <c r="J138" i="90" s="1"/>
  <c r="E95" i="89"/>
  <c r="G95" i="89" s="1"/>
  <c r="J95" i="89" s="1"/>
  <c r="E95" i="90" s="1"/>
  <c r="G95" i="90" s="1"/>
  <c r="J95" i="90" s="1"/>
  <c r="E170" i="89"/>
  <c r="G170" i="89" s="1"/>
  <c r="J170" i="89" s="1"/>
  <c r="E170" i="90" s="1"/>
  <c r="G170" i="90" s="1"/>
  <c r="J170" i="90" s="1"/>
  <c r="E141" i="89"/>
  <c r="G141" i="89" s="1"/>
  <c r="J141" i="89" s="1"/>
  <c r="E141" i="90" s="1"/>
  <c r="G141" i="90" s="1"/>
  <c r="J141" i="90" s="1"/>
  <c r="E176" i="89"/>
  <c r="G176" i="89" s="1"/>
  <c r="J176" i="89" s="1"/>
  <c r="E176" i="90" s="1"/>
  <c r="G176" i="90" s="1"/>
  <c r="J176" i="90" s="1"/>
  <c r="E65" i="89"/>
  <c r="G65" i="89" s="1"/>
  <c r="J65" i="89" s="1"/>
  <c r="E65" i="90" s="1"/>
  <c r="G65" i="90" s="1"/>
  <c r="J65" i="90" s="1"/>
  <c r="E143" i="89"/>
  <c r="G143" i="89" s="1"/>
  <c r="J143" i="89" s="1"/>
  <c r="E143" i="90" s="1"/>
  <c r="G143" i="90" s="1"/>
  <c r="J143" i="90" s="1"/>
  <c r="E25" i="89"/>
  <c r="G25" i="89" s="1"/>
  <c r="J25" i="89" s="1"/>
  <c r="E25" i="90" s="1"/>
  <c r="G25" i="90" s="1"/>
  <c r="J25" i="90" s="1"/>
  <c r="E74" i="89"/>
  <c r="G74" i="89" s="1"/>
  <c r="J74" i="89" s="1"/>
  <c r="E74" i="90" s="1"/>
  <c r="G74" i="90" s="1"/>
  <c r="J74" i="90" s="1"/>
  <c r="E223" i="89"/>
  <c r="G223" i="89" s="1"/>
  <c r="J223" i="89" s="1"/>
  <c r="E223" i="90" s="1"/>
  <c r="G223" i="90" s="1"/>
  <c r="J223" i="90" s="1"/>
  <c r="E171" i="89"/>
  <c r="G171" i="89" s="1"/>
  <c r="J171" i="89" s="1"/>
  <c r="E171" i="90" s="1"/>
  <c r="G171" i="90" s="1"/>
  <c r="J171" i="90" s="1"/>
  <c r="E93" i="89"/>
  <c r="G93" i="89" s="1"/>
  <c r="J93" i="89" s="1"/>
  <c r="E93" i="90" s="1"/>
  <c r="G93" i="90" s="1"/>
  <c r="J93" i="90" s="1"/>
  <c r="E72" i="89"/>
  <c r="G72" i="89" s="1"/>
  <c r="J72" i="89" s="1"/>
  <c r="E72" i="90" s="1"/>
  <c r="G72" i="90" s="1"/>
  <c r="J72" i="90" s="1"/>
  <c r="E145" i="89"/>
  <c r="G145" i="89" s="1"/>
  <c r="J145" i="89" s="1"/>
  <c r="E145" i="90" s="1"/>
  <c r="G145" i="90" s="1"/>
  <c r="J145" i="90" s="1"/>
  <c r="E89" i="89"/>
  <c r="G89" i="89" s="1"/>
  <c r="J89" i="89" s="1"/>
  <c r="E89" i="90" s="1"/>
  <c r="G89" i="90" s="1"/>
  <c r="J89" i="90" s="1"/>
  <c r="E26" i="89"/>
  <c r="G26" i="89" s="1"/>
  <c r="J26" i="89" s="1"/>
  <c r="E26" i="90" s="1"/>
  <c r="G26" i="90" s="1"/>
  <c r="J26" i="90" s="1"/>
  <c r="E100" i="89"/>
  <c r="G100" i="89" s="1"/>
  <c r="J100" i="89" s="1"/>
  <c r="E100" i="90" s="1"/>
  <c r="G100" i="90" s="1"/>
  <c r="J100" i="90" s="1"/>
  <c r="E140" i="89"/>
  <c r="G140" i="89" s="1"/>
  <c r="J140" i="89" s="1"/>
  <c r="E140" i="90" s="1"/>
  <c r="G140" i="90" s="1"/>
  <c r="J140" i="90" s="1"/>
  <c r="E160" i="89"/>
  <c r="G160" i="89" s="1"/>
  <c r="J160" i="89" s="1"/>
  <c r="E160" i="90" s="1"/>
  <c r="G160" i="90" s="1"/>
  <c r="J160" i="90" s="1"/>
  <c r="E130" i="89"/>
  <c r="G130" i="89" s="1"/>
  <c r="J130" i="89" s="1"/>
  <c r="E130" i="90" s="1"/>
  <c r="G130" i="90" s="1"/>
  <c r="J130" i="90" s="1"/>
  <c r="E92" i="89"/>
  <c r="G92" i="89" s="1"/>
  <c r="J92" i="89" s="1"/>
  <c r="E92" i="90" s="1"/>
  <c r="G92" i="90" s="1"/>
  <c r="J92" i="90" s="1"/>
  <c r="E184" i="89"/>
  <c r="G184" i="89" s="1"/>
  <c r="J184" i="89" s="1"/>
  <c r="E184" i="90" s="1"/>
  <c r="G184" i="90" s="1"/>
  <c r="J184" i="90" s="1"/>
  <c r="E183" i="89"/>
  <c r="G183" i="89" s="1"/>
  <c r="J183" i="89" s="1"/>
  <c r="E183" i="90" s="1"/>
  <c r="G183" i="90" s="1"/>
  <c r="J183" i="90" s="1"/>
  <c r="E120" i="89"/>
  <c r="G120" i="89" s="1"/>
  <c r="J120" i="89" s="1"/>
  <c r="E120" i="90" s="1"/>
  <c r="G120" i="90" s="1"/>
  <c r="J120" i="90" s="1"/>
  <c r="E168" i="89"/>
  <c r="G168" i="89" s="1"/>
  <c r="J168" i="89" s="1"/>
  <c r="E168" i="90" s="1"/>
  <c r="G168" i="90" s="1"/>
  <c r="J168" i="90" s="1"/>
  <c r="E24" i="89"/>
  <c r="G24" i="89" s="1"/>
  <c r="J24" i="89" s="1"/>
  <c r="E24" i="90" s="1"/>
  <c r="G24" i="90" s="1"/>
  <c r="J24" i="90" s="1"/>
  <c r="E162" i="89"/>
  <c r="G162" i="89" s="1"/>
  <c r="J162" i="89" s="1"/>
  <c r="E162" i="90" s="1"/>
  <c r="G162" i="90" s="1"/>
  <c r="J162" i="90" s="1"/>
  <c r="E68" i="89"/>
  <c r="G68" i="89" s="1"/>
  <c r="J68" i="89" s="1"/>
  <c r="E68" i="90" s="1"/>
  <c r="G68" i="90" s="1"/>
  <c r="J68" i="90" s="1"/>
  <c r="E142" i="89"/>
  <c r="G142" i="89" s="1"/>
  <c r="J142" i="89" s="1"/>
  <c r="E142" i="90" s="1"/>
  <c r="G142" i="90" s="1"/>
  <c r="J142" i="90" s="1"/>
  <c r="E85" i="89"/>
  <c r="G85" i="89" s="1"/>
  <c r="J85" i="89" s="1"/>
  <c r="E85" i="90" s="1"/>
  <c r="G85" i="90" s="1"/>
  <c r="J85" i="90" s="1"/>
  <c r="E73" i="89"/>
  <c r="G73" i="89" s="1"/>
  <c r="J73" i="89" s="1"/>
  <c r="E73" i="90" s="1"/>
  <c r="G73" i="90" s="1"/>
  <c r="J73" i="90" s="1"/>
  <c r="E78" i="89"/>
  <c r="G78" i="89" s="1"/>
  <c r="J78" i="89" s="1"/>
  <c r="E78" i="90" s="1"/>
  <c r="G78" i="90" s="1"/>
  <c r="J78" i="90" s="1"/>
  <c r="E98" i="89"/>
  <c r="G98" i="89" s="1"/>
  <c r="J98" i="89" s="1"/>
  <c r="E98" i="90" s="1"/>
  <c r="G98" i="90" s="1"/>
  <c r="J98" i="90" s="1"/>
  <c r="E137" i="89"/>
  <c r="G137" i="89" s="1"/>
  <c r="J137" i="89" s="1"/>
  <c r="E137" i="90" s="1"/>
  <c r="G137" i="90" s="1"/>
  <c r="J137" i="90" s="1"/>
  <c r="E64" i="89"/>
  <c r="G64" i="89" s="1"/>
  <c r="J64" i="89" s="1"/>
  <c r="E64" i="90" s="1"/>
  <c r="G64" i="90" s="1"/>
  <c r="J64" i="90" s="1"/>
  <c r="E69" i="89"/>
  <c r="G69" i="89" s="1"/>
  <c r="J69" i="89" s="1"/>
  <c r="E69" i="90" s="1"/>
  <c r="G69" i="90" s="1"/>
  <c r="J69" i="90" s="1"/>
  <c r="E159" i="89"/>
  <c r="G159" i="89" s="1"/>
  <c r="J159" i="89" s="1"/>
  <c r="E159" i="90" s="1"/>
  <c r="G159" i="90" s="1"/>
  <c r="J159" i="90" s="1"/>
  <c r="E118" i="89"/>
  <c r="G118" i="89" s="1"/>
  <c r="J118" i="89" s="1"/>
  <c r="E118" i="90" s="1"/>
  <c r="G118" i="90" s="1"/>
  <c r="J118" i="90" s="1"/>
  <c r="E167" i="89"/>
  <c r="G167" i="89" s="1"/>
  <c r="J167" i="89" s="1"/>
  <c r="E167" i="90" s="1"/>
  <c r="G167" i="90" s="1"/>
  <c r="J167" i="90" s="1"/>
  <c r="E164" i="89"/>
  <c r="G164" i="89" s="1"/>
  <c r="J164" i="89" s="1"/>
  <c r="E164" i="90" s="1"/>
  <c r="G164" i="90" s="1"/>
  <c r="J164" i="90" s="1"/>
  <c r="E154" i="89"/>
  <c r="G154" i="89" s="1"/>
  <c r="J154" i="89" s="1"/>
  <c r="E154" i="90" s="1"/>
  <c r="G154" i="90" s="1"/>
  <c r="J154" i="90" s="1"/>
  <c r="E222" i="89"/>
  <c r="G222" i="89" s="1"/>
  <c r="J222" i="89" s="1"/>
  <c r="E222" i="90" s="1"/>
  <c r="G222" i="90" s="1"/>
  <c r="J222" i="90" s="1"/>
  <c r="E79" i="89"/>
  <c r="G79" i="89" s="1"/>
  <c r="J79" i="89" s="1"/>
  <c r="E79" i="90" s="1"/>
  <c r="G79" i="90" s="1"/>
  <c r="J79" i="90" s="1"/>
  <c r="E220" i="89"/>
  <c r="G220" i="89" s="1"/>
  <c r="J220" i="89" s="1"/>
  <c r="E220" i="90" s="1"/>
  <c r="G220" i="90" s="1"/>
  <c r="J220" i="90" s="1"/>
  <c r="E139" i="89"/>
  <c r="G139" i="89" s="1"/>
  <c r="J139" i="89" s="1"/>
  <c r="E139" i="90" s="1"/>
  <c r="G139" i="90" s="1"/>
  <c r="J139" i="90" s="1"/>
  <c r="E163" i="89"/>
  <c r="G163" i="89" s="1"/>
  <c r="J163" i="89" s="1"/>
  <c r="E163" i="90" s="1"/>
  <c r="G163" i="90" s="1"/>
  <c r="J163" i="90" s="1"/>
  <c r="E67" i="89"/>
  <c r="G67" i="89" s="1"/>
  <c r="J67" i="89" s="1"/>
  <c r="E67" i="90" s="1"/>
  <c r="G67" i="90" s="1"/>
  <c r="J67" i="90" s="1"/>
  <c r="E225" i="89"/>
  <c r="G225" i="89" s="1"/>
  <c r="J225" i="89" s="1"/>
  <c r="E225" i="90" s="1"/>
  <c r="G225" i="90" s="1"/>
  <c r="J225" i="90" s="1"/>
  <c r="E101" i="89"/>
  <c r="G101" i="89" s="1"/>
  <c r="J101" i="89" s="1"/>
  <c r="E101" i="90" s="1"/>
  <c r="G101" i="90" s="1"/>
  <c r="J101" i="90" s="1"/>
  <c r="G179" i="89"/>
  <c r="J179" i="89" s="1"/>
  <c r="E179" i="90" s="1"/>
  <c r="G179" i="90" s="1"/>
  <c r="J179" i="90" s="1"/>
  <c r="E179" i="89"/>
  <c r="E144" i="89"/>
  <c r="G144" i="89" s="1"/>
  <c r="J144" i="89" s="1"/>
  <c r="E144" i="90" s="1"/>
  <c r="G144" i="90" s="1"/>
  <c r="J144" i="90" s="1"/>
  <c r="E185" i="89"/>
  <c r="G185" i="89" s="1"/>
  <c r="J185" i="89" s="1"/>
  <c r="E185" i="90" s="1"/>
  <c r="G185" i="90" s="1"/>
  <c r="J185" i="90" s="1"/>
  <c r="E21" i="89"/>
  <c r="G21" i="89" s="1"/>
  <c r="J21" i="89" s="1"/>
  <c r="E21" i="90" s="1"/>
  <c r="G21" i="90" s="1"/>
  <c r="J21" i="90" s="1"/>
  <c r="E158" i="89"/>
  <c r="G158" i="89" s="1"/>
  <c r="J158" i="89" s="1"/>
  <c r="E158" i="90" s="1"/>
  <c r="G158" i="90" s="1"/>
  <c r="J158" i="90" s="1"/>
  <c r="E106" i="89"/>
  <c r="G106" i="89" s="1"/>
  <c r="J106" i="89" s="1"/>
  <c r="E106" i="90" s="1"/>
  <c r="G106" i="90" s="1"/>
  <c r="J106" i="90" s="1"/>
  <c r="E61" i="89"/>
  <c r="G61" i="89" s="1"/>
  <c r="J61" i="89" s="1"/>
  <c r="E61" i="90" s="1"/>
  <c r="G61" i="90" s="1"/>
  <c r="J61" i="90" s="1"/>
  <c r="E62" i="89"/>
  <c r="G62" i="89" s="1"/>
  <c r="J62" i="89" s="1"/>
  <c r="E62" i="90" s="1"/>
  <c r="G62" i="90" s="1"/>
  <c r="J62" i="90" s="1"/>
  <c r="E215" i="89"/>
  <c r="G215" i="89" s="1"/>
  <c r="J215" i="89" s="1"/>
  <c r="E215" i="90" s="1"/>
  <c r="G215" i="90" s="1"/>
  <c r="J215" i="90" s="1"/>
  <c r="E121" i="89"/>
  <c r="G121" i="89" s="1"/>
  <c r="J121" i="89" s="1"/>
  <c r="E121" i="90" s="1"/>
  <c r="G121" i="90" s="1"/>
  <c r="J121" i="90" s="1"/>
  <c r="E123" i="89"/>
  <c r="G123" i="89" s="1"/>
  <c r="J123" i="89" s="1"/>
  <c r="E123" i="90" s="1"/>
  <c r="G123" i="90" s="1"/>
  <c r="J123" i="90" s="1"/>
  <c r="E180" i="89"/>
  <c r="G180" i="89" s="1"/>
  <c r="J180" i="89" s="1"/>
  <c r="E180" i="90" s="1"/>
  <c r="G180" i="90" s="1"/>
  <c r="J180" i="90" s="1"/>
  <c r="E90" i="89"/>
  <c r="G90" i="89" s="1"/>
  <c r="J90" i="89" s="1"/>
  <c r="E90" i="90" s="1"/>
  <c r="G90" i="90" s="1"/>
  <c r="J90" i="90" s="1"/>
  <c r="E22" i="89"/>
  <c r="G22" i="89" s="1"/>
  <c r="J22" i="89" s="1"/>
  <c r="E22" i="90" s="1"/>
  <c r="G22" i="90" s="1"/>
  <c r="J22" i="90" s="1"/>
  <c r="E80" i="89"/>
  <c r="G80" i="89" s="1"/>
  <c r="J80" i="89" s="1"/>
  <c r="E80" i="90" s="1"/>
  <c r="G80" i="90" s="1"/>
  <c r="J80" i="90" s="1"/>
  <c r="E146" i="89"/>
  <c r="G146" i="89" s="1"/>
  <c r="J146" i="89" s="1"/>
  <c r="E146" i="90" s="1"/>
  <c r="G146" i="90" s="1"/>
  <c r="J146" i="90" s="1"/>
  <c r="E99" i="89"/>
  <c r="G99" i="89" s="1"/>
  <c r="J99" i="89" s="1"/>
  <c r="E99" i="90" s="1"/>
  <c r="G99" i="90" s="1"/>
  <c r="J99" i="90" s="1"/>
  <c r="E81" i="89"/>
  <c r="G81" i="89" s="1"/>
  <c r="J81" i="89" s="1"/>
  <c r="E81" i="90" s="1"/>
  <c r="G81" i="90" s="1"/>
  <c r="J81" i="90" s="1"/>
  <c r="E166" i="89"/>
  <c r="G166" i="89" s="1"/>
  <c r="J166" i="89" s="1"/>
  <c r="E166" i="90" s="1"/>
  <c r="G166" i="90" s="1"/>
  <c r="J166" i="90" s="1"/>
  <c r="E91" i="89"/>
  <c r="G91" i="89" s="1"/>
  <c r="J91" i="89" s="1"/>
  <c r="E91" i="90" s="1"/>
  <c r="G91" i="90" s="1"/>
  <c r="J91" i="90" s="1"/>
  <c r="E66" i="89"/>
  <c r="G66" i="89" s="1"/>
  <c r="J66" i="89" s="1"/>
  <c r="E66" i="90" s="1"/>
  <c r="G66" i="90" s="1"/>
  <c r="J66" i="90" s="1"/>
  <c r="E172" i="89"/>
  <c r="G172" i="89" s="1"/>
  <c r="J172" i="89" s="1"/>
  <c r="E172" i="90" s="1"/>
  <c r="G172" i="90" s="1"/>
  <c r="J172" i="90" s="1"/>
  <c r="E23" i="89"/>
  <c r="G23" i="89" s="1"/>
  <c r="J23" i="89" s="1"/>
  <c r="E23" i="90" s="1"/>
  <c r="G23" i="90" s="1"/>
  <c r="J23" i="90" s="1"/>
  <c r="E20" i="89"/>
  <c r="G20" i="89" s="1"/>
  <c r="J20" i="89" s="1"/>
  <c r="E20" i="90" s="1"/>
  <c r="G20" i="90" s="1"/>
  <c r="J20" i="90" s="1"/>
  <c r="E19" i="89"/>
  <c r="G19" i="89" s="1"/>
  <c r="J19" i="89" s="1"/>
  <c r="E19" i="90" s="1"/>
  <c r="G19" i="90" s="1"/>
  <c r="J19" i="90" s="1"/>
  <c r="G214" i="86"/>
  <c r="J214" i="86" s="1"/>
  <c r="E214" i="87" s="1"/>
  <c r="G214" i="87" s="1"/>
  <c r="J214" i="87" s="1"/>
  <c r="E214" i="88" s="1"/>
  <c r="G246" i="88"/>
  <c r="J246" i="88" s="1"/>
  <c r="E246" i="89" s="1"/>
  <c r="E238" i="88"/>
  <c r="E46" i="88"/>
  <c r="G46" i="88" s="1"/>
  <c r="J46" i="88" s="1"/>
  <c r="E46" i="89" s="1"/>
  <c r="G46" i="89" s="1"/>
  <c r="J46" i="89" s="1"/>
  <c r="E46" i="90" s="1"/>
  <c r="E59" i="88"/>
  <c r="G59" i="88" s="1"/>
  <c r="J59" i="88" s="1"/>
  <c r="E59" i="89" s="1"/>
  <c r="E56" i="88"/>
  <c r="G56" i="88" s="1"/>
  <c r="J56" i="88" s="1"/>
  <c r="E56" i="89" s="1"/>
  <c r="E32" i="88"/>
  <c r="G32" i="88" s="1"/>
  <c r="J32" i="88" s="1"/>
  <c r="E32" i="89" s="1"/>
  <c r="E31" i="88"/>
  <c r="G31" i="88" s="1"/>
  <c r="J31" i="88" s="1"/>
  <c r="E31" i="89" s="1"/>
  <c r="E28" i="88"/>
  <c r="G28" i="88" s="1"/>
  <c r="J28" i="88" s="1"/>
  <c r="E28" i="89" s="1"/>
  <c r="G28" i="89" s="1"/>
  <c r="J28" i="89" s="1"/>
  <c r="E28" i="90" s="1"/>
  <c r="E228" i="88"/>
  <c r="G228" i="88" s="1"/>
  <c r="J228" i="88" s="1"/>
  <c r="E228" i="89" s="1"/>
  <c r="G228" i="89" s="1"/>
  <c r="J228" i="89" s="1"/>
  <c r="E228" i="90" s="1"/>
  <c r="G238" i="88"/>
  <c r="J238" i="88" s="1"/>
  <c r="E230" i="88"/>
  <c r="G230" i="88" s="1"/>
  <c r="J230" i="88" s="1"/>
  <c r="E230" i="89" s="1"/>
  <c r="G230" i="89" s="1"/>
  <c r="J230" i="89" s="1"/>
  <c r="E230" i="90" s="1"/>
  <c r="E44" i="88"/>
  <c r="G44" i="88" s="1"/>
  <c r="J44" i="88" s="1"/>
  <c r="E44" i="89" s="1"/>
  <c r="E37" i="88"/>
  <c r="G37" i="88" s="1"/>
  <c r="J37" i="88" s="1"/>
  <c r="E37" i="89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E34" i="88"/>
  <c r="G34" i="88" s="1"/>
  <c r="J34" i="88" s="1"/>
  <c r="E34" i="89" s="1"/>
  <c r="E41" i="88"/>
  <c r="G41" i="88" s="1"/>
  <c r="J41" i="88" s="1"/>
  <c r="E41" i="89" s="1"/>
  <c r="G41" i="89" s="1"/>
  <c r="J41" i="89" s="1"/>
  <c r="E41" i="90" s="1"/>
  <c r="G242" i="87"/>
  <c r="J242" i="87" s="1"/>
  <c r="E247" i="87"/>
  <c r="G247" i="87" s="1"/>
  <c r="J247" i="87" s="1"/>
  <c r="G88" i="87"/>
  <c r="J88" i="87" s="1"/>
  <c r="E88" i="88" s="1"/>
  <c r="E87" i="87"/>
  <c r="G87" i="87" s="1"/>
  <c r="J87" i="87" s="1"/>
  <c r="G244" i="88"/>
  <c r="J244" i="88" s="1"/>
  <c r="E244" i="89" s="1"/>
  <c r="E236" i="88"/>
  <c r="G236" i="88" s="1"/>
  <c r="J236" i="88" s="1"/>
  <c r="G251" i="88"/>
  <c r="J251" i="88" s="1"/>
  <c r="E251" i="89" s="1"/>
  <c r="E243" i="88"/>
  <c r="G243" i="88" s="1"/>
  <c r="J243" i="88" s="1"/>
  <c r="E55" i="88"/>
  <c r="G55" i="88" s="1"/>
  <c r="J55" i="88" s="1"/>
  <c r="E55" i="89" s="1"/>
  <c r="E49" i="88"/>
  <c r="G49" i="88" s="1"/>
  <c r="J49" i="88" s="1"/>
  <c r="E49" i="89" s="1"/>
  <c r="E43" i="88"/>
  <c r="G43" i="88" s="1"/>
  <c r="J43" i="88" s="1"/>
  <c r="E43" i="89" s="1"/>
  <c r="G43" i="89" s="1"/>
  <c r="J43" i="89" s="1"/>
  <c r="E43" i="90" s="1"/>
  <c r="E30" i="88"/>
  <c r="G30" i="88" s="1"/>
  <c r="J30" i="88" s="1"/>
  <c r="E30" i="89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86" i="88"/>
  <c r="G86" i="88" s="1"/>
  <c r="J86" i="88" s="1"/>
  <c r="E86" i="89" s="1"/>
  <c r="E227" i="88"/>
  <c r="G227" i="88" s="1"/>
  <c r="J227" i="88" s="1"/>
  <c r="E227" i="89" s="1"/>
  <c r="G227" i="89" s="1"/>
  <c r="J227" i="89" s="1"/>
  <c r="E227" i="90" s="1"/>
  <c r="E51" i="88"/>
  <c r="G51" i="88" s="1"/>
  <c r="J51" i="88" s="1"/>
  <c r="E51" i="89" s="1"/>
  <c r="E36" i="88"/>
  <c r="G36" i="88" s="1"/>
  <c r="J36" i="88" s="1"/>
  <c r="E36" i="89" s="1"/>
  <c r="E48" i="88"/>
  <c r="G48" i="88" s="1"/>
  <c r="J48" i="88" s="1"/>
  <c r="E48" i="89" s="1"/>
  <c r="G48" i="89" s="1"/>
  <c r="J48" i="89" s="1"/>
  <c r="E48" i="90" s="1"/>
  <c r="E54" i="88"/>
  <c r="G54" i="88" s="1"/>
  <c r="J54" i="88" s="1"/>
  <c r="E54" i="89" s="1"/>
  <c r="E33" i="88"/>
  <c r="G33" i="88" s="1"/>
  <c r="J33" i="88" s="1"/>
  <c r="E33" i="89" s="1"/>
  <c r="E40" i="88"/>
  <c r="G40" i="88" s="1"/>
  <c r="J40" i="88" s="1"/>
  <c r="E40" i="89" s="1"/>
  <c r="G40" i="89" s="1"/>
  <c r="J40" i="89" s="1"/>
  <c r="E40" i="90" s="1"/>
  <c r="E27" i="88"/>
  <c r="G27" i="88" s="1"/>
  <c r="J27" i="88" s="1"/>
  <c r="E27" i="89" s="1"/>
  <c r="E58" i="88"/>
  <c r="G58" i="88" s="1"/>
  <c r="J58" i="88" s="1"/>
  <c r="E58" i="89" s="1"/>
  <c r="E42" i="88"/>
  <c r="G42" i="88" s="1"/>
  <c r="J42" i="88" s="1"/>
  <c r="E42" i="89" s="1"/>
  <c r="E235" i="88"/>
  <c r="G235" i="88" s="1"/>
  <c r="J235" i="88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29" i="107"/>
  <c r="J229" i="107" s="1"/>
  <c r="G234" i="87"/>
  <c r="J234" i="87" s="1"/>
  <c r="E234" i="88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30" i="89"/>
  <c r="J30" i="89" s="1"/>
  <c r="E30" i="90" s="1"/>
  <c r="G27" i="89"/>
  <c r="J27" i="89" s="1"/>
  <c r="E27" i="90" s="1"/>
  <c r="G44" i="89"/>
  <c r="J44" i="89" s="1"/>
  <c r="E44" i="90" s="1"/>
  <c r="G49" i="89"/>
  <c r="J49" i="89" s="1"/>
  <c r="E49" i="90" s="1"/>
  <c r="G37" i="89"/>
  <c r="J37" i="89" s="1"/>
  <c r="E37" i="90" s="1"/>
  <c r="G50" i="89"/>
  <c r="J50" i="89" s="1"/>
  <c r="E50" i="90" s="1"/>
  <c r="G55" i="89"/>
  <c r="J55" i="89" s="1"/>
  <c r="E55" i="90" s="1"/>
  <c r="G224" i="90"/>
  <c r="J224" i="90" s="1"/>
  <c r="G36" i="89"/>
  <c r="J36" i="89" s="1"/>
  <c r="E36" i="90" s="1"/>
  <c r="G58" i="89"/>
  <c r="J58" i="89" s="1"/>
  <c r="E58" i="90" s="1"/>
  <c r="G33" i="89"/>
  <c r="J33" i="89" s="1"/>
  <c r="E33" i="90" s="1"/>
  <c r="G42" i="89"/>
  <c r="J42" i="89" s="1"/>
  <c r="E42" i="90" s="1"/>
  <c r="G54" i="89"/>
  <c r="J54" i="89" s="1"/>
  <c r="E54" i="90" s="1"/>
  <c r="G31" i="89"/>
  <c r="J31" i="89" s="1"/>
  <c r="E31" i="90" s="1"/>
  <c r="G32" i="89"/>
  <c r="J32" i="89" s="1"/>
  <c r="E32" i="90" s="1"/>
  <c r="G59" i="89"/>
  <c r="J59" i="89" s="1"/>
  <c r="E59" i="90" s="1"/>
  <c r="G34" i="89"/>
  <c r="J34" i="89" s="1"/>
  <c r="E34" i="90" s="1"/>
  <c r="G97" i="91"/>
  <c r="J97" i="91" s="1"/>
  <c r="G56" i="89"/>
  <c r="J56" i="89" s="1"/>
  <c r="E56" i="90" s="1"/>
  <c r="G57" i="89"/>
  <c r="J57" i="89" s="1"/>
  <c r="E57" i="90" s="1"/>
  <c r="G51" i="89"/>
  <c r="J51" i="89" s="1"/>
  <c r="E51" i="90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1" i="89" l="1"/>
  <c r="G161" i="89" s="1"/>
  <c r="J161" i="89" s="1"/>
  <c r="E161" i="90" s="1"/>
  <c r="G161" i="90" s="1"/>
  <c r="J161" i="90" s="1"/>
  <c r="E119" i="89"/>
  <c r="G119" i="89" s="1"/>
  <c r="J119" i="89" s="1"/>
  <c r="E119" i="90" s="1"/>
  <c r="G119" i="90" s="1"/>
  <c r="J119" i="90" s="1"/>
  <c r="E108" i="89"/>
  <c r="G108" i="89" s="1"/>
  <c r="J108" i="89" s="1"/>
  <c r="E108" i="90" s="1"/>
  <c r="G108" i="90" s="1"/>
  <c r="J108" i="90" s="1"/>
  <c r="G108" i="91" s="1"/>
  <c r="J108" i="91" s="1"/>
  <c r="G108" i="92" s="1"/>
  <c r="J108" i="92" s="1"/>
  <c r="E221" i="89"/>
  <c r="G221" i="89" s="1"/>
  <c r="J221" i="89" s="1"/>
  <c r="E221" i="90" s="1"/>
  <c r="G221" i="90" s="1"/>
  <c r="J221" i="90" s="1"/>
  <c r="E107" i="89"/>
  <c r="G107" i="89" s="1"/>
  <c r="J107" i="89" s="1"/>
  <c r="E235" i="89"/>
  <c r="G235" i="89" s="1"/>
  <c r="J235" i="89" s="1"/>
  <c r="E112" i="89"/>
  <c r="G112" i="89" s="1"/>
  <c r="J112" i="89" s="1"/>
  <c r="E112" i="90" s="1"/>
  <c r="G112" i="90" s="1"/>
  <c r="J112" i="90" s="1"/>
  <c r="G112" i="91" s="1"/>
  <c r="J112" i="91" s="1"/>
  <c r="G112" i="92" s="1"/>
  <c r="J112" i="92" s="1"/>
  <c r="E165" i="89"/>
  <c r="G165" i="89" s="1"/>
  <c r="J165" i="89" s="1"/>
  <c r="E165" i="90" s="1"/>
  <c r="G165" i="90" s="1"/>
  <c r="J165" i="90" s="1"/>
  <c r="E116" i="89"/>
  <c r="G116" i="89" s="1"/>
  <c r="J116" i="89" s="1"/>
  <c r="E116" i="90" s="1"/>
  <c r="G116" i="90" s="1"/>
  <c r="J116" i="90" s="1"/>
  <c r="G116" i="91" s="1"/>
  <c r="J116" i="91" s="1"/>
  <c r="G116" i="92" s="1"/>
  <c r="J116" i="92" s="1"/>
  <c r="E117" i="89"/>
  <c r="G117" i="89" s="1"/>
  <c r="J117" i="89" s="1"/>
  <c r="E117" i="90" s="1"/>
  <c r="G117" i="90" s="1"/>
  <c r="J117" i="90" s="1"/>
  <c r="G117" i="91" s="1"/>
  <c r="J117" i="91" s="1"/>
  <c r="G117" i="92" s="1"/>
  <c r="J117" i="92" s="1"/>
  <c r="E38" i="89"/>
  <c r="G38" i="89" s="1"/>
  <c r="J38" i="89" s="1"/>
  <c r="E38" i="90" s="1"/>
  <c r="G38" i="90" s="1"/>
  <c r="J38" i="90" s="1"/>
  <c r="G111" i="89"/>
  <c r="J111" i="89" s="1"/>
  <c r="E111" i="90" s="1"/>
  <c r="E111" i="89"/>
  <c r="G251" i="89"/>
  <c r="J251" i="89" s="1"/>
  <c r="E251" i="90" s="1"/>
  <c r="E243" i="89"/>
  <c r="G243" i="89" s="1"/>
  <c r="J243" i="89" s="1"/>
  <c r="E110" i="89"/>
  <c r="G110" i="89" s="1"/>
  <c r="J110" i="89" s="1"/>
  <c r="E110" i="90" s="1"/>
  <c r="G110" i="90" s="1"/>
  <c r="J110" i="90" s="1"/>
  <c r="G110" i="91" s="1"/>
  <c r="J110" i="91" s="1"/>
  <c r="G110" i="92" s="1"/>
  <c r="J110" i="92" s="1"/>
  <c r="G246" i="89"/>
  <c r="J246" i="89" s="1"/>
  <c r="E246" i="90" s="1"/>
  <c r="E238" i="89"/>
  <c r="G238" i="89" s="1"/>
  <c r="J238" i="89" s="1"/>
  <c r="E122" i="89"/>
  <c r="G122" i="89" s="1"/>
  <c r="J122" i="89" s="1"/>
  <c r="E122" i="90" s="1"/>
  <c r="G122" i="90" s="1"/>
  <c r="J122" i="90" s="1"/>
  <c r="G244" i="89"/>
  <c r="J244" i="89" s="1"/>
  <c r="E244" i="90" s="1"/>
  <c r="E236" i="89"/>
  <c r="G236" i="89" s="1"/>
  <c r="J236" i="89" s="1"/>
  <c r="E96" i="89"/>
  <c r="G96" i="89" s="1"/>
  <c r="J96" i="89" s="1"/>
  <c r="E96" i="90" s="1"/>
  <c r="G96" i="90" s="1"/>
  <c r="J96" i="90" s="1"/>
  <c r="E115" i="89"/>
  <c r="G115" i="89" s="1"/>
  <c r="J115" i="89" s="1"/>
  <c r="E115" i="90" s="1"/>
  <c r="G115" i="90" s="1"/>
  <c r="J115" i="90" s="1"/>
  <c r="G115" i="91" s="1"/>
  <c r="J115" i="91" s="1"/>
  <c r="G115" i="92" s="1"/>
  <c r="J115" i="92" s="1"/>
  <c r="G250" i="88"/>
  <c r="J250" i="88" s="1"/>
  <c r="E250" i="89" s="1"/>
  <c r="E242" i="88"/>
  <c r="G242" i="88" s="1"/>
  <c r="J242" i="88" s="1"/>
  <c r="G88" i="88"/>
  <c r="J88" i="88" s="1"/>
  <c r="E88" i="89" s="1"/>
  <c r="E87" i="88"/>
  <c r="G87" i="88" s="1"/>
  <c r="J87" i="88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228" i="90"/>
  <c r="J228" i="90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0" i="90"/>
  <c r="J230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1" i="90"/>
  <c r="J111" i="90" s="1"/>
  <c r="G111" i="91" s="1"/>
  <c r="J111" i="91" s="1"/>
  <c r="G111" i="92" s="1"/>
  <c r="J111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7" i="90" l="1"/>
  <c r="G107" i="90" s="1"/>
  <c r="J107" i="90" s="1"/>
  <c r="G107" i="91" s="1"/>
  <c r="J107" i="91" s="1"/>
  <c r="G251" i="90"/>
  <c r="J251" i="90" s="1"/>
  <c r="E243" i="90"/>
  <c r="G250" i="89"/>
  <c r="J250" i="89" s="1"/>
  <c r="E250" i="90" s="1"/>
  <c r="E242" i="89"/>
  <c r="G242" i="89" s="1"/>
  <c r="J242" i="89" s="1"/>
  <c r="E214" i="89"/>
  <c r="G214" i="89" s="1"/>
  <c r="J214" i="89" s="1"/>
  <c r="E214" i="90" s="1"/>
  <c r="G214" i="90" s="1"/>
  <c r="J214" i="90" s="1"/>
  <c r="G246" i="90"/>
  <c r="J246" i="90" s="1"/>
  <c r="E238" i="90"/>
  <c r="G238" i="90" s="1"/>
  <c r="J238" i="90" s="1"/>
  <c r="G246" i="91" s="1"/>
  <c r="J246" i="91" s="1"/>
  <c r="E247" i="89"/>
  <c r="G243" i="90"/>
  <c r="J243" i="90" s="1"/>
  <c r="G251" i="91" s="1"/>
  <c r="J251" i="91" s="1"/>
  <c r="E235" i="90"/>
  <c r="G235" i="90" s="1"/>
  <c r="J235" i="90" s="1"/>
  <c r="G243" i="91" s="1"/>
  <c r="J243" i="91" s="1"/>
  <c r="G251" i="92" s="1"/>
  <c r="J251" i="92" s="1"/>
  <c r="G88" i="89"/>
  <c r="J88" i="89" s="1"/>
  <c r="E88" i="90" s="1"/>
  <c r="E87" i="89"/>
  <c r="G87" i="89" s="1"/>
  <c r="J87" i="89" s="1"/>
  <c r="G244" i="90"/>
  <c r="J244" i="90" s="1"/>
  <c r="E236" i="90"/>
  <c r="G236" i="90" s="1"/>
  <c r="J236" i="90" s="1"/>
  <c r="G244" i="91" s="1"/>
  <c r="J244" i="91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7" i="87"/>
  <c r="G7" i="87" s="1"/>
  <c r="J7" i="87" s="1"/>
  <c r="E7" i="88" s="1"/>
  <c r="G7" i="88" s="1"/>
  <c r="J7" i="88" s="1"/>
  <c r="E6" i="87"/>
  <c r="G6" i="87" s="1"/>
  <c r="J6" i="87" s="1"/>
  <c r="E6" i="88" s="1"/>
  <c r="G6" i="88" s="1"/>
  <c r="J6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18" i="87"/>
  <c r="G18" i="87" s="1"/>
  <c r="J18" i="87" s="1"/>
  <c r="E18" i="88" s="1"/>
  <c r="G18" i="88" s="1"/>
  <c r="J18" i="88" s="1"/>
  <c r="E8" i="87"/>
  <c r="G8" i="87" s="1"/>
  <c r="J8" i="87" s="1"/>
  <c r="E8" i="88" s="1"/>
  <c r="G8" i="88" s="1"/>
  <c r="J8" i="88" s="1"/>
  <c r="E13" i="87"/>
  <c r="G13" i="87" s="1"/>
  <c r="J13" i="87" s="1"/>
  <c r="E13" i="88" s="1"/>
  <c r="G13" i="88" s="1"/>
  <c r="J13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E234" i="90" s="1"/>
  <c r="G247" i="89"/>
  <c r="J247" i="89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G135" i="90"/>
  <c r="J135" i="90" s="1"/>
  <c r="G5" i="74"/>
  <c r="J5" i="74" s="1"/>
  <c r="E5" i="77" s="1"/>
  <c r="G250" i="90" l="1"/>
  <c r="J250" i="90" s="1"/>
  <c r="E242" i="90"/>
  <c r="E16" i="89"/>
  <c r="G16" i="89" s="1"/>
  <c r="J16" i="89" s="1"/>
  <c r="E16" i="90" s="1"/>
  <c r="G16" i="90" s="1"/>
  <c r="J16" i="90" s="1"/>
  <c r="G88" i="90"/>
  <c r="J88" i="90" s="1"/>
  <c r="E87" i="90"/>
  <c r="G87" i="90" s="1"/>
  <c r="J87" i="90" s="1"/>
  <c r="G88" i="91" s="1"/>
  <c r="J88" i="91" s="1"/>
  <c r="E14" i="89"/>
  <c r="G14" i="89" s="1"/>
  <c r="J14" i="89" s="1"/>
  <c r="E14" i="90" s="1"/>
  <c r="G14" i="90" s="1"/>
  <c r="J14" i="90" s="1"/>
  <c r="E6" i="89"/>
  <c r="G6" i="89" s="1"/>
  <c r="J6" i="89" s="1"/>
  <c r="E6" i="90" s="1"/>
  <c r="G6" i="90" s="1"/>
  <c r="J6" i="90" s="1"/>
  <c r="E7" i="89"/>
  <c r="G7" i="89" s="1"/>
  <c r="J7" i="89" s="1"/>
  <c r="E7" i="90" s="1"/>
  <c r="G7" i="90" s="1"/>
  <c r="J7" i="90" s="1"/>
  <c r="E15" i="89"/>
  <c r="G15" i="89" s="1"/>
  <c r="J15" i="89" s="1"/>
  <c r="E15" i="90" s="1"/>
  <c r="G15" i="90" s="1"/>
  <c r="J15" i="90" s="1"/>
  <c r="E13" i="89"/>
  <c r="G13" i="89" s="1"/>
  <c r="J13" i="89" s="1"/>
  <c r="E13" i="90" s="1"/>
  <c r="G13" i="90" s="1"/>
  <c r="J13" i="90" s="1"/>
  <c r="E17" i="89"/>
  <c r="G17" i="89" s="1"/>
  <c r="J17" i="89" s="1"/>
  <c r="E17" i="90" s="1"/>
  <c r="G17" i="90" s="1"/>
  <c r="J17" i="90" s="1"/>
  <c r="G242" i="90"/>
  <c r="J242" i="90" s="1"/>
  <c r="G250" i="91" s="1"/>
  <c r="J250" i="91" s="1"/>
  <c r="E247" i="90"/>
  <c r="E8" i="89"/>
  <c r="G8" i="89" s="1"/>
  <c r="J8" i="89" s="1"/>
  <c r="E8" i="90" s="1"/>
  <c r="G8" i="90" s="1"/>
  <c r="J8" i="90" s="1"/>
  <c r="G18" i="89"/>
  <c r="J18" i="89" s="1"/>
  <c r="E18" i="90" s="1"/>
  <c r="G18" i="90" s="1"/>
  <c r="J18" i="90" s="1"/>
  <c r="E18" i="89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66" i="96" l="1"/>
  <c r="J66" i="96" s="1"/>
  <c r="J66" i="95"/>
  <c r="G21" i="96"/>
  <c r="J21" i="96" s="1"/>
  <c r="J21" i="95"/>
  <c r="G251" i="96"/>
  <c r="J251" i="96" s="1"/>
  <c r="J243" i="95"/>
  <c r="G93" i="96"/>
  <c r="J93" i="96" s="1"/>
  <c r="J93" i="95"/>
  <c r="G98" i="96"/>
  <c r="J98" i="96" s="1"/>
  <c r="J98" i="95"/>
  <c r="G99" i="96"/>
  <c r="J99" i="96" s="1"/>
  <c r="J99" i="95"/>
  <c r="G77" i="96"/>
  <c r="J77" i="96" s="1"/>
  <c r="J77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44" i="96" l="1"/>
  <c r="J244" i="96" s="1"/>
  <c r="J236" i="95"/>
  <c r="G87" i="96"/>
  <c r="J87" i="96" s="1"/>
  <c r="G88" i="97" s="1"/>
  <c r="J88" i="97" s="1"/>
  <c r="J86" i="95"/>
  <c r="G51" i="96"/>
  <c r="J51" i="96" s="1"/>
  <c r="J51" i="95"/>
  <c r="G235" i="96"/>
  <c r="J235" i="96" s="1"/>
  <c r="G243" i="97" s="1"/>
  <c r="J243" i="97" s="1"/>
  <c r="G251" i="98" s="1"/>
  <c r="J251" i="98" s="1"/>
  <c r="J227" i="95"/>
  <c r="G236" i="96"/>
  <c r="J236" i="96" s="1"/>
  <c r="G244" i="97" s="1"/>
  <c r="J244" i="97" s="1"/>
  <c r="J228" i="95"/>
  <c r="G49" i="96"/>
  <c r="J49" i="96" s="1"/>
  <c r="J49" i="95"/>
  <c r="G88" i="96"/>
  <c r="J88" i="96" s="1"/>
  <c r="J87" i="95"/>
  <c r="G246" i="96"/>
  <c r="J246" i="96" s="1"/>
  <c r="J238" i="95"/>
  <c r="G238" i="96"/>
  <c r="J238" i="96" s="1"/>
  <c r="G246" i="97" s="1"/>
  <c r="J246" i="97" s="1"/>
  <c r="J230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G250" i="96" l="1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1"/>
  <c r="J189" i="91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187" i="92"/>
  <c r="J187" i="92" s="1"/>
  <c r="G258" i="97"/>
  <c r="J258" i="97" s="1"/>
  <c r="G187" i="94"/>
  <c r="J187" i="94" s="1"/>
  <c r="G187" i="91"/>
  <c r="J187" i="91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105" i="95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J247" i="95"/>
  <c r="G6" i="96"/>
  <c r="J6" i="96" s="1"/>
  <c r="J6" i="95"/>
  <c r="G105" i="96"/>
  <c r="J105" i="96" s="1"/>
  <c r="G105" i="97" s="1"/>
  <c r="J105" i="97" s="1"/>
  <c r="J105" i="95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49" i="102" l="1"/>
  <c r="J49" i="102" s="1"/>
  <c r="J49" i="101"/>
  <c r="E187" i="86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9" i="86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05" i="86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3"/>
  <c r="J188" i="93" s="1"/>
  <c r="G188" i="95"/>
  <c r="J188" i="95" s="1"/>
  <c r="G188" i="91"/>
  <c r="J188" i="91" s="1"/>
  <c r="G188" i="74"/>
  <c r="J188" i="74" s="1"/>
  <c r="G188" i="92"/>
  <c r="J188" i="92" s="1"/>
  <c r="G174" i="97"/>
  <c r="J174" i="97" s="1"/>
  <c r="E207" i="8"/>
  <c r="G173" i="97"/>
  <c r="J173" i="97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77" s="1"/>
  <c r="J76" i="77" s="1"/>
  <c r="E76" i="78" s="1"/>
  <c r="G76" i="78" s="1"/>
  <c r="J76" i="78" s="1"/>
  <c r="E76" i="79" s="1"/>
  <c r="G76" i="92"/>
  <c r="J76" i="92" s="1"/>
  <c r="G76" i="95"/>
  <c r="J76" i="95" s="1"/>
  <c r="G76" i="93"/>
  <c r="J76" i="93" s="1"/>
  <c r="G82" i="97"/>
  <c r="J82" i="97" s="1"/>
  <c r="E76" i="8"/>
  <c r="G76" i="91"/>
  <c r="J76" i="91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07" i="96" l="1"/>
  <c r="J207" i="96" s="1"/>
  <c r="G207" i="97" s="1"/>
  <c r="J207" i="97" s="1"/>
  <c r="J207" i="95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207" i="86" l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16" i="81" l="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E251" i="107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124" i="8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E252" i="107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E219" i="86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19" i="86" l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216" i="85"/>
  <c r="J216" i="85" s="1"/>
  <c r="E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99" i="86" l="1"/>
  <c r="J199" i="86" s="1"/>
  <c r="E199" i="87" s="1"/>
  <c r="G199" i="87" s="1"/>
  <c r="J199" i="87" s="1"/>
  <c r="E199" i="88" s="1"/>
  <c r="G218" i="86"/>
  <c r="J218" i="86" s="1"/>
  <c r="E218" i="87" s="1"/>
  <c r="G218" i="87" s="1"/>
  <c r="J218" i="87" s="1"/>
  <c r="E218" i="88" s="1"/>
  <c r="G217" i="86"/>
  <c r="J217" i="86" s="1"/>
  <c r="E217" i="87" s="1"/>
  <c r="G217" i="87" s="1"/>
  <c r="J217" i="87" s="1"/>
  <c r="E217" i="88" s="1"/>
  <c r="G200" i="86"/>
  <c r="J200" i="86" s="1"/>
  <c r="E200" i="87" s="1"/>
  <c r="G200" i="87" s="1"/>
  <c r="J200" i="87" s="1"/>
  <c r="E200" i="88" s="1"/>
  <c r="G216" i="86"/>
  <c r="J216" i="86" s="1"/>
  <c r="E216" i="87" s="1"/>
  <c r="G216" i="87" s="1"/>
  <c r="J216" i="87" s="1"/>
  <c r="E216" i="88" s="1"/>
  <c r="G201" i="86"/>
  <c r="J201" i="86" s="1"/>
  <c r="E201" i="87" s="1"/>
  <c r="G201" i="87" s="1"/>
  <c r="J201" i="87" s="1"/>
  <c r="E201" i="88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E124" i="86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18" i="89"/>
  <c r="G218" i="89" s="1"/>
  <c r="J218" i="89" s="1"/>
  <c r="E218" i="90" s="1"/>
  <c r="G218" i="90" s="1"/>
  <c r="J218" i="90" s="1"/>
  <c r="E199" i="89"/>
  <c r="G199" i="89" s="1"/>
  <c r="J199" i="89" s="1"/>
  <c r="E199" i="90" s="1"/>
  <c r="G199" i="90" s="1"/>
  <c r="J199" i="90" s="1"/>
  <c r="E217" i="89"/>
  <c r="G217" i="89" s="1"/>
  <c r="J217" i="89" s="1"/>
  <c r="E217" i="90" s="1"/>
  <c r="G217" i="90" s="1"/>
  <c r="J217" i="90" s="1"/>
  <c r="E200" i="89"/>
  <c r="G200" i="89" s="1"/>
  <c r="J200" i="89" s="1"/>
  <c r="E200" i="90" s="1"/>
  <c r="G200" i="90" s="1"/>
  <c r="J200" i="90" s="1"/>
  <c r="E216" i="89"/>
  <c r="G216" i="89" s="1"/>
  <c r="J216" i="89" s="1"/>
  <c r="E216" i="90" s="1"/>
  <c r="G216" i="90" s="1"/>
  <c r="J216" i="90" s="1"/>
  <c r="G124" i="86"/>
  <c r="J124" i="86" s="1"/>
  <c r="E124" i="87" s="1"/>
  <c r="G124" i="87" s="1"/>
  <c r="J124" i="87" s="1"/>
  <c r="E124" i="88" s="1"/>
  <c r="G102" i="106"/>
  <c r="J102" i="106" s="1"/>
  <c r="G103" i="106"/>
  <c r="J103" i="106" s="1"/>
  <c r="G253" i="106"/>
  <c r="J253" i="106" s="1"/>
  <c r="E253" i="107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<sst xmlns="http://schemas.openxmlformats.org/spreadsheetml/2006/main" count="38215" uniqueCount="1427">
  <si>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</si>
  <si>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</si>
  <si>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</si>
  <si>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</si>
  <si>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</si>
  <si>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</si>
  <si>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</si>
  <si>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</si>
  <si>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</si>
  <si>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</si>
  <si>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</si>
  <si>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</si>
  <si>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</si>
  <si>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</si>
  <si>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</si>
  <si>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</si>
  <si>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</si>
  <si>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</si>
  <si>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</si>
  <si>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</si>
  <si>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</si>
  <si>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</si>
  <si>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</si>
  <si>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</si>
  <si>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</si>
  <si>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</si>
  <si>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</si>
  <si>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</si>
  <si>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</si>
  <si>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</si>
  <si>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</si>
  <si>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</si>
  <si>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</si>
  <si>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</si>
  <si>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</si>
  <si>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</si>
  <si>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</si>
  <si>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</si>
  <si>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</si>
  <si>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</si>
  <si>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</si>
  <si>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</si>
  <si>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</si>
  <si>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</si>
  <si>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</si>
  <si>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</si>
  <si>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</si>
  <si>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</si>
  <si>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</si>
  <si>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</si>
  <si>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</si>
  <si>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</si>
  <si>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</si>
  <si>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</si>
  <si>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</si>
  <si>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</si>
  <si>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</si>
  <si>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</si>
  <si>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</si>
  <si>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</si>
  <si>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</si>
  <si>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</si>
  <si>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</si>
  <si>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</si>
  <si>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</si>
  <si>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</si>
  <si>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</si>
  <si>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</si>
  <si>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</si>
  <si>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</si>
  <si>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</si>
  <si>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</si>
  <si>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</si>
  <si>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</si>
  <si>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</si>
  <si>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</si>
  <si>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</si>
  <si>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</si>
  <si>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</si>
  <si>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</si>
  <si>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</si>
  <si>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</si>
  <si>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</si>
  <si>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</si>
  <si>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</si>
  <si>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</si>
  <si>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</si>
  <si>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</si>
  <si>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</si>
  <si>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</si>
  <si>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</si>
  <si>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</si>
  <si>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</si>
  <si>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</si>
  <si>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</si>
  <si>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</si>
  <si>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</si>
  <si>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</si>
  <si>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</si>
  <si>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</si>
  <si>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</si>
  <si>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</si>
  <si>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</si>
  <si>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</si>
  <si>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</si>
  <si>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</si>
  <si>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</si>
  <si>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</si>
  <si>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</si>
  <si>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</si>
  <si>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</si>
  <si>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</si>
  <si>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</si>
  <si>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</si>
  <si>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</si>
  <si>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</si>
  <si>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</si>
  <si>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</si>
  <si>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</si>
  <si>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</si>
  <si>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</si>
  <si>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</si>
  <si>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</si>
  <si>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</si>
  <si>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</si>
  <si>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</si>
  <si>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</si>
  <si>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</si>
  <si>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</si>
  <si>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</si>
  <si>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</si>
  <si>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</si>
  <si>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</si>
  <si>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</si>
  <si>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</si>
  <si>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</si>
  <si>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</si>
  <si>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</si>
  <si>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</si>
  <si>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</si>
  <si>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</si>
  <si>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</si>
  <si>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</si>
  <si>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</si>
  <si>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</si>
  <si>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</si>
  <si>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</si>
  <si>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</si>
  <si>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</si>
  <si>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</si>
  <si>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</si>
  <si>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</si>
  <si>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</si>
  <si>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</si>
  <si>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</si>
  <si>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</si>
  <si>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</si>
  <si>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</si>
  <si>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</si>
  <si>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</si>
  <si>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</si>
  <si>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</si>
  <si>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</si>
  <si>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</si>
  <si>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</si>
  <si>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</si>
  <si>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</si>
  <si>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</si>
  <si>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</si>
  <si>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</si>
  <si>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</si>
  <si>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</si>
  <si>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</si>
  <si>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</si>
  <si>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</si>
  <si>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</si>
  <si>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</si>
  <si>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</si>
  <si>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</si>
  <si>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</si>
  <si>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</si>
  <si>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</si>
  <si>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</si>
  <si>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</si>
  <si>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</si>
  <si>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</si>
  <si>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</si>
  <si>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</si>
  <si>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</si>
  <si>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</si>
  <si>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</si>
  <si>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</si>
  <si>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</si>
  <si>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</si>
  <si>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</si>
  <si>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</si>
  <si>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</si>
  <si>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</si>
  <si>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</si>
  <si>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</si>
  <si>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</si>
  <si>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</si>
  <si>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</si>
  <si>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</si>
  <si>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</si>
  <si>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</si>
  <si>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</si>
  <si>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</si>
  <si>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</si>
  <si>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</si>
  <si>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</si>
  <si>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</si>
  <si>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</si>
  <si>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</si>
  <si>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</si>
  <si>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</si>
  <si>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</si>
  <si>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</si>
  <si>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</si>
  <si>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</si>
  <si>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</si>
  <si>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</si>
  <si>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</si>
  <si>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</si>
  <si>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</si>
  <si>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</si>
  <si>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</si>
  <si>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</si>
  <si>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</si>
  <si>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</si>
  <si>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</si>
  <si>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</si>
  <si>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</si>
  <si>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</si>
  <si>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</si>
  <si>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</si>
  <si>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</si>
  <si>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</si>
  <si>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</si>
  <si>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</si>
  <si>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</si>
  <si>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</si>
  <si>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</si>
  <si>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</si>
  <si>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</si>
  <si>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</si>
  <si>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</si>
  <si>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</si>
  <si>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</si>
  <si>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</si>
  <si>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</si>
  <si>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</si>
  <si>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</si>
  <si>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</si>
  <si>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</si>
  <si>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</si>
  <si>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</si>
  <si>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</si>
  <si>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</si>
  <si>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</si>
  <si>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</si>
  <si>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</si>
  <si>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</si>
  <si>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</si>
  <si>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</si>
  <si>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</si>
  <si>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</si>
  <si>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</si>
  <si>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</si>
  <si>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</si>
  <si>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</si>
  <si>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</si>
  <si>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</si>
  <si>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</si>
  <si>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</si>
  <si>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</si>
  <si>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</si>
  <si>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</si>
  <si>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</si>
  <si>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</si>
  <si>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</si>
  <si>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</si>
  <si>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</si>
  <si>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</si>
  <si>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</si>
  <si>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</si>
  <si>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</si>
  <si>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</si>
  <si>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</si>
  <si>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</si>
  <si>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</si>
  <si>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</si>
  <si>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</si>
  <si>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</si>
  <si>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</si>
  <si>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</si>
  <si>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</si>
  <si>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</si>
  <si>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</si>
  <si>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</si>
  <si>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</si>
  <si>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</si>
  <si>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</si>
  <si>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</si>
  <si>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</si>
  <si>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</si>
  <si>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</si>
  <si>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</si>
  <si>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</si>
  <si>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</si>
  <si>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</si>
  <si>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</si>
  <si>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</si>
  <si>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</si>
  <si>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</si>
  <si>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</si>
  <si>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</si>
  <si>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</si>
  <si>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</si>
  <si>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</si>
  <si>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</si>
  <si>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</si>
  <si>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</si>
  <si>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</si>
  <si>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</si>
  <si>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</si>
  <si>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</si>
  <si>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</si>
  <si>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</si>
  <si>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</si>
  <si>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</si>
  <si>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</si>
  <si>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</si>
  <si>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</si>
  <si>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</si>
  <si>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</si>
  <si>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</si>
  <si>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</si>
  <si>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</si>
  <si>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</si>
  <si>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</si>
  <si>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</si>
  <si>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</si>
  <si>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</si>
  <si>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</si>
  <si>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</si>
  <si>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</si>
  <si>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</si>
  <si>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</si>
  <si>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</si>
  <si>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</si>
  <si>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</si>
  <si>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</si>
  <si>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</si>
  <si>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</si>
  <si>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</si>
  <si>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</si>
  <si>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</si>
  <si>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</si>
  <si>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</si>
  <si>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</si>
  <si>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</si>
  <si>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</si>
  <si>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</si>
  <si>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</si>
  <si>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</si>
  <si>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</si>
  <si>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</si>
  <si>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</si>
  <si>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</si>
  <si>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</si>
  <si>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</si>
  <si>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</si>
  <si>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</si>
  <si>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</si>
  <si>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</si>
  <si>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</si>
  <si>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</si>
  <si>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</si>
  <si>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</si>
  <si>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</si>
  <si>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</si>
  <si>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</si>
  <si>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</si>
  <si>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</si>
  <si>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</si>
  <si>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</si>
  <si>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</si>
  <si>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</si>
  <si>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</si>
  <si>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</si>
  <si>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</si>
  <si>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</si>
  <si>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</si>
  <si>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</si>
  <si>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</si>
  <si>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</si>
  <si>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</si>
  <si>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</si>
  <si>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</si>
  <si>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</si>
  <si>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</si>
  <si>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</si>
  <si>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</si>
  <si>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</si>
  <si>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</si>
  <si>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</si>
  <si>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</si>
  <si>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</si>
  <si>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</si>
  <si>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</si>
  <si>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</si>
  <si>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</si>
  <si>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</si>
  <si>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</si>
  <si>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</si>
  <si>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</si>
  <si>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</si>
  <si>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</si>
  <si>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</si>
  <si>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</si>
  <si>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</si>
  <si>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</si>
  <si>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</si>
  <si>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</si>
  <si>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</si>
  <si>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</si>
  <si>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</si>
  <si>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</si>
  <si>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</si>
  <si>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</si>
  <si>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</si>
  <si>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</si>
  <si>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</si>
  <si>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</si>
  <si>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</si>
  <si>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</si>
  <si>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</si>
  <si>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</si>
  <si>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</si>
  <si>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</si>
  <si>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</si>
  <si>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</si>
  <si>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</si>
  <si>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</si>
  <si>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</si>
  <si>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</si>
  <si>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</si>
  <si>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</si>
  <si>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</si>
  <si>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</si>
  <si>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</si>
  <si>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</si>
  <si>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</si>
  <si>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</si>
  <si>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</si>
  <si>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</si>
  <si>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</si>
  <si>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</si>
  <si>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</si>
  <si>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</si>
  <si>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</si>
  <si>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</si>
  <si>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</si>
  <si>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</si>
  <si>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</si>
  <si>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</si>
  <si>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</si>
  <si>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</si>
  <si>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</si>
  <si>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</si>
  <si>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</si>
  <si>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</si>
  <si>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</si>
  <si>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</si>
  <si>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</si>
  <si>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</si>
  <si>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</si>
  <si>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</si>
  <si>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</si>
  <si>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</si>
  <si>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</si>
  <si>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</si>
  <si>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</si>
  <si>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</si>
  <si>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</si>
  <si>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</si>
  <si>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</si>
  <si>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</si>
  <si>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</si>
  <si>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</si>
  <si>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</si>
  <si>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</si>
  <si>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</si>
  <si>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</si>
  <si>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</si>
  <si>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</si>
  <si>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</si>
  <si>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</si>
  <si>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</si>
  <si>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</si>
  <si>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</si>
  <si>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</si>
  <si>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</si>
  <si>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</si>
  <si>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</si>
  <si>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</si>
  <si>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</si>
  <si>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</si>
  <si>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</si>
  <si>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</si>
  <si>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</si>
  <si>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</si>
  <si>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</si>
  <si>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</si>
  <si>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</si>
  <si>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</si>
  <si>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</si>
  <si>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</si>
  <si>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</si>
  <si>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</si>
  <si>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</si>
  <si>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</si>
  <si>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</si>
  <si>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</si>
  <si>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</si>
  <si>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</si>
  <si>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</si>
  <si>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</si>
  <si>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</si>
  <si>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</si>
  <si>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</si>
  <si>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</si>
  <si>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</si>
  <si>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</si>
  <si>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</si>
  <si>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</si>
  <si>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</si>
  <si>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</si>
  <si>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</si>
  <si>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</si>
  <si>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</si>
  <si>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</si>
  <si>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</si>
  <si>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</si>
  <si>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</si>
  <si>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</si>
  <si>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</si>
  <si>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</si>
  <si>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</si>
  <si>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</si>
  <si>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</si>
  <si>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</si>
  <si>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</si>
  <si>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</si>
  <si>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</si>
  <si>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</si>
  <si>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</si>
  <si>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</si>
  <si>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</si>
  <si>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</si>
  <si>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</si>
  <si>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</si>
  <si>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</si>
  <si>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</si>
  <si>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</si>
  <si>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</si>
  <si>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</si>
  <si>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</si>
  <si>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</si>
  <si>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</si>
  <si>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</si>
  <si>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</si>
  <si>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</si>
  <si>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</si>
  <si>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</si>
  <si>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</si>
  <si>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</si>
  <si>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</si>
  <si>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</si>
  <si>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</si>
  <si>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</si>
  <si>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</si>
  <si>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</si>
  <si>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</si>
  <si>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</si>
  <si>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</si>
  <si>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</si>
  <si>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</si>
  <si>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</si>
  <si>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</si>
  <si>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</si>
  <si>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</si>
  <si>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</si>
  <si>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</si>
  <si>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</si>
  <si>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</si>
  <si>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</si>
  <si>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</si>
  <si>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</si>
  <si>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</si>
  <si>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</si>
  <si>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</si>
  <si>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</si>
  <si>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</si>
  <si>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</si>
  <si>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</si>
  <si>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</si>
  <si>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</si>
  <si>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</si>
  <si>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</si>
  <si>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</si>
  <si>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</si>
  <si>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</si>
  <si>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</si>
  <si>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</si>
  <si>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</si>
  <si>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</si>
  <si>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</si>
  <si>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</si>
  <si>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</si>
  <si>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</si>
  <si>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</si>
  <si>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</si>
  <si>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</si>
  <si>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</si>
  <si>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</si>
  <si>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</si>
  <si>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</si>
  <si>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</si>
  <si>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</si>
  <si>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</si>
  <si>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</si>
  <si>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</si>
  <si>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</si>
  <si>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</si>
  <si>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</si>
  <si>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</si>
  <si>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</si>
  <si>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</si>
  <si>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</si>
  <si>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</si>
  <si>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</si>
  <si>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</si>
  <si>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</si>
  <si>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</si>
  <si>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</si>
  <si>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</si>
  <si>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</si>
  <si>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</si>
  <si>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</si>
  <si>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</si>
  <si>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</si>
  <si>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</si>
  <si>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</si>
  <si>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</si>
  <si>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</si>
  <si>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</si>
  <si>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</si>
  <si>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</si>
  <si>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</si>
  <si>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</si>
  <si>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</si>
  <si>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</si>
  <si>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</si>
  <si>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</si>
  <si>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</si>
  <si>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</si>
  <si>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</si>
  <si>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</si>
  <si>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</si>
  <si>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</si>
  <si>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</si>
  <si>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</si>
  <si>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</si>
  <si>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</si>
  <si>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</si>
  <si>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</si>
  <si>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</si>
  <si>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</si>
  <si>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</si>
  <si>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</si>
  <si>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</si>
  <si>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</si>
  <si>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</si>
  <si>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</si>
  <si>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</si>
  <si>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</si>
  <si>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</si>
  <si>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</si>
  <si>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</si>
  <si>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</si>
  <si>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</si>
  <si>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</si>
  <si>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</si>
  <si>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</si>
  <si>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</si>
  <si>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</si>
  <si>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</si>
  <si>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</si>
  <si>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</si>
  <si>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</si>
  <si>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</si>
  <si>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</si>
  <si>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</si>
  <si>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</si>
  <si>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</si>
  <si>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</si>
  <si>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</si>
  <si>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</si>
  <si>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</si>
  <si>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</si>
  <si>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</si>
  <si>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</si>
  <si>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</si>
  <si>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</si>
  <si>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</si>
  <si>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</si>
  <si>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</si>
  <si>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</si>
  <si>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</si>
  <si>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</si>
  <si>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</si>
  <si>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</si>
  <si>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</si>
  <si>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</si>
  <si>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</si>
  <si>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</si>
  <si>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</si>
  <si>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</si>
  <si>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</si>
  <si>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</si>
  <si>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</si>
  <si>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</si>
  <si>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</si>
  <si>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</si>
  <si>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</si>
  <si>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</si>
  <si>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</si>
  <si>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</si>
  <si>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</si>
  <si>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</si>
  <si>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</si>
  <si>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</si>
  <si>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</si>
  <si>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</si>
  <si>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</si>
  <si>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</si>
  <si>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</si>
  <si>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</si>
  <si>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</si>
  <si>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</si>
  <si>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</si>
  <si>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</si>
  <si>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</si>
  <si>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</si>
  <si>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</si>
  <si>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</si>
  <si>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</si>
  <si>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</si>
  <si>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</si>
  <si>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</si>
  <si>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</si>
  <si>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</si>
  <si>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</si>
  <si>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</si>
  <si>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</si>
  <si>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</si>
  <si>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</si>
  <si>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</si>
  <si>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</si>
  <si>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</si>
  <si>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</si>
  <si>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</si>
  <si>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</si>
  <si>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</si>
  <si>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</si>
  <si>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</si>
  <si>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</si>
  <si>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</si>
  <si>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</si>
  <si>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</si>
  <si>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</si>
  <si>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</si>
  <si>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</si>
  <si>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</si>
  <si>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</si>
  <si>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</si>
  <si>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</si>
  <si>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</si>
  <si>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</si>
  <si>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</si>
  <si>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</si>
  <si>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</si>
  <si>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</si>
  <si>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</si>
  <si>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</si>
  <si>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</si>
  <si>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</si>
  <si>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</si>
  <si>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</si>
  <si>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</si>
  <si>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</si>
  <si>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</si>
  <si>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</si>
  <si>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</si>
  <si>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</si>
  <si>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</si>
  <si>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</si>
  <si>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</si>
  <si>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</si>
  <si>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</si>
  <si>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</si>
  <si>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</si>
  <si>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</si>
  <si>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</si>
  <si>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</si>
  <si>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</si>
  <si>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</si>
  <si>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</si>
  <si>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</si>
  <si>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</si>
  <si>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</si>
  <si>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</si>
  <si>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</si>
  <si>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</si>
  <si>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</si>
  <si>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</si>
  <si>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</si>
  <si>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</si>
  <si>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</si>
  <si>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</si>
  <si>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</si>
  <si>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</si>
  <si>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</si>
  <si>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</si>
  <si>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</si>
  <si>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</si>
  <si>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</si>
  <si>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</si>
  <si>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</si>
  <si>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</si>
  <si>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</si>
  <si>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</si>
  <si>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</si>
  <si>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</si>
  <si>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</si>
  <si>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</si>
  <si>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</si>
  <si>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</si>
  <si>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</si>
  <si>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</si>
  <si>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</si>
  <si>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</si>
  <si>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</si>
  <si>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</si>
  <si>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</si>
  <si>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</si>
  <si>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</si>
  <si>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</si>
  <si>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</si>
  <si>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</si>
  <si>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</si>
  <si>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</si>
  <si>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</si>
  <si>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</si>
  <si>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</si>
  <si>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</si>
  <si>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</si>
  <si>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</si>
  <si>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</si>
  <si>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</si>
  <si>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</si>
  <si>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</si>
  <si>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</si>
  <si>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</si>
  <si>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</si>
  <si>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</si>
  <si>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</si>
  <si>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</si>
  <si>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</si>
  <si>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</si>
  <si>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</si>
  <si>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</si>
  <si>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</si>
  <si>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</si>
  <si>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</si>
  <si>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</si>
  <si>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</si>
  <si>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</si>
  <si>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</si>
  <si>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</si>
  <si>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</si>
  <si>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</si>
  <si>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</si>
  <si>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</si>
  <si>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</si>
  <si>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</si>
  <si>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</si>
  <si>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</si>
  <si>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</si>
  <si>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</si>
  <si>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</si>
  <si>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</si>
  <si>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</si>
  <si>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</si>
  <si>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</si>
  <si>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</si>
  <si>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</si>
  <si>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</si>
  <si>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</si>
  <si>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</si>
  <si>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</si>
  <si>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</si>
  <si>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</si>
  <si>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</si>
  <si>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</si>
  <si>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</si>
  <si>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</si>
  <si>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</si>
  <si>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</si>
  <si>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</si>
  <si>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</si>
  <si>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</si>
  <si>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</si>
  <si>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</si>
  <si>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</si>
  <si>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</si>
  <si>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</si>
  <si>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</si>
  <si>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</si>
  <si>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</si>
  <si>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</si>
  <si>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</si>
  <si>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</si>
  <si>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</si>
  <si>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</si>
  <si>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</si>
  <si>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</si>
  <si>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</si>
  <si>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</si>
  <si>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</si>
  <si>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</si>
  <si>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</si>
  <si>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</si>
  <si>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</si>
  <si>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</si>
  <si>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</si>
  <si>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</si>
  <si>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</si>
  <si>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</si>
  <si>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</si>
  <si>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</si>
  <si>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</si>
  <si>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</si>
  <si>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</si>
  <si>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</si>
  <si>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</si>
  <si>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</si>
  <si>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</si>
  <si>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</si>
  <si>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</si>
  <si>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</si>
  <si>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</si>
  <si>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</si>
  <si>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</si>
  <si>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</si>
  <si>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</si>
  <si>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</si>
  <si>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</si>
  <si>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</si>
  <si>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</si>
  <si>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</si>
  <si>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</si>
  <si>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</si>
  <si>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</si>
  <si>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</si>
  <si>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</si>
  <si>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</si>
  <si>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</si>
  <si>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</si>
  <si>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</si>
  <si>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</si>
  <si>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</si>
  <si>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</si>
  <si>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</si>
  <si>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</si>
  <si>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</si>
  <si>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</si>
  <si>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</si>
  <si>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</si>
  <si>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</si>
  <si>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</si>
  <si>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</si>
  <si>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</si>
  <si>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</si>
  <si>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</si>
  <si>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</si>
  <si>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</si>
  <si>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</si>
  <si>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</si>
  <si>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</si>
  <si>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</si>
  <si>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</si>
  <si>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</si>
  <si>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</si>
  <si>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</si>
  <si>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</si>
  <si>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</si>
  <si>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</si>
  <si>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</si>
  <si>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</si>
  <si>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</si>
  <si>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</si>
  <si>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</si>
  <si>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</si>
  <si>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</si>
  <si>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</si>
  <si>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</si>
  <si>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</si>
  <si>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</si>
  <si>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</si>
  <si>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</si>
  <si>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</si>
  <si>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</si>
  <si>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</si>
  <si>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</si>
  <si>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</si>
  <si>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</si>
  <si>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</si>
  <si>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</si>
  <si>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</si>
  <si>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</si>
  <si>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</si>
  <si>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</si>
  <si>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</si>
  <si>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</si>
  <si>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</si>
  <si>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</si>
  <si>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</si>
  <si>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</si>
  <si>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</si>
  <si>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</si>
  <si>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</si>
  <si>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</si>
  <si>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</si>
  <si>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</si>
  <si>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</si>
  <si>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</si>
  <si>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</si>
  <si>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</si>
  <si>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</si>
  <si>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</si>
  <si>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</si>
  <si>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</si>
  <si>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</si>
  <si>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</si>
  <si>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</si>
  <si>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</si>
  <si>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</si>
  <si>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</si>
  <si>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</si>
  <si>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</si>
  <si>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</si>
  <si>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</si>
  <si>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</si>
  <si>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</si>
  <si>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</si>
  <si>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</si>
  <si>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</si>
  <si>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</si>
  <si>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</si>
  <si>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</si>
  <si>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</si>
  <si>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</si>
  <si>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</si>
  <si>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</si>
  <si>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</si>
  <si>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</si>
  <si>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</si>
  <si>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</si>
  <si>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</si>
  <si>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</si>
  <si>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</si>
  <si>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</si>
  <si>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</si>
  <si>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</si>
  <si>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</si>
  <si>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</si>
  <si>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</si>
  <si>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</si>
  <si>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</si>
  <si>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</si>
  <si>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</si>
  <si>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</si>
  <si>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</si>
  <si>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</si>
  <si>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</si>
  <si>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</si>
  <si>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</si>
  <si>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</si>
  <si>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</si>
  <si>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</si>
  <si>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</si>
  <si>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</si>
  <si>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</si>
  <si>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</si>
  <si>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</si>
  <si>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</si>
  <si>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</si>
  <si>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</si>
  <si>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</si>
  <si>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</si>
  <si>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</si>
  <si>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</si>
  <si>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</si>
  <si>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</si>
  <si>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</si>
  <si>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</si>
  <si>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</si>
  <si>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</si>
  <si>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</si>
  <si>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</si>
  <si>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</si>
  <si>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</si>
  <si>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</si>
  <si>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</si>
  <si>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</si>
  <si>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</si>
  <si>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</si>
  <si>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</si>
  <si>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</si>
  <si>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</si>
  <si>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</si>
  <si>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</si>
  <si>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</si>
  <si>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</si>
  <si>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</si>
  <si>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</si>
  <si>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</si>
  <si>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</si>
  <si>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</si>
  <si>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</si>
  <si>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</si>
  <si>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</si>
  <si>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</si>
  <si>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</si>
  <si>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</si>
  <si>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</si>
  <si>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</si>
  <si>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</si>
  <si>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</si>
  <si>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</si>
  <si>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</si>
  <si>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</si>
  <si>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</si>
  <si>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</si>
  <si>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</si>
  <si>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</si>
  <si>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</si>
  <si>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</si>
  <si>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</si>
  <si>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</si>
  <si>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</si>
  <si>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</si>
  <si>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</si>
  <si>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</si>
  <si>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</si>
  <si>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</si>
  <si>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</si>
  <si>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</si>
  <si>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</si>
  <si>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</si>
  <si>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</si>
  <si>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</si>
  <si>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</si>
  <si>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</si>
  <si>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</si>
  <si>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</si>
  <si>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</si>
  <si>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</si>
  <si>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</si>
  <si>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</si>
  <si>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</si>
  <si>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</si>
  <si>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</si>
  <si>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</si>
  <si>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</si>
  <si>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</si>
  <si>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</si>
  <si>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</si>
  <si>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</si>
  <si>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</si>
  <si>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</si>
  <si>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</si>
  <si>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</si>
  <si>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</si>
  <si>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</si>
  <si>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</si>
  <si>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</si>
  <si>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</si>
  <si>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</si>
  <si>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</si>
  <si>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</si>
  <si>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</si>
  <si>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</si>
  <si>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</si>
  <si>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</si>
  <si>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</si>
  <si>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</si>
  <si>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</si>
  <si>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</si>
  <si>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</si>
  <si>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</si>
  <si>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</si>
  <si>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</si>
  <si>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</si>
  <si>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</si>
  <si>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</si>
  <si>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</si>
  <si>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</si>
  <si>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</si>
  <si>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</si>
  <si>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</si>
  <si>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</si>
  <si>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</si>
  <si>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</si>
  <si>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</si>
  <si>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</si>
  <si>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</si>
  <si>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</si>
  <si>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</si>
  <si>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</si>
  <si>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</si>
  <si>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</si>
  <si>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</si>
  <si>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</si>
  <si>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</si>
  <si>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</si>
  <si>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</si>
  <si>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</si>
  <si>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</si>
  <si>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</si>
  <si>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</si>
  <si>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</si>
  <si>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</si>
  <si>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</si>
  <si>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</si>
  <si>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</si>
  <si>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</si>
  <si>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</si>
  <si>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</si>
  <si>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</si>
  <si>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</si>
  <si>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</si>
  <si>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</si>
  <si>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</si>
  <si>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</si>
  <si>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</si>
  <si>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</si>
  <si>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</si>
  <si>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</si>
  <si>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</si>
  <si>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</si>
  <si>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</si>
  <si>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</si>
  <si>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</si>
  <si>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</si>
  <si>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</si>
  <si>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</si>
  <si>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</si>
  <si>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</si>
  <si>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</si>
  <si>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</si>
  <si>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</si>
  <si>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</si>
  <si>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</si>
  <si>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</si>
  <si>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</si>
  <si>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</si>
  <si>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</si>
  <si>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</si>
  <si>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</si>
  <si>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</si>
  <si>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</si>
  <si>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</si>
  <si>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</si>
  <si>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</si>
  <si>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</si>
  <si>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</si>
  <si>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</si>
  <si>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</si>
  <si>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</si>
  <si>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</si>
  <si>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</si>
  <si>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</si>
  <si>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</si>
  <si>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</si>
  <si>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</si>
  <si>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</si>
  <si>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</si>
  <si>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</si>
  <si>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</si>
  <si>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</si>
  <si>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</si>
  <si>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</si>
  <si>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</si>
  <si>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</si>
  <si>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</si>
  <si>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</si>
  <si>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</si>
  <si>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</si>
  <si>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</si>
  <si>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</si>
  <si>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</si>
  <si>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</si>
  <si>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</si>
  <si>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</si>
  <si>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</si>
  <si>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</si>
  <si>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</si>
  <si>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</si>
  <si>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</si>
  <si>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</si>
  <si>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</si>
  <si>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</si>
  <si>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</si>
  <si>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</si>
  <si>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</si>
  <si>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</si>
  <si>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</si>
  <si>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</si>
  <si>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</si>
  <si>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</si>
  <si>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</si>
  <si>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</si>
  <si>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</si>
  <si>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</si>
  <si>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</si>
  <si>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</si>
  <si>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</si>
  <si>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</si>
  <si>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</si>
  <si>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</si>
  <si>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</si>
  <si>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</si>
  <si>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</si>
  <si>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</si>
  <si>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</si>
  <si>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</si>
  <si>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</si>
  <si>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</si>
  <si>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</si>
  <si>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</si>
  <si>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</si>
  <si>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</si>
  <si>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</si>
  <si>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</si>
  <si>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</si>
  <si>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</si>
  <si>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</si>
  <si>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</si>
  <si>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</si>
  <si>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</si>
  <si>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</si>
  <si>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</si>
  <si>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</si>
  <si>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</si>
  <si>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</si>
  <si>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</si>
  <si>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</si>
  <si>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</si>
  <si>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</si>
  <si>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</si>
  <si>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</si>
  <si>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</si>
  <si>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</si>
  <si>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</si>
  <si>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</si>
  <si>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</si>
  <si>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</si>
  <si>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</si>
  <si>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</si>
  <si>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</si>
  <si>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</si>
  <si>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</si>
  <si>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</si>
  <si>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</si>
  <si>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</si>
  <si>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</si>
  <si>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</si>
  <si>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</si>
  <si>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</si>
  <si>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</si>
  <si>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</si>
  <si>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</si>
  <si>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</si>
  <si>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</si>
  <si>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</si>
  <si>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</si>
  <si>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</si>
  <si>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</si>
  <si>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</si>
  <si>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</si>
  <si>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</si>
  <si>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</si>
  <si>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</si>
  <si>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</si>
  <si>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</si>
  <si>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</si>
  <si>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</si>
  <si>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</si>
  <si>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</si>
  <si>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</si>
  <si>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</si>
  <si>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</si>
  <si>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</si>
  <si>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</si>
  <si>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โดนัทไส้ครีมคัสตาร์ด 74 กรัม</t>
  </si>
  <si>
    <t>.</t>
  </si>
  <si>
    <t>ขนมปังแฮมเห็ดมายองเนส 90 กรัม</t>
  </si>
  <si>
    <t>สลิป 460 ถ่ายไมติด</t>
  </si>
  <si>
    <t>สลิป 165 ถ่ายไมติด</t>
  </si>
  <si>
    <t>39</t>
  </si>
  <si>
    <t>บูธ ตลาดดิโอโซน วันที่ 1-31 ม.ค. 2568</t>
  </si>
  <si>
    <t>สรุปยอดขาย บูธ ตลาดดิโอโซน วันที่ 1-31 ม.ค. 2568</t>
  </si>
  <si>
    <t>บูธ  ตลาดดิโอโซน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</si>
</sst>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Alignment="1">
      <alignment horizontal="left"/>
    </xf>
    <xf numFmtId="43" fontId="10" fillId="2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N5" sqref="N5"/>
      <selection pane="bottomLeft" activeCell="I28" sqref="I2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5" sqref="N5"/>
      <selection pane="topRight" activeCell="N5" sqref="N5"/>
      <selection pane="bottomLeft" activeCell="N5" sqref="N5"/>
      <selection pane="bottomRight" activeCell="N5" sqref="N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AA5" activePane="bottomRight" state="frozen"/>
      <selection activeCell="N5" sqref="N5"/>
      <selection pane="topRight" activeCell="N5" sqref="N5"/>
      <selection pane="bottomLeft" activeCell="N5" sqref="N5"/>
      <selection pane="bottomRight" activeCell="AC38" sqref="AC3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1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1424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3"/>
      <c r="P2" s="68"/>
      <c r="Q2" s="165" t="s">
        <v>1425</v>
      </c>
      <c r="R2" s="165"/>
      <c r="S2" s="165"/>
      <c r="T2" s="165"/>
      <c r="U2" s="165"/>
      <c r="V2" s="165"/>
      <c r="W2" s="165"/>
      <c r="X2" s="165"/>
      <c r="Y2" s="165"/>
      <c r="Z2" s="165"/>
      <c r="AA2" s="95"/>
      <c r="AB2" s="95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69</v>
      </c>
      <c r="G5" s="43">
        <f t="shared" ref="G5:G85" si="0">+E5+F5</f>
        <v>84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3900</v>
      </c>
      <c r="N5" s="19"/>
      <c r="O5" s="90">
        <v>22.48</v>
      </c>
      <c r="P5" s="79">
        <f>+K5*O5</f>
        <v>1753.44</v>
      </c>
      <c r="Q5" s="45">
        <v>1</v>
      </c>
      <c r="R5" s="46">
        <f>+'1'!N262</f>
        <v>18880</v>
      </c>
      <c r="S5" s="46">
        <f>+'1'!N267</f>
        <v>1970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7130</v>
      </c>
      <c r="X5" s="46">
        <f>+R5-S5-T5-U5-V5-W5</f>
        <v>9780</v>
      </c>
      <c r="Y5" s="46">
        <f>+'1'!N269</f>
        <v>9780</v>
      </c>
      <c r="Z5" s="47">
        <f>+Y5-X5</f>
        <v>0</v>
      </c>
      <c r="AA5" s="47" t="s">
        <v>1364</v>
      </c>
      <c r="AB5" s="124">
        <f>+W5+Y5</f>
        <v>16910</v>
      </c>
      <c r="AC5" s="58">
        <f>+W5+Y5+Z5</f>
        <v>16910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121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330</v>
      </c>
      <c r="G6" s="43">
        <f t="shared" si="0"/>
        <v>451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59</v>
      </c>
      <c r="J6" s="43">
        <f t="shared" ref="J6:J27" si="1">E6+F6-H6-K6-I6</f>
        <v>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386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38600</v>
      </c>
      <c r="N6" s="19"/>
      <c r="O6" s="90">
        <v>39.29</v>
      </c>
      <c r="P6" s="79">
        <f t="shared" ref="P6:P70" si="2">+K6*O6</f>
        <v>15165.94</v>
      </c>
      <c r="Q6" s="45">
        <v>2</v>
      </c>
      <c r="R6" s="46">
        <f>+'2'!N262</f>
        <v>12160</v>
      </c>
      <c r="S6" s="46">
        <f>+'2'!N267</f>
        <v>670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1550</v>
      </c>
      <c r="X6" s="46">
        <f>+R6-S6-T6-U6-V6-W6</f>
        <v>9940</v>
      </c>
      <c r="Y6" s="46">
        <f>+'2'!N269</f>
        <v>9940</v>
      </c>
      <c r="Z6" s="47">
        <f t="shared" ref="Z6:Z35" si="3">+Y6-X6</f>
        <v>0</v>
      </c>
      <c r="AA6" s="47" t="s">
        <v>1365</v>
      </c>
      <c r="AB6" s="124">
        <f t="shared" ref="AB6:AB35" si="4">+W6+Y6</f>
        <v>11490</v>
      </c>
      <c r="AC6" s="58">
        <f t="shared" ref="AC6:AC35" si="5">+W6+Y6+Z6</f>
        <v>11490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8570</v>
      </c>
      <c r="S7" s="46">
        <f>+'3'!N267</f>
        <v>760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2270</v>
      </c>
      <c r="X7" s="46">
        <f>+R7-S7-T7-U7-V7-W7</f>
        <v>5540</v>
      </c>
      <c r="Y7" s="46">
        <f>+'3'!N269</f>
        <v>5540</v>
      </c>
      <c r="Z7" s="47">
        <f>+Y7-X7</f>
        <v>0</v>
      </c>
      <c r="AA7" s="47" t="s">
        <v>1366</v>
      </c>
      <c r="AB7" s="124">
        <f>+W7+Y7</f>
        <v>7810</v>
      </c>
      <c r="AC7" s="58">
        <f t="shared" si="5"/>
        <v>7810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7850</v>
      </c>
      <c r="S8" s="46">
        <f>+'4'!N267</f>
        <v>688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1956</v>
      </c>
      <c r="X8" s="46">
        <f t="shared" ref="X8" si="6">+R8-S8-T8-U8-V8-W8</f>
        <v>5206</v>
      </c>
      <c r="Y8" s="46">
        <f>+'4'!N269</f>
        <v>5206</v>
      </c>
      <c r="Z8" s="47">
        <f t="shared" si="3"/>
        <v>0</v>
      </c>
      <c r="AA8" s="99" t="s">
        <v>1367</v>
      </c>
      <c r="AB8" s="47">
        <f t="shared" si="4"/>
        <v>7162</v>
      </c>
      <c r="AC8" s="58">
        <f t="shared" si="5"/>
        <v>7162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9000</v>
      </c>
      <c r="S9" s="46">
        <f>+'5'!N267</f>
        <v>800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3260</v>
      </c>
      <c r="X9" s="46">
        <f t="shared" ref="X9:X34" si="7">+R9-S9-T9-U9-V9-W9</f>
        <v>4940</v>
      </c>
      <c r="Y9" s="46">
        <f>+'5'!N269</f>
        <v>4940</v>
      </c>
      <c r="Z9" s="47">
        <f t="shared" si="3"/>
        <v>0</v>
      </c>
      <c r="AA9" s="99" t="s">
        <v>1368</v>
      </c>
      <c r="AB9" s="47">
        <f t="shared" si="4"/>
        <v>8200</v>
      </c>
      <c r="AC9" s="58">
        <f t="shared" si="5"/>
        <v>8200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2810</v>
      </c>
      <c r="S10" s="46">
        <f>+'6'!N267</f>
        <v>410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1460</v>
      </c>
      <c r="X10" s="46">
        <f t="shared" si="7"/>
        <v>940</v>
      </c>
      <c r="Y10" s="46">
        <f>+'6'!N269</f>
        <v>940</v>
      </c>
      <c r="Z10" s="47">
        <f t="shared" si="3"/>
        <v>0</v>
      </c>
      <c r="AA10" s="100" t="s">
        <v>1369</v>
      </c>
      <c r="AB10" s="47">
        <f t="shared" si="4"/>
        <v>2400</v>
      </c>
      <c r="AC10" s="58">
        <f t="shared" si="5"/>
        <v>2400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37</v>
      </c>
      <c r="G11" s="43">
        <f t="shared" si="0"/>
        <v>52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90">
        <v>16.940000000000001</v>
      </c>
      <c r="P11" s="79">
        <f t="shared" si="2"/>
        <v>711.48</v>
      </c>
      <c r="Q11" s="45">
        <v>7</v>
      </c>
      <c r="R11" s="46">
        <f>+'7'!N262</f>
        <v>2945</v>
      </c>
      <c r="S11" s="46">
        <f>+'7'!N267</f>
        <v>445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1200</v>
      </c>
      <c r="X11" s="46">
        <f t="shared" si="7"/>
        <v>1300</v>
      </c>
      <c r="Y11" s="46">
        <f>+'7'!N269</f>
        <v>1300</v>
      </c>
      <c r="Z11" s="47">
        <f t="shared" si="3"/>
        <v>0</v>
      </c>
      <c r="AA11" s="47" t="s">
        <v>1363</v>
      </c>
      <c r="AB11" s="47">
        <f t="shared" si="4"/>
        <v>2500</v>
      </c>
      <c r="AC11" s="58">
        <f t="shared" si="5"/>
        <v>2500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5725</v>
      </c>
      <c r="S12" s="46">
        <f>+'8'!N267</f>
        <v>675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630</v>
      </c>
      <c r="X12" s="46">
        <f t="shared" si="7"/>
        <v>4420</v>
      </c>
      <c r="Y12" s="46">
        <f>+'8'!N269</f>
        <v>4420</v>
      </c>
      <c r="Z12" s="47">
        <f t="shared" si="3"/>
        <v>0</v>
      </c>
      <c r="AA12" s="47" t="s">
        <v>1364</v>
      </c>
      <c r="AB12" s="47">
        <f t="shared" si="4"/>
        <v>5050</v>
      </c>
      <c r="AC12" s="58">
        <f t="shared" si="5"/>
        <v>5050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2470</v>
      </c>
      <c r="S13" s="46">
        <f>+'9'!N267</f>
        <v>370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970</v>
      </c>
      <c r="X13" s="46">
        <f>+R13-S13-T13-U13-V13-W13</f>
        <v>1130</v>
      </c>
      <c r="Y13" s="46">
        <f>+'9'!N269</f>
        <v>1130</v>
      </c>
      <c r="Z13" s="47">
        <f t="shared" si="3"/>
        <v>0</v>
      </c>
      <c r="AA13" s="47" t="s">
        <v>1365</v>
      </c>
      <c r="AB13" s="47">
        <f t="shared" si="4"/>
        <v>2100</v>
      </c>
      <c r="AC13" s="58">
        <f t="shared" si="5"/>
        <v>2100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7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30</v>
      </c>
      <c r="G14" s="43">
        <f t="shared" si="0"/>
        <v>37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2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35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1750</v>
      </c>
      <c r="N14" s="19"/>
      <c r="O14" s="90">
        <v>21.22</v>
      </c>
      <c r="P14" s="79">
        <f t="shared" si="2"/>
        <v>742.69999999999993</v>
      </c>
      <c r="Q14" s="45">
        <v>10</v>
      </c>
      <c r="R14" s="46">
        <f>+'10'!N262</f>
        <v>2045</v>
      </c>
      <c r="S14" s="46">
        <f>+'10'!N267</f>
        <v>175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1000</v>
      </c>
      <c r="X14" s="46">
        <f t="shared" si="7"/>
        <v>870</v>
      </c>
      <c r="Y14" s="46">
        <f>+'10'!N269</f>
        <v>870</v>
      </c>
      <c r="Z14" s="47">
        <f t="shared" si="3"/>
        <v>0</v>
      </c>
      <c r="AA14" s="47" t="s">
        <v>1366</v>
      </c>
      <c r="AB14" s="47">
        <f t="shared" si="4"/>
        <v>1870</v>
      </c>
      <c r="AC14" s="58">
        <f t="shared" si="5"/>
        <v>1870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4780</v>
      </c>
      <c r="S15" s="46">
        <f>+'11'!N267</f>
        <v>1200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745</v>
      </c>
      <c r="X15" s="46">
        <f t="shared" si="7"/>
        <v>2835</v>
      </c>
      <c r="Y15" s="46">
        <f>+'11'!N269</f>
        <v>2835</v>
      </c>
      <c r="Z15" s="47">
        <f t="shared" si="3"/>
        <v>0</v>
      </c>
      <c r="AA15" s="99" t="s">
        <v>1367</v>
      </c>
      <c r="AB15" s="47">
        <f t="shared" si="4"/>
        <v>3580</v>
      </c>
      <c r="AC15" s="58">
        <f t="shared" si="5"/>
        <v>3580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1620</v>
      </c>
      <c r="S16" s="46">
        <f>+'12'!N267</f>
        <v>150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520</v>
      </c>
      <c r="X16" s="46">
        <f t="shared" si="7"/>
        <v>950</v>
      </c>
      <c r="Y16" s="46">
        <f>+'12'!N269</f>
        <v>950</v>
      </c>
      <c r="Z16" s="47">
        <f t="shared" si="3"/>
        <v>0</v>
      </c>
      <c r="AA16" s="99" t="s">
        <v>1368</v>
      </c>
      <c r="AB16" s="47">
        <f t="shared" si="4"/>
        <v>1470</v>
      </c>
      <c r="AC16" s="58">
        <f t="shared" si="5"/>
        <v>1470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2280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400</v>
      </c>
      <c r="X17" s="46">
        <f>+R17-S17-T17-U17-V17-W17</f>
        <v>1780</v>
      </c>
      <c r="Y17" s="46">
        <f>+'13'!N269</f>
        <v>1780</v>
      </c>
      <c r="Z17" s="47">
        <f t="shared" si="3"/>
        <v>0</v>
      </c>
      <c r="AA17" s="47" t="s">
        <v>1369</v>
      </c>
      <c r="AB17" s="47">
        <f t="shared" si="4"/>
        <v>2180</v>
      </c>
      <c r="AC17" s="58">
        <f t="shared" si="5"/>
        <v>2180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ref="G18:G22" si="9">+E18+F18</f>
        <v>41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11</v>
      </c>
      <c r="J18" s="43">
        <f t="shared" ref="J18:J22" si="10">E18+F18-H18-K18-I18</f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1250</v>
      </c>
      <c r="N18" s="19"/>
      <c r="O18" s="90">
        <v>18.77</v>
      </c>
      <c r="P18" s="79">
        <f t="shared" si="2"/>
        <v>469.25</v>
      </c>
      <c r="Q18" s="45">
        <v>14</v>
      </c>
      <c r="R18" s="46">
        <f>+'14'!N262</f>
        <v>3577</v>
      </c>
      <c r="S18" s="46">
        <f>+'14'!N267</f>
        <v>892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815</v>
      </c>
      <c r="X18" s="46">
        <f t="shared" si="7"/>
        <v>1870</v>
      </c>
      <c r="Y18" s="46">
        <f>+'14'!N269</f>
        <v>1870</v>
      </c>
      <c r="Z18" s="47">
        <f t="shared" si="3"/>
        <v>0</v>
      </c>
      <c r="AA18" s="47" t="s">
        <v>1363</v>
      </c>
      <c r="AB18" s="100">
        <f t="shared" si="4"/>
        <v>2685</v>
      </c>
      <c r="AC18" s="58">
        <f t="shared" si="5"/>
        <v>2685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3147</v>
      </c>
      <c r="S19" s="46">
        <f>+'15'!N267</f>
        <v>612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1680</v>
      </c>
      <c r="X19" s="46">
        <f t="shared" si="7"/>
        <v>855</v>
      </c>
      <c r="Y19" s="46">
        <f>+'15'!N269</f>
        <v>855</v>
      </c>
      <c r="Z19" s="47">
        <f t="shared" si="3"/>
        <v>0</v>
      </c>
      <c r="AA19" s="47" t="s">
        <v>1364</v>
      </c>
      <c r="AB19" s="47">
        <f t="shared" si="4"/>
        <v>2535</v>
      </c>
      <c r="AC19" s="58">
        <f t="shared" si="5"/>
        <v>2535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9"/>
        <v>11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+K20*L20</f>
        <v>520</v>
      </c>
      <c r="N20" s="19"/>
      <c r="O20" s="90">
        <v>22.25</v>
      </c>
      <c r="P20" s="79">
        <f t="shared" si="2"/>
        <v>178</v>
      </c>
      <c r="Q20" s="45">
        <v>16</v>
      </c>
      <c r="R20" s="46">
        <f>+'16'!N262</f>
        <v>2865</v>
      </c>
      <c r="S20" s="46">
        <f>+'16'!N267</f>
        <v>500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400</v>
      </c>
      <c r="X20" s="46">
        <f t="shared" si="7"/>
        <v>1965</v>
      </c>
      <c r="Y20" s="46">
        <f>+'16'!N269</f>
        <v>1965</v>
      </c>
      <c r="Z20" s="47">
        <f t="shared" si="3"/>
        <v>0</v>
      </c>
      <c r="AA20" s="47" t="s">
        <v>1365</v>
      </c>
      <c r="AB20" s="47">
        <f t="shared" si="4"/>
        <v>2365</v>
      </c>
      <c r="AC20" s="58">
        <f t="shared" si="5"/>
        <v>2365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2370</v>
      </c>
      <c r="S21" s="46">
        <f>+'17'!N267</f>
        <v>350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770</v>
      </c>
      <c r="X21" s="46">
        <f t="shared" si="7"/>
        <v>1250</v>
      </c>
      <c r="Y21" s="46">
        <f>+'17'!N269</f>
        <v>1250</v>
      </c>
      <c r="Z21" s="47">
        <f t="shared" si="3"/>
        <v>0</v>
      </c>
      <c r="AA21" s="47" t="s">
        <v>1366</v>
      </c>
      <c r="AB21" s="47">
        <f t="shared" si="4"/>
        <v>2020</v>
      </c>
      <c r="AC21" s="58">
        <f t="shared" si="5"/>
        <v>2020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128</v>
      </c>
      <c r="G22" s="43">
        <f t="shared" si="9"/>
        <v>129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23</v>
      </c>
      <c r="J22" s="43">
        <f t="shared" si="10"/>
        <v>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10300</v>
      </c>
      <c r="N22" s="19"/>
      <c r="O22" s="90">
        <v>26.6</v>
      </c>
      <c r="P22" s="79">
        <f t="shared" si="2"/>
        <v>2739.8</v>
      </c>
      <c r="Q22" s="45">
        <v>18</v>
      </c>
      <c r="R22" s="46">
        <f>+'18'!N262</f>
        <v>2990</v>
      </c>
      <c r="S22" s="46">
        <f>+'18'!N267</f>
        <v>200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840</v>
      </c>
      <c r="X22" s="46">
        <f t="shared" si="7"/>
        <v>1950</v>
      </c>
      <c r="Y22" s="46">
        <f>+'18'!N269</f>
        <v>1950</v>
      </c>
      <c r="Z22" s="47">
        <f t="shared" si="3"/>
        <v>0</v>
      </c>
      <c r="AA22" s="99" t="s">
        <v>1367</v>
      </c>
      <c r="AB22" s="47">
        <f t="shared" si="4"/>
        <v>2790</v>
      </c>
      <c r="AC22" s="58">
        <f t="shared" si="5"/>
        <v>2790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5</v>
      </c>
      <c r="G23" s="43">
        <f t="shared" si="0"/>
        <v>5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5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500</v>
      </c>
      <c r="N23" s="19"/>
      <c r="O23" s="90">
        <v>42.24</v>
      </c>
      <c r="P23" s="79">
        <f t="shared" si="2"/>
        <v>211.20000000000002</v>
      </c>
      <c r="Q23" s="45">
        <v>19</v>
      </c>
      <c r="R23" s="46">
        <f>+'19'!N262</f>
        <v>2550</v>
      </c>
      <c r="S23" s="46">
        <f>+'19'!N267</f>
        <v>275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510</v>
      </c>
      <c r="X23" s="46">
        <f t="shared" si="7"/>
        <v>1765</v>
      </c>
      <c r="Y23" s="46">
        <f>+'19'!N269</f>
        <v>1765</v>
      </c>
      <c r="Z23" s="47">
        <f t="shared" si="3"/>
        <v>0</v>
      </c>
      <c r="AA23" s="99" t="s">
        <v>1368</v>
      </c>
      <c r="AB23" s="47">
        <f t="shared" si="4"/>
        <v>2275</v>
      </c>
      <c r="AC23" s="58">
        <f t="shared" si="5"/>
        <v>2275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64</v>
      </c>
      <c r="G24" s="43">
        <f t="shared" si="0"/>
        <v>65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6400</v>
      </c>
      <c r="N24" s="19"/>
      <c r="O24" s="90">
        <v>40.51</v>
      </c>
      <c r="P24" s="79">
        <f t="shared" si="2"/>
        <v>2592.64</v>
      </c>
      <c r="Q24" s="45">
        <v>20</v>
      </c>
      <c r="R24" s="46">
        <f>+'20'!N262</f>
        <v>2040</v>
      </c>
      <c r="S24" s="46">
        <f>+'20'!N267</f>
        <v>140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700</v>
      </c>
      <c r="X24" s="46">
        <f t="shared" si="7"/>
        <v>1200</v>
      </c>
      <c r="Y24" s="46">
        <f>+'20'!N269</f>
        <v>1200</v>
      </c>
      <c r="Z24" s="47">
        <f t="shared" si="3"/>
        <v>0</v>
      </c>
      <c r="AA24" s="47" t="s">
        <v>1369</v>
      </c>
      <c r="AB24" s="47">
        <f t="shared" si="4"/>
        <v>1900</v>
      </c>
      <c r="AC24" s="58">
        <f t="shared" si="5"/>
        <v>1900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2140</v>
      </c>
      <c r="S25" s="46">
        <f>+'21'!N267</f>
        <v>800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707</v>
      </c>
      <c r="X25" s="46">
        <f t="shared" si="7"/>
        <v>633</v>
      </c>
      <c r="Y25" s="46">
        <f>+'21'!N269</f>
        <v>633</v>
      </c>
      <c r="Z25" s="47">
        <f t="shared" si="3"/>
        <v>0</v>
      </c>
      <c r="AA25" s="47" t="s">
        <v>1363</v>
      </c>
      <c r="AB25" s="47">
        <f t="shared" si="4"/>
        <v>1340</v>
      </c>
      <c r="AC25" s="58">
        <f t="shared" si="5"/>
        <v>1340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2910</v>
      </c>
      <c r="S26" s="46">
        <f>+'22'!N267</f>
        <v>535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915</v>
      </c>
      <c r="X26" s="46">
        <f t="shared" si="7"/>
        <v>1460</v>
      </c>
      <c r="Y26" s="46">
        <f>+'22'!N269</f>
        <v>1460</v>
      </c>
      <c r="Z26" s="47">
        <f t="shared" si="3"/>
        <v>0</v>
      </c>
      <c r="AA26" s="47" t="s">
        <v>1364</v>
      </c>
      <c r="AB26" s="47">
        <f t="shared" si="4"/>
        <v>2375</v>
      </c>
      <c r="AC26" s="58">
        <f t="shared" si="5"/>
        <v>2375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3530</v>
      </c>
      <c r="S27" s="46">
        <f>+'23'!N267</f>
        <v>650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1425</v>
      </c>
      <c r="X27" s="46">
        <f>+R27-S27-T27-U27-V27-W27</f>
        <v>1455</v>
      </c>
      <c r="Y27" s="46">
        <f>+'23'!N269</f>
        <v>1455</v>
      </c>
      <c r="Z27" s="47">
        <f>+Y27-X27</f>
        <v>0</v>
      </c>
      <c r="AA27" s="47" t="s">
        <v>1365</v>
      </c>
      <c r="AB27" s="47">
        <f t="shared" si="4"/>
        <v>2880</v>
      </c>
      <c r="AC27" s="58">
        <f t="shared" si="5"/>
        <v>2880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11"/>
        <v>68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2</v>
      </c>
      <c r="J28" s="43">
        <f t="shared" ref="J28:J70" si="12">E28+F28-H28-K28-I28</f>
        <v>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5800</v>
      </c>
      <c r="N28" s="19"/>
      <c r="O28" s="90">
        <v>31.97</v>
      </c>
      <c r="P28" s="79">
        <f t="shared" si="2"/>
        <v>1854.26</v>
      </c>
      <c r="Q28" s="45">
        <v>24</v>
      </c>
      <c r="R28" s="46">
        <f>+'24'!N262</f>
        <v>1645</v>
      </c>
      <c r="S28" s="46">
        <f>+'24'!N267</f>
        <v>250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725</v>
      </c>
      <c r="X28" s="46">
        <f t="shared" si="7"/>
        <v>670</v>
      </c>
      <c r="Y28" s="46">
        <f>+'24'!N269</f>
        <v>670</v>
      </c>
      <c r="Z28" s="47">
        <f t="shared" si="3"/>
        <v>0</v>
      </c>
      <c r="AA28" s="47" t="s">
        <v>1366</v>
      </c>
      <c r="AB28" s="47">
        <f t="shared" si="4"/>
        <v>1395</v>
      </c>
      <c r="AC28" s="58">
        <f t="shared" si="5"/>
        <v>1395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6280</v>
      </c>
      <c r="S29" s="46">
        <f>+'25'!N267</f>
        <v>1215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2005</v>
      </c>
      <c r="X29" s="46">
        <f t="shared" si="7"/>
        <v>3060</v>
      </c>
      <c r="Y29" s="46">
        <f>+'25'!N269</f>
        <v>3060</v>
      </c>
      <c r="Z29" s="47">
        <f t="shared" si="3"/>
        <v>0</v>
      </c>
      <c r="AA29" s="99" t="s">
        <v>1367</v>
      </c>
      <c r="AB29" s="47">
        <f t="shared" si="4"/>
        <v>5065</v>
      </c>
      <c r="AC29" s="58">
        <f t="shared" si="5"/>
        <v>5065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2245</v>
      </c>
      <c r="S30" s="46">
        <f>+'26'!N267</f>
        <v>150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740</v>
      </c>
      <c r="X30" s="46">
        <f t="shared" si="7"/>
        <v>1355</v>
      </c>
      <c r="Y30" s="46">
        <f>+'26'!N269</f>
        <v>1355</v>
      </c>
      <c r="Z30" s="47">
        <f t="shared" si="3"/>
        <v>0</v>
      </c>
      <c r="AA30" s="99" t="s">
        <v>1368</v>
      </c>
      <c r="AB30" s="47">
        <f t="shared" si="4"/>
        <v>2095</v>
      </c>
      <c r="AC30" s="58">
        <f t="shared" si="5"/>
        <v>2095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0"/>
        <v>80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7800</v>
      </c>
      <c r="N31" s="19"/>
      <c r="O31" s="90">
        <v>38.46</v>
      </c>
      <c r="P31" s="79">
        <f t="shared" si="2"/>
        <v>2999.88</v>
      </c>
      <c r="Q31" s="45">
        <v>27</v>
      </c>
      <c r="R31" s="46">
        <f>+'27'!N262</f>
        <v>1580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400</v>
      </c>
      <c r="X31" s="46">
        <f t="shared" si="7"/>
        <v>1180</v>
      </c>
      <c r="Y31" s="46">
        <f>+'27'!N269</f>
        <v>1180</v>
      </c>
      <c r="Z31" s="47">
        <f t="shared" si="3"/>
        <v>0</v>
      </c>
      <c r="AA31" s="47" t="s">
        <v>1369</v>
      </c>
      <c r="AB31" s="47">
        <f t="shared" si="4"/>
        <v>1580</v>
      </c>
      <c r="AC31" s="58">
        <f t="shared" si="5"/>
        <v>1580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0"/>
        <v>19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90">
        <v>46.37</v>
      </c>
      <c r="P32" s="79">
        <f t="shared" si="2"/>
        <v>741.92</v>
      </c>
      <c r="Q32" s="45">
        <v>28</v>
      </c>
      <c r="R32" s="46">
        <f>+'28'!N262</f>
        <v>2945</v>
      </c>
      <c r="S32" s="46">
        <f>+'28'!N267</f>
        <v>60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2530</v>
      </c>
      <c r="X32" s="46">
        <f t="shared" si="7"/>
        <v>355</v>
      </c>
      <c r="Y32" s="46">
        <f>+'28'!N269</f>
        <v>355</v>
      </c>
      <c r="Z32" s="47">
        <f t="shared" si="3"/>
        <v>0</v>
      </c>
      <c r="AA32" s="47" t="s">
        <v>1363</v>
      </c>
      <c r="AB32" s="47">
        <f t="shared" si="4"/>
        <v>2885</v>
      </c>
      <c r="AC32" s="58">
        <f t="shared" si="5"/>
        <v>2885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3000</v>
      </c>
      <c r="S33" s="46">
        <f>+'29'!N267</f>
        <v>910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685</v>
      </c>
      <c r="X33" s="46">
        <f t="shared" ref="X33" si="13">+R33-S33-T33-U33-V33-W33</f>
        <v>1405</v>
      </c>
      <c r="Y33" s="46">
        <f>+'29'!N269</f>
        <v>1405</v>
      </c>
      <c r="Z33" s="47">
        <f t="shared" ref="Z33" si="14">+Y33-X33</f>
        <v>0</v>
      </c>
      <c r="AA33" s="47" t="s">
        <v>1364</v>
      </c>
      <c r="AB33" s="47">
        <f t="shared" si="4"/>
        <v>2090</v>
      </c>
      <c r="AC33" s="58">
        <f t="shared" si="5"/>
        <v>2090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645</v>
      </c>
      <c r="S34" s="46">
        <f>+'30'!N267</f>
        <v>60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585</v>
      </c>
      <c r="Y34" s="46">
        <f>+'30'!N269</f>
        <v>585</v>
      </c>
      <c r="Z34" s="47">
        <f t="shared" si="3"/>
        <v>0</v>
      </c>
      <c r="AA34" s="47" t="s">
        <v>1365</v>
      </c>
      <c r="AB34" s="47">
        <f t="shared" si="4"/>
        <v>585</v>
      </c>
      <c r="AC34" s="58">
        <f t="shared" si="5"/>
        <v>585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20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6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1820</v>
      </c>
      <c r="N35" s="19"/>
      <c r="O35" s="90">
        <v>40.799999999999997</v>
      </c>
      <c r="P35" s="79">
        <f t="shared" si="2"/>
        <v>571.19999999999993</v>
      </c>
      <c r="Q35" s="45">
        <v>31</v>
      </c>
      <c r="R35" s="46">
        <f>+'31.'!N262</f>
        <v>2945</v>
      </c>
      <c r="S35" s="46">
        <f>+'31.'!N267</f>
        <v>1330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1615</v>
      </c>
      <c r="Y35" s="46">
        <f>+'31.'!N269</f>
        <v>1615</v>
      </c>
      <c r="Z35" s="47">
        <f t="shared" si="3"/>
        <v>0</v>
      </c>
      <c r="AA35" s="47" t="s">
        <v>1366</v>
      </c>
      <c r="AB35" s="47">
        <f t="shared" si="4"/>
        <v>1615</v>
      </c>
      <c r="AC35" s="58">
        <f t="shared" si="5"/>
        <v>1615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130539</v>
      </c>
      <c r="S36" s="48">
        <f t="shared" si="15"/>
        <v>17342</v>
      </c>
      <c r="T36" s="48">
        <f t="shared" si="15"/>
        <v>0</v>
      </c>
      <c r="U36" s="48">
        <f t="shared" si="15"/>
        <v>0</v>
      </c>
      <c r="V36" s="48">
        <f t="shared" si="15"/>
        <v>0</v>
      </c>
      <c r="W36" s="48">
        <f t="shared" si="15"/>
        <v>38938</v>
      </c>
      <c r="X36" s="48">
        <f t="shared" si="15"/>
        <v>74259</v>
      </c>
      <c r="Y36" s="48">
        <f t="shared" si="15"/>
        <v>74259</v>
      </c>
      <c r="Z36" s="48">
        <f t="shared" si="15"/>
        <v>0</v>
      </c>
      <c r="AA36" s="48">
        <f t="shared" si="15"/>
        <v>0</v>
      </c>
      <c r="AB36" s="48">
        <f>SUM(AB5:AB35)</f>
        <v>113197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3</v>
      </c>
      <c r="G37" s="43">
        <f t="shared" si="0"/>
        <v>3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3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4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6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210</v>
      </c>
      <c r="N38" s="19"/>
      <c r="O38" s="121">
        <v>30.43</v>
      </c>
      <c r="P38" s="79">
        <f>+K38*O38</f>
        <v>182.57999999999998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25</v>
      </c>
      <c r="G39" s="43">
        <f t="shared" si="0"/>
        <v>35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1650</v>
      </c>
      <c r="N39" s="19"/>
      <c r="O39" s="90">
        <v>27.84</v>
      </c>
      <c r="P39" s="79">
        <f t="shared" si="2"/>
        <v>918.72</v>
      </c>
      <c r="Q39" s="5"/>
      <c r="R39" s="128" t="s">
        <v>1423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36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1250</v>
      </c>
      <c r="N40" s="19"/>
      <c r="O40" s="90">
        <v>27.12</v>
      </c>
      <c r="P40" s="79">
        <f t="shared" si="2"/>
        <v>678</v>
      </c>
      <c r="Q40" s="5"/>
      <c r="R40" s="128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22</v>
      </c>
      <c r="G41" s="43">
        <f t="shared" si="0"/>
        <v>39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15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1200</v>
      </c>
      <c r="N41" s="19"/>
      <c r="O41" s="90">
        <v>15.42</v>
      </c>
      <c r="P41" s="79">
        <f t="shared" si="2"/>
        <v>370.08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16</v>
      </c>
      <c r="G46" s="43">
        <f t="shared" si="0"/>
        <v>23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1150</v>
      </c>
      <c r="N46" s="19"/>
      <c r="O46" s="90">
        <v>19.05</v>
      </c>
      <c r="P46" s="79">
        <f t="shared" si="2"/>
        <v>438.15000000000003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12</v>
      </c>
      <c r="G47" s="43">
        <f>+E47+F47</f>
        <v>16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800</v>
      </c>
      <c r="N47" s="19"/>
      <c r="O47" s="90">
        <v>19.21</v>
      </c>
      <c r="P47" s="79">
        <f t="shared" si="2"/>
        <v>307.36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</v>
      </c>
      <c r="G48" s="43">
        <f>+E48+F48</f>
        <v>19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1250</v>
      </c>
      <c r="N48" s="19"/>
      <c r="O48" s="90">
        <v>18.88</v>
      </c>
      <c r="P48" s="79">
        <f t="shared" si="2"/>
        <v>472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>+E49+F49</f>
        <v>23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90">
        <v>20.43</v>
      </c>
      <c r="P49" s="79">
        <f t="shared" si="2"/>
        <v>510.75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11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900</v>
      </c>
      <c r="N50" s="19"/>
      <c r="O50" s="90">
        <v>21.81</v>
      </c>
      <c r="P50" s="79">
        <f t="shared" si="2"/>
        <v>392.58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12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5</v>
      </c>
      <c r="G51" s="43">
        <f t="shared" si="0"/>
        <v>17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17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850</v>
      </c>
      <c r="N51" s="19"/>
      <c r="O51" s="90">
        <v>14.65</v>
      </c>
      <c r="P51" s="79">
        <f t="shared" si="2"/>
        <v>249.05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17</v>
      </c>
      <c r="G53" s="43">
        <f t="shared" si="0"/>
        <v>19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800</v>
      </c>
      <c r="N53" s="19"/>
      <c r="O53" s="90">
        <v>17.53</v>
      </c>
      <c r="P53" s="79">
        <f t="shared" si="2"/>
        <v>280.48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7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90">
        <v>29.34</v>
      </c>
      <c r="P55" s="79">
        <f t="shared" si="2"/>
        <v>117.36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3">
        <f t="shared" si="0"/>
        <v>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6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0">
        <v>33.409999999999997</v>
      </c>
      <c r="P56" s="79">
        <f t="shared" si="2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90">
        <v>31.46</v>
      </c>
      <c r="P57" s="79">
        <f t="shared" si="2"/>
        <v>188.76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10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7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840</v>
      </c>
      <c r="N58" s="19"/>
      <c r="O58" s="90">
        <v>34.56</v>
      </c>
      <c r="P58" s="79">
        <f t="shared" si="2"/>
        <v>241.92000000000002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90">
        <v>32.96</v>
      </c>
      <c r="P59" s="79">
        <f t="shared" si="2"/>
        <v>164.8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6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90">
        <v>29.82</v>
      </c>
      <c r="P62" s="79">
        <f t="shared" si="2"/>
        <v>149.1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19</v>
      </c>
      <c r="G64" s="43">
        <f t="shared" si="0"/>
        <v>19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90">
        <v>23.69</v>
      </c>
      <c r="P64" s="79">
        <f t="shared" si="2"/>
        <v>450.11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350</v>
      </c>
      <c r="N65" s="19"/>
      <c r="O65" s="90">
        <v>22.49</v>
      </c>
      <c r="P65" s="79">
        <f t="shared" si="2"/>
        <v>157.42999999999998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32</v>
      </c>
      <c r="G74" s="43">
        <f t="shared" si="0"/>
        <v>32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6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1200</v>
      </c>
      <c r="N74" s="19"/>
      <c r="O74" s="90">
        <v>17.09</v>
      </c>
      <c r="P74" s="79">
        <f t="shared" si="17"/>
        <v>410.15999999999997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28</v>
      </c>
      <c r="G77" s="43">
        <f t="shared" si="0"/>
        <v>37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1550</v>
      </c>
      <c r="N77" s="19"/>
      <c r="O77" s="90">
        <v>25.15</v>
      </c>
      <c r="P77" s="79">
        <f t="shared" si="17"/>
        <v>779.65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/>
      <c r="K78" s="44"/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7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8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440</v>
      </c>
      <c r="N80" s="19"/>
      <c r="O80" s="90">
        <v>14.35</v>
      </c>
      <c r="P80" s="79">
        <f t="shared" si="17"/>
        <v>114.8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13</v>
      </c>
      <c r="G81" s="43">
        <f t="shared" si="0"/>
        <v>17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630</v>
      </c>
      <c r="N81" s="19"/>
      <c r="O81" s="90">
        <v>11.58</v>
      </c>
      <c r="P81" s="79">
        <f t="shared" si="17"/>
        <v>138.96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15</v>
      </c>
      <c r="G93" s="43">
        <f t="shared" si="24"/>
        <v>20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5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7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8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280</v>
      </c>
      <c r="N93" s="19"/>
      <c r="O93" s="90">
        <v>18.63</v>
      </c>
      <c r="P93" s="79">
        <f t="shared" si="17"/>
        <v>149.04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6</v>
      </c>
      <c r="G94" s="43">
        <f>+E94+F94</f>
        <v>6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4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2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240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</v>
      </c>
      <c r="G95" s="43">
        <f t="shared" si="24"/>
        <v>1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1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46">
        <f>+ยกมา!J99</f>
        <v>3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3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3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6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59</v>
      </c>
      <c r="G110" s="43">
        <f t="shared" si="24"/>
        <v>65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18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47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5640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1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15</v>
      </c>
      <c r="G111" s="43">
        <f t="shared" si="24"/>
        <v>16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2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13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3250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28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2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21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90">
        <v>30.3</v>
      </c>
      <c r="P112" s="79">
        <f t="shared" si="17"/>
        <v>151.5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0">
        <v>20.58</v>
      </c>
      <c r="P113" s="79">
        <f t="shared" si="17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4"/>
        <v>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360</v>
      </c>
      <c r="N115" s="19"/>
      <c r="O115" s="90">
        <v>23.61</v>
      </c>
      <c r="P115" s="79">
        <f t="shared" si="17"/>
        <v>141.66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4"/>
        <v>13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7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31</v>
      </c>
      <c r="G131" s="43">
        <f t="shared" si="24"/>
        <v>43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43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2150</v>
      </c>
      <c r="N131" s="19"/>
      <c r="O131" s="90">
        <v>9.91</v>
      </c>
      <c r="P131" s="79">
        <f t="shared" si="17"/>
        <v>426.13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24"/>
        <v>20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7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32</v>
      </c>
      <c r="G133" s="43">
        <f t="shared" si="24"/>
        <v>42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2050</v>
      </c>
      <c r="N133" s="19"/>
      <c r="O133" s="90">
        <v>24.21</v>
      </c>
      <c r="P133" s="79">
        <f t="shared" si="17"/>
        <v>992.61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46">
        <f>+ยกมา!J173</f>
        <v>6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6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2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105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6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1">+E174+F174</f>
        <v>6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2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89.88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0"/>
        <v>24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90">
        <v>29.96</v>
      </c>
      <c r="P175" s="79">
        <f t="shared" si="29"/>
        <v>419.44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2</v>
      </c>
      <c r="G177" s="43">
        <f t="shared" si="30"/>
        <v>2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2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22</v>
      </c>
      <c r="G178" s="43">
        <f t="shared" si="30"/>
        <v>22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22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15</v>
      </c>
      <c r="G185" s="43">
        <f t="shared" si="30"/>
        <v>19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16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29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46">
        <f>+ยกมา!J187</f>
        <v>52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52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52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46">
        <f>+ยกมา!J188</f>
        <v>47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47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47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46">
        <f>+ยกมา!J189</f>
        <v>13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13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13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0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</v>
      </c>
      <c r="G194" s="43">
        <f t="shared" si="30"/>
        <v>10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</v>
      </c>
      <c r="N194" s="19"/>
      <c r="O194" s="90">
        <v>73</v>
      </c>
      <c r="P194" s="79">
        <f t="shared" si="29"/>
        <v>292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69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69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25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6600</v>
      </c>
      <c r="N198" s="19"/>
      <c r="O198" s="90">
        <v>64.38</v>
      </c>
      <c r="P198" s="79">
        <f t="shared" si="29"/>
        <v>2832.72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58</v>
      </c>
      <c r="G205" s="43">
        <f t="shared" si="30"/>
        <v>71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69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</v>
      </c>
      <c r="N205" s="19"/>
      <c r="O205" s="90">
        <v>40</v>
      </c>
      <c r="P205" s="79">
        <f t="shared" si="29"/>
        <v>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6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6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6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5</v>
      </c>
      <c r="G208" s="43">
        <f t="shared" si="30"/>
        <v>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25</v>
      </c>
      <c r="G209" s="43">
        <f t="shared" si="30"/>
        <v>25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2640</v>
      </c>
      <c r="N209" s="19"/>
      <c r="O209" s="90">
        <v>83</v>
      </c>
      <c r="P209" s="79">
        <f t="shared" si="29"/>
        <v>1826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1418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20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200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564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27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54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10</v>
      </c>
      <c r="G256" s="43">
        <f t="shared" si="54"/>
        <v>10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8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130539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130539</v>
      </c>
      <c r="D261" s="154"/>
      <c r="E261" s="53" t="s">
        <v>227</v>
      </c>
      <c r="F261" s="54">
        <f>+M260</f>
        <v>130539</v>
      </c>
      <c r="G261" s="55" t="s">
        <v>217</v>
      </c>
      <c r="H261" s="162">
        <f>SUM(U36)</f>
        <v>0</v>
      </c>
      <c r="I261" s="163"/>
      <c r="J261" s="158"/>
      <c r="K261" s="158"/>
      <c r="L261" s="158"/>
      <c r="M261" s="57"/>
      <c r="N261" s="57">
        <f>+W36</f>
        <v>38938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17342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17342</v>
      </c>
      <c r="D263" s="154"/>
      <c r="E263" s="53"/>
      <c r="F263" s="54"/>
      <c r="G263" s="55" t="s">
        <v>230</v>
      </c>
      <c r="H263" s="162">
        <f>+V36</f>
        <v>0</v>
      </c>
      <c r="I263" s="163"/>
      <c r="J263" s="159" t="s">
        <v>231</v>
      </c>
      <c r="K263" s="160"/>
      <c r="L263" s="161"/>
      <c r="M263" s="57">
        <f>+M260-M261</f>
        <v>130539</v>
      </c>
      <c r="N263" s="59">
        <f>+S36</f>
        <v>17342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113197</v>
      </c>
      <c r="D264" s="154"/>
      <c r="E264" s="53" t="s">
        <v>232</v>
      </c>
      <c r="F264" s="54">
        <f>+F261-F262</f>
        <v>113197</v>
      </c>
      <c r="G264" s="55" t="s">
        <v>233</v>
      </c>
      <c r="H264" s="162">
        <f>SUM(H261:H263)</f>
        <v>0</v>
      </c>
      <c r="I264" s="163"/>
      <c r="J264" s="158" t="s">
        <v>206</v>
      </c>
      <c r="K264" s="158"/>
      <c r="L264" s="158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74259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13197</v>
      </c>
      <c r="J266" s="141" t="s">
        <v>209</v>
      </c>
      <c r="K266" s="142"/>
      <c r="L266" s="143"/>
      <c r="M266" s="57">
        <f>+Y36</f>
        <v>74259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f>+F266*4%</f>
        <v>527.88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1370</v>
      </c>
      <c r="F268" s="102">
        <v>300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236" activePane="bottomRight" state="frozen"/>
      <selection activeCell="N5" sqref="N5"/>
      <selection pane="topRight" activeCell="N5" sqref="N5"/>
      <selection pane="bottomLeft" activeCell="N5" sqref="N5"/>
      <selection pane="bottomRight" activeCell="N5" sqref="N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15</v>
      </c>
      <c r="F5" s="71"/>
      <c r="G5" s="46">
        <f t="shared" ref="G5" si="0">E5+F5</f>
        <v>15</v>
      </c>
      <c r="H5" s="78">
        <v>0</v>
      </c>
      <c r="I5" s="76">
        <v>0</v>
      </c>
      <c r="J5" s="46">
        <f t="shared" ref="J5" si="1">+G5-H5-K5-I5</f>
        <v>15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121</v>
      </c>
      <c r="F6" s="71"/>
      <c r="G6" s="46">
        <f t="shared" ref="G6:G26" si="2">E6+F6</f>
        <v>121</v>
      </c>
      <c r="H6" s="78">
        <v>0</v>
      </c>
      <c r="I6" s="76">
        <v>0</v>
      </c>
      <c r="J6" s="46">
        <f t="shared" ref="J6:J26" si="3">+G6-H6-K6-I6</f>
        <v>121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15</v>
      </c>
      <c r="F11" s="71"/>
      <c r="G11" s="46">
        <f t="shared" si="2"/>
        <v>15</v>
      </c>
      <c r="H11" s="78">
        <v>0</v>
      </c>
      <c r="I11" s="76">
        <v>0</v>
      </c>
      <c r="J11" s="46">
        <f t="shared" si="3"/>
        <v>15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7</v>
      </c>
      <c r="F14" s="71"/>
      <c r="G14" s="46">
        <f t="shared" si="2"/>
        <v>7</v>
      </c>
      <c r="H14" s="78">
        <v>0</v>
      </c>
      <c r="I14" s="76">
        <v>0</v>
      </c>
      <c r="J14" s="46">
        <f t="shared" si="3"/>
        <v>7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36</v>
      </c>
      <c r="F18" s="71"/>
      <c r="G18" s="46">
        <f t="shared" si="2"/>
        <v>36</v>
      </c>
      <c r="H18" s="78">
        <v>0</v>
      </c>
      <c r="I18" s="76">
        <v>0</v>
      </c>
      <c r="J18" s="46">
        <f t="shared" si="3"/>
        <v>36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</v>
      </c>
      <c r="F22" s="71"/>
      <c r="G22" s="46">
        <f t="shared" si="2"/>
        <v>1</v>
      </c>
      <c r="H22" s="78">
        <v>0</v>
      </c>
      <c r="I22" s="76">
        <v>0</v>
      </c>
      <c r="J22" s="46">
        <f t="shared" si="3"/>
        <v>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</v>
      </c>
      <c r="F24" s="71"/>
      <c r="G24" s="46">
        <f t="shared" si="2"/>
        <v>1</v>
      </c>
      <c r="H24" s="78">
        <v>0</v>
      </c>
      <c r="I24" s="76">
        <v>0</v>
      </c>
      <c r="J24" s="46">
        <f t="shared" si="3"/>
        <v>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10</v>
      </c>
      <c r="F38" s="71"/>
      <c r="G38" s="46">
        <f t="shared" si="7"/>
        <v>10</v>
      </c>
      <c r="H38" s="78">
        <v>0</v>
      </c>
      <c r="I38" s="76">
        <v>0</v>
      </c>
      <c r="J38" s="46">
        <f t="shared" si="8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10</v>
      </c>
      <c r="F39" s="71"/>
      <c r="G39" s="46">
        <f t="shared" si="7"/>
        <v>10</v>
      </c>
      <c r="H39" s="78">
        <v>0</v>
      </c>
      <c r="I39" s="76">
        <v>0</v>
      </c>
      <c r="J39" s="46">
        <f t="shared" si="8"/>
        <v>10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10</v>
      </c>
      <c r="F40" s="71"/>
      <c r="G40" s="46">
        <f t="shared" si="7"/>
        <v>10</v>
      </c>
      <c r="H40" s="78">
        <v>0</v>
      </c>
      <c r="I40" s="76">
        <v>0</v>
      </c>
      <c r="J40" s="46">
        <f t="shared" si="8"/>
        <v>10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17</v>
      </c>
      <c r="F41" s="71"/>
      <c r="G41" s="46">
        <f t="shared" si="7"/>
        <v>17</v>
      </c>
      <c r="H41" s="78">
        <v>0</v>
      </c>
      <c r="I41" s="76">
        <v>0</v>
      </c>
      <c r="J41" s="46">
        <f t="shared" si="8"/>
        <v>17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13</v>
      </c>
      <c r="F48" s="71"/>
      <c r="G48" s="46">
        <f t="shared" si="7"/>
        <v>13</v>
      </c>
      <c r="H48" s="78">
        <v>0</v>
      </c>
      <c r="I48" s="76">
        <v>0</v>
      </c>
      <c r="J48" s="46">
        <f t="shared" si="8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17</v>
      </c>
      <c r="F49" s="71"/>
      <c r="G49" s="46">
        <f t="shared" si="7"/>
        <v>17</v>
      </c>
      <c r="H49" s="78">
        <v>0</v>
      </c>
      <c r="I49" s="76">
        <v>0</v>
      </c>
      <c r="J49" s="46">
        <f t="shared" si="8"/>
        <v>17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6</v>
      </c>
      <c r="F50" s="71"/>
      <c r="G50" s="46">
        <f t="shared" si="7"/>
        <v>6</v>
      </c>
      <c r="H50" s="78">
        <v>0</v>
      </c>
      <c r="I50" s="76">
        <v>0</v>
      </c>
      <c r="J50" s="46">
        <f t="shared" si="8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12</v>
      </c>
      <c r="F51" s="71"/>
      <c r="G51" s="46">
        <f t="shared" si="7"/>
        <v>12</v>
      </c>
      <c r="H51" s="78">
        <v>0</v>
      </c>
      <c r="I51" s="76">
        <v>0</v>
      </c>
      <c r="J51" s="46">
        <f t="shared" si="8"/>
        <v>12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4</v>
      </c>
      <c r="F56" s="71"/>
      <c r="G56" s="46">
        <f t="shared" si="7"/>
        <v>4</v>
      </c>
      <c r="H56" s="78">
        <v>0</v>
      </c>
      <c r="I56" s="76">
        <v>0</v>
      </c>
      <c r="J56" s="46">
        <f t="shared" si="8"/>
        <v>4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9</v>
      </c>
      <c r="F77" s="71"/>
      <c r="G77" s="46">
        <f t="shared" si="7"/>
        <v>9</v>
      </c>
      <c r="H77" s="78">
        <v>0</v>
      </c>
      <c r="I77" s="76">
        <v>0</v>
      </c>
      <c r="J77" s="46">
        <f t="shared" si="8"/>
        <v>9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v>3</v>
      </c>
      <c r="F99" s="71"/>
      <c r="G99" s="46">
        <f t="shared" si="25"/>
        <v>3</v>
      </c>
      <c r="H99" s="78">
        <v>0</v>
      </c>
      <c r="I99" s="76">
        <v>0</v>
      </c>
      <c r="J99" s="46">
        <f t="shared" si="26"/>
        <v>3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6</v>
      </c>
      <c r="F110" s="71"/>
      <c r="G110" s="46">
        <f t="shared" si="25"/>
        <v>6</v>
      </c>
      <c r="H110" s="78">
        <v>0</v>
      </c>
      <c r="I110" s="76">
        <v>0</v>
      </c>
      <c r="J110" s="46">
        <f t="shared" si="26"/>
        <v>6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1</v>
      </c>
      <c r="F111" s="71"/>
      <c r="G111" s="46">
        <f t="shared" si="25"/>
        <v>1</v>
      </c>
      <c r="H111" s="78">
        <v>0</v>
      </c>
      <c r="I111" s="76">
        <v>0</v>
      </c>
      <c r="J111" s="46">
        <f t="shared" si="26"/>
        <v>1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28</v>
      </c>
      <c r="F112" s="71"/>
      <c r="G112" s="46">
        <f t="shared" si="25"/>
        <v>28</v>
      </c>
      <c r="H112" s="78">
        <v>0</v>
      </c>
      <c r="I112" s="76">
        <v>0</v>
      </c>
      <c r="J112" s="46">
        <f t="shared" si="26"/>
        <v>28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12</v>
      </c>
      <c r="F131" s="71"/>
      <c r="G131" s="46">
        <f t="shared" si="25"/>
        <v>12</v>
      </c>
      <c r="H131" s="78">
        <v>0</v>
      </c>
      <c r="I131" s="76">
        <v>0</v>
      </c>
      <c r="J131" s="46">
        <f t="shared" si="26"/>
        <v>12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5</v>
      </c>
      <c r="F132" s="71"/>
      <c r="G132" s="46">
        <f t="shared" si="25"/>
        <v>5</v>
      </c>
      <c r="H132" s="78">
        <v>0</v>
      </c>
      <c r="I132" s="76">
        <v>0</v>
      </c>
      <c r="J132" s="46">
        <f t="shared" si="26"/>
        <v>5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10</v>
      </c>
      <c r="F133" s="71"/>
      <c r="G133" s="46">
        <f t="shared" si="25"/>
        <v>10</v>
      </c>
      <c r="H133" s="78">
        <v>0</v>
      </c>
      <c r="I133" s="76">
        <v>0</v>
      </c>
      <c r="J133" s="46">
        <f t="shared" si="26"/>
        <v>10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24</v>
      </c>
      <c r="F175" s="71"/>
      <c r="G175" s="46">
        <f t="shared" si="32"/>
        <v>24</v>
      </c>
      <c r="H175" s="78">
        <v>0</v>
      </c>
      <c r="I175" s="76">
        <v>0</v>
      </c>
      <c r="J175" s="46">
        <f t="shared" si="33"/>
        <v>24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</v>
      </c>
      <c r="F194" s="71"/>
      <c r="G194" s="46">
        <f t="shared" si="32"/>
        <v>4</v>
      </c>
      <c r="H194" s="78">
        <v>0</v>
      </c>
      <c r="I194" s="76">
        <v>0</v>
      </c>
      <c r="J194" s="46">
        <f t="shared" si="33"/>
        <v>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69</v>
      </c>
      <c r="F198" s="71"/>
      <c r="G198" s="46">
        <f t="shared" si="32"/>
        <v>69</v>
      </c>
      <c r="H198" s="78">
        <v>0</v>
      </c>
      <c r="I198" s="76">
        <v>0</v>
      </c>
      <c r="J198" s="46">
        <f t="shared" si="33"/>
        <v>69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13</v>
      </c>
      <c r="F205" s="71"/>
      <c r="G205" s="46">
        <f t="shared" si="32"/>
        <v>13</v>
      </c>
      <c r="H205" s="78">
        <v>0</v>
      </c>
      <c r="I205" s="76">
        <v>0</v>
      </c>
      <c r="J205" s="46">
        <f t="shared" si="33"/>
        <v>13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20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27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E249" sqref="E249"/>
      <selection pane="topRight" activeCell="E249" sqref="E249"/>
      <selection pane="bottomLeft" activeCell="E249" sqref="E249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</v>
      </c>
      <c r="K5" s="72">
        <v>14</v>
      </c>
      <c r="L5" s="15">
        <v>50</v>
      </c>
      <c r="M5" s="65">
        <f>+L5*K5</f>
        <v>700</v>
      </c>
      <c r="N5" s="17" t="s">
        <v>16</v>
      </c>
      <c r="O5" s="18"/>
      <c r="P5" s="104">
        <f>SUM(M5-O5)</f>
        <v>700</v>
      </c>
      <c r="Q5" s="90">
        <v>22.48</v>
      </c>
      <c r="R5" s="43">
        <f>+K5*Q5</f>
        <v>314.72000000000003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121</v>
      </c>
      <c r="F6" s="71"/>
      <c r="G6" s="46">
        <f t="shared" si="0"/>
        <v>121</v>
      </c>
      <c r="H6" s="78">
        <v>0</v>
      </c>
      <c r="I6" s="76">
        <v>0</v>
      </c>
      <c r="J6" s="46">
        <f t="shared" si="1"/>
        <v>10</v>
      </c>
      <c r="K6" s="72">
        <v>111</v>
      </c>
      <c r="L6" s="15">
        <v>100</v>
      </c>
      <c r="M6" s="65">
        <f t="shared" ref="M6:M81" si="2">+L6*K6</f>
        <v>11100</v>
      </c>
      <c r="N6" s="17" t="s">
        <v>16</v>
      </c>
      <c r="O6" s="18">
        <v>1920</v>
      </c>
      <c r="P6" s="104">
        <f>SUM(M6-O6)</f>
        <v>9180</v>
      </c>
      <c r="Q6" s="90">
        <v>39.29</v>
      </c>
      <c r="R6" s="43">
        <f t="shared" ref="R6:R80" si="3">+K6*Q6</f>
        <v>4361.1899999999996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1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2</v>
      </c>
      <c r="K11" s="72">
        <v>11</v>
      </c>
      <c r="L11" s="15">
        <v>50</v>
      </c>
      <c r="M11" s="65">
        <f t="shared" si="2"/>
        <v>550</v>
      </c>
      <c r="N11" s="17" t="s">
        <v>16</v>
      </c>
      <c r="O11" s="18"/>
      <c r="P11" s="104">
        <f t="shared" si="4"/>
        <v>550</v>
      </c>
      <c r="Q11" s="90">
        <v>16.940000000000001</v>
      </c>
      <c r="R11" s="43">
        <f t="shared" si="3"/>
        <v>186.34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1</v>
      </c>
      <c r="K14" s="72">
        <v>6</v>
      </c>
      <c r="L14" s="15">
        <v>50</v>
      </c>
      <c r="M14" s="65">
        <f t="shared" si="2"/>
        <v>300</v>
      </c>
      <c r="N14" s="17" t="s">
        <v>16</v>
      </c>
      <c r="O14" s="18"/>
      <c r="P14" s="104">
        <f t="shared" si="4"/>
        <v>300</v>
      </c>
      <c r="Q14" s="90">
        <v>21.22</v>
      </c>
      <c r="R14" s="43">
        <f t="shared" si="3"/>
        <v>127.32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36</v>
      </c>
      <c r="F18" s="71"/>
      <c r="G18" s="46">
        <f t="shared" si="0"/>
        <v>36</v>
      </c>
      <c r="H18" s="78">
        <v>0</v>
      </c>
      <c r="I18" s="76">
        <v>0</v>
      </c>
      <c r="J18" s="46">
        <f t="shared" si="1"/>
        <v>31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4">
        <f t="shared" si="4"/>
        <v>250</v>
      </c>
      <c r="Q18" s="90">
        <v>18.77</v>
      </c>
      <c r="R18" s="43">
        <f t="shared" si="3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25</v>
      </c>
      <c r="P22" s="104">
        <f t="shared" si="4"/>
        <v>75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0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4">
        <f t="shared" si="4"/>
        <v>800</v>
      </c>
      <c r="Q28" s="90">
        <v>31.97</v>
      </c>
      <c r="R28" s="43">
        <f t="shared" si="3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4">
        <f t="shared" si="4"/>
        <v>520</v>
      </c>
      <c r="Q35" s="90">
        <v>40.799999999999997</v>
      </c>
      <c r="R35" s="43">
        <f t="shared" si="3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4</v>
      </c>
      <c r="K38" s="72">
        <v>6</v>
      </c>
      <c r="L38" s="20">
        <v>35</v>
      </c>
      <c r="M38" s="65">
        <f>+L38*K38</f>
        <v>210</v>
      </c>
      <c r="N38" s="17" t="s">
        <v>16</v>
      </c>
      <c r="O38" s="18"/>
      <c r="P38" s="104">
        <f>SUM(M38-O38)</f>
        <v>210</v>
      </c>
      <c r="Q38" s="121">
        <v>30.43</v>
      </c>
      <c r="R38" s="43">
        <f>+K38*Q38</f>
        <v>182.57999999999998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13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25</v>
      </c>
      <c r="P41" s="104">
        <f t="shared" si="4"/>
        <v>175</v>
      </c>
      <c r="Q41" s="90">
        <v>15.42</v>
      </c>
      <c r="R41" s="43">
        <f t="shared" si="3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4"/>
        <v>150</v>
      </c>
      <c r="Q46" s="90">
        <v>19.05</v>
      </c>
      <c r="R46" s="43">
        <f t="shared" si="3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0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4">
        <f t="shared" si="4"/>
        <v>200</v>
      </c>
      <c r="Q47" s="90">
        <v>19.21</v>
      </c>
      <c r="R47" s="43">
        <f t="shared" si="3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17</v>
      </c>
      <c r="F49" s="71"/>
      <c r="G49" s="46">
        <f t="shared" si="5"/>
        <v>17</v>
      </c>
      <c r="H49" s="78">
        <v>0</v>
      </c>
      <c r="I49" s="76">
        <v>0</v>
      </c>
      <c r="J49" s="46">
        <f t="shared" si="6"/>
        <v>15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4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4"/>
        <v>120</v>
      </c>
      <c r="Q57" s="90">
        <v>31.46</v>
      </c>
      <c r="R57" s="43">
        <f t="shared" si="3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4"/>
        <v>120</v>
      </c>
      <c r="Q58" s="90">
        <v>34.56</v>
      </c>
      <c r="R58" s="43">
        <f t="shared" si="3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4">
        <f t="shared" si="4"/>
        <v>250</v>
      </c>
      <c r="Q77" s="90">
        <v>25.15</v>
      </c>
      <c r="R77" s="43">
        <f t="shared" si="3"/>
        <v>125.75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si="2"/>
        <v>0</v>
      </c>
      <c r="N81" s="17" t="s">
        <v>16</v>
      </c>
      <c r="O81" s="18"/>
      <c r="P81" s="23">
        <f t="shared" si="4"/>
        <v>0</v>
      </c>
      <c r="Q81" s="90">
        <v>11.58</v>
      </c>
      <c r="R81" s="43">
        <f t="shared" ref="R81:R172" si="7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 t="shared" ref="M82:M102" si="8">+L82*K82</f>
        <v>0</v>
      </c>
      <c r="N82" s="17" t="s">
        <v>16</v>
      </c>
      <c r="O82" s="18"/>
      <c r="P82" s="23">
        <f t="shared" ref="P82:P103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4">E88+F88</f>
        <v>0</v>
      </c>
      <c r="H88" s="78">
        <v>0</v>
      </c>
      <c r="I88" s="76">
        <v>0</v>
      </c>
      <c r="J88" s="46">
        <f t="shared" ref="J88" si="15">+G88-H88-K88-I88</f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6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0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7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>+G93-H93-K93-I93</f>
        <v>5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7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>
        <v>6</v>
      </c>
      <c r="G94" s="46">
        <f t="shared" ref="G94:G161" si="17">E94+F94</f>
        <v>6</v>
      </c>
      <c r="H94" s="78">
        <v>0</v>
      </c>
      <c r="I94" s="76">
        <v>0</v>
      </c>
      <c r="J94" s="46">
        <f t="shared" ref="J94:J161" si="18">+G94-H94-K94-I94</f>
        <v>4</v>
      </c>
      <c r="K94" s="72">
        <v>2</v>
      </c>
      <c r="L94" s="21">
        <v>120</v>
      </c>
      <c r="M94" s="65">
        <f t="shared" si="8"/>
        <v>240</v>
      </c>
      <c r="N94" s="17" t="s">
        <v>16</v>
      </c>
      <c r="O94" s="18"/>
      <c r="P94" s="104">
        <f t="shared" si="9"/>
        <v>240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>
        <v>1</v>
      </c>
      <c r="G95" s="46">
        <f t="shared" si="17"/>
        <v>1</v>
      </c>
      <c r="H95" s="78">
        <v>0</v>
      </c>
      <c r="I95" s="76">
        <v>0</v>
      </c>
      <c r="J95" s="46">
        <f t="shared" si="18"/>
        <v>1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7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17"/>
        <v>0</v>
      </c>
      <c r="H96" s="78">
        <v>0</v>
      </c>
      <c r="I96" s="76">
        <v>0</v>
      </c>
      <c r="J96" s="46">
        <f t="shared" si="18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7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17"/>
        <v>0</v>
      </c>
      <c r="H97" s="78">
        <v>0</v>
      </c>
      <c r="I97" s="76">
        <v>0</v>
      </c>
      <c r="J97" s="46">
        <f t="shared" si="18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7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17"/>
        <v>0</v>
      </c>
      <c r="H98" s="78">
        <v>0</v>
      </c>
      <c r="I98" s="76">
        <v>0</v>
      </c>
      <c r="J98" s="46">
        <f t="shared" si="18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7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+ยกมา!J99</f>
        <v>3</v>
      </c>
      <c r="F99" s="71"/>
      <c r="G99" s="46">
        <f t="shared" si="17"/>
        <v>3</v>
      </c>
      <c r="H99" s="78">
        <v>0</v>
      </c>
      <c r="I99" s="76">
        <v>0</v>
      </c>
      <c r="J99" s="46">
        <f t="shared" si="18"/>
        <v>3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1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17"/>
        <v>0</v>
      </c>
      <c r="H100" s="78">
        <v>0</v>
      </c>
      <c r="I100" s="76">
        <v>0</v>
      </c>
      <c r="J100" s="46">
        <f t="shared" si="18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1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17"/>
        <v>0</v>
      </c>
      <c r="H101" s="78">
        <v>0</v>
      </c>
      <c r="I101" s="76">
        <v>0</v>
      </c>
      <c r="J101" s="46">
        <f t="shared" si="18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1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0">E102+F102</f>
        <v>0</v>
      </c>
      <c r="H102" s="78">
        <v>0</v>
      </c>
      <c r="I102" s="76">
        <v>0</v>
      </c>
      <c r="J102" s="46">
        <f t="shared" ref="J102" si="21">+G102-H102-K102-I102</f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1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ref="M103:M105" si="22">+L103*K103</f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1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ref="P104:P105" si="23">SUM(M104-O104)</f>
        <v>0</v>
      </c>
      <c r="Q104" s="90"/>
      <c r="R104" s="43">
        <f t="shared" si="1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1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17"/>
        <v>0</v>
      </c>
      <c r="H106" s="78">
        <v>0</v>
      </c>
      <c r="I106" s="76">
        <v>0</v>
      </c>
      <c r="J106" s="46">
        <f t="shared" si="18"/>
        <v>0</v>
      </c>
      <c r="K106" s="72"/>
      <c r="L106" s="20">
        <v>35</v>
      </c>
      <c r="M106" s="65">
        <f t="shared" ref="M106:M172" si="24">+L106*K106</f>
        <v>0</v>
      </c>
      <c r="N106" s="17" t="s">
        <v>16</v>
      </c>
      <c r="O106" s="18"/>
      <c r="P106" s="23">
        <f t="shared" ref="P106:P172" si="25">SUM(M106-O106)</f>
        <v>0</v>
      </c>
      <c r="Q106" s="90">
        <v>10.98</v>
      </c>
      <c r="R106" s="43">
        <f t="shared" si="7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17"/>
        <v>0</v>
      </c>
      <c r="H107" s="78">
        <v>0</v>
      </c>
      <c r="I107" s="76">
        <v>0</v>
      </c>
      <c r="J107" s="46">
        <f t="shared" si="18"/>
        <v>0</v>
      </c>
      <c r="K107" s="72"/>
      <c r="L107" s="20">
        <v>35</v>
      </c>
      <c r="M107" s="65">
        <f t="shared" si="24"/>
        <v>0</v>
      </c>
      <c r="N107" s="17" t="s">
        <v>16</v>
      </c>
      <c r="O107" s="18"/>
      <c r="P107" s="23">
        <f t="shared" si="25"/>
        <v>0</v>
      </c>
      <c r="Q107" s="90"/>
      <c r="R107" s="43">
        <f t="shared" si="7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17"/>
        <v>0</v>
      </c>
      <c r="H108" s="78">
        <v>0</v>
      </c>
      <c r="I108" s="76">
        <v>0</v>
      </c>
      <c r="J108" s="46">
        <f t="shared" si="1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17"/>
        <v>0</v>
      </c>
      <c r="H109" s="78">
        <v>0</v>
      </c>
      <c r="I109" s="76">
        <v>0</v>
      </c>
      <c r="J109" s="46">
        <f t="shared" si="1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6</v>
      </c>
      <c r="F110" s="71"/>
      <c r="G110" s="46">
        <f t="shared" si="17"/>
        <v>6</v>
      </c>
      <c r="H110" s="78">
        <v>0</v>
      </c>
      <c r="I110" s="76">
        <v>0</v>
      </c>
      <c r="J110" s="46">
        <f t="shared" si="18"/>
        <v>6</v>
      </c>
      <c r="K110" s="72"/>
      <c r="L110" s="22">
        <v>120</v>
      </c>
      <c r="M110" s="65">
        <f t="shared" si="24"/>
        <v>0</v>
      </c>
      <c r="N110" s="17" t="s">
        <v>16</v>
      </c>
      <c r="O110" s="18"/>
      <c r="P110" s="23">
        <f t="shared" si="25"/>
        <v>0</v>
      </c>
      <c r="Q110" s="90"/>
      <c r="R110" s="43">
        <f t="shared" si="7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1</v>
      </c>
      <c r="F111" s="71"/>
      <c r="G111" s="46">
        <f t="shared" si="17"/>
        <v>1</v>
      </c>
      <c r="H111" s="78">
        <v>0</v>
      </c>
      <c r="I111" s="76">
        <v>0</v>
      </c>
      <c r="J111" s="46">
        <f t="shared" si="18"/>
        <v>1</v>
      </c>
      <c r="K111" s="72"/>
      <c r="L111" s="20">
        <v>250</v>
      </c>
      <c r="M111" s="65">
        <f t="shared" si="24"/>
        <v>0</v>
      </c>
      <c r="N111" s="17" t="s">
        <v>16</v>
      </c>
      <c r="O111" s="18"/>
      <c r="P111" s="23">
        <f t="shared" si="25"/>
        <v>0</v>
      </c>
      <c r="Q111" s="90"/>
      <c r="R111" s="43">
        <f t="shared" si="7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26</v>
      </c>
      <c r="F112" s="71"/>
      <c r="G112" s="46">
        <f t="shared" si="17"/>
        <v>26</v>
      </c>
      <c r="H112" s="78">
        <v>0</v>
      </c>
      <c r="I112" s="76">
        <v>0</v>
      </c>
      <c r="J112" s="46">
        <f t="shared" si="18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17"/>
        <v>0</v>
      </c>
      <c r="H113" s="78">
        <v>0</v>
      </c>
      <c r="I113" s="76">
        <v>0</v>
      </c>
      <c r="J113" s="46">
        <f t="shared" si="18"/>
        <v>0</v>
      </c>
      <c r="K113" s="72"/>
      <c r="L113" s="20">
        <v>55</v>
      </c>
      <c r="M113" s="65">
        <f t="shared" si="24"/>
        <v>0</v>
      </c>
      <c r="N113" s="17" t="s">
        <v>16</v>
      </c>
      <c r="O113" s="18"/>
      <c r="P113" s="23">
        <f t="shared" si="25"/>
        <v>0</v>
      </c>
      <c r="Q113" s="90">
        <v>20.58</v>
      </c>
      <c r="R113" s="43">
        <f t="shared" si="7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17"/>
        <v>0</v>
      </c>
      <c r="H114" s="78">
        <v>0</v>
      </c>
      <c r="I114" s="76">
        <v>0</v>
      </c>
      <c r="J114" s="46">
        <f t="shared" si="18"/>
        <v>0</v>
      </c>
      <c r="K114" s="72"/>
      <c r="L114" s="20">
        <v>200</v>
      </c>
      <c r="M114" s="65">
        <f t="shared" si="24"/>
        <v>0</v>
      </c>
      <c r="N114" s="17" t="s">
        <v>16</v>
      </c>
      <c r="O114" s="18"/>
      <c r="P114" s="23">
        <f t="shared" si="2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17"/>
        <v>8</v>
      </c>
      <c r="H115" s="78">
        <v>0</v>
      </c>
      <c r="I115" s="76">
        <v>0</v>
      </c>
      <c r="J115" s="46">
        <f t="shared" si="18"/>
        <v>8</v>
      </c>
      <c r="K115" s="72"/>
      <c r="L115" s="22">
        <v>60</v>
      </c>
      <c r="M115" s="65">
        <f t="shared" si="24"/>
        <v>0</v>
      </c>
      <c r="N115" s="17" t="s">
        <v>16</v>
      </c>
      <c r="O115" s="18"/>
      <c r="P115" s="23">
        <f t="shared" si="25"/>
        <v>0</v>
      </c>
      <c r="Q115" s="90">
        <v>23.61</v>
      </c>
      <c r="R115" s="43">
        <f t="shared" si="7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17"/>
        <v>13</v>
      </c>
      <c r="H116" s="78">
        <v>0</v>
      </c>
      <c r="I116" s="76">
        <v>0</v>
      </c>
      <c r="J116" s="46">
        <f t="shared" si="18"/>
        <v>13</v>
      </c>
      <c r="K116" s="72"/>
      <c r="L116" s="22">
        <v>100</v>
      </c>
      <c r="M116" s="65">
        <f t="shared" si="24"/>
        <v>0</v>
      </c>
      <c r="N116" s="17" t="s">
        <v>16</v>
      </c>
      <c r="O116" s="18"/>
      <c r="P116" s="23">
        <f t="shared" si="25"/>
        <v>0</v>
      </c>
      <c r="Q116" s="90">
        <v>13.03</v>
      </c>
      <c r="R116" s="43">
        <f t="shared" si="7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17"/>
        <v>0</v>
      </c>
      <c r="H117" s="78">
        <v>0</v>
      </c>
      <c r="I117" s="76">
        <v>0</v>
      </c>
      <c r="J117" s="46">
        <f t="shared" si="18"/>
        <v>0</v>
      </c>
      <c r="K117" s="72"/>
      <c r="L117" s="22">
        <v>55</v>
      </c>
      <c r="M117" s="65">
        <f t="shared" si="24"/>
        <v>0</v>
      </c>
      <c r="N117" s="17" t="s">
        <v>16</v>
      </c>
      <c r="O117" s="18"/>
      <c r="P117" s="23">
        <f t="shared" si="25"/>
        <v>0</v>
      </c>
      <c r="Q117" s="90">
        <v>11.91</v>
      </c>
      <c r="R117" s="43">
        <f t="shared" si="7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17"/>
        <v>0</v>
      </c>
      <c r="H118" s="78">
        <v>0</v>
      </c>
      <c r="I118" s="76">
        <v>0</v>
      </c>
      <c r="J118" s="46">
        <f t="shared" si="18"/>
        <v>0</v>
      </c>
      <c r="K118" s="72"/>
      <c r="L118" s="15">
        <v>40</v>
      </c>
      <c r="M118" s="65">
        <f t="shared" si="24"/>
        <v>0</v>
      </c>
      <c r="N118" s="17" t="s">
        <v>16</v>
      </c>
      <c r="O118" s="18"/>
      <c r="P118" s="23">
        <f t="shared" si="25"/>
        <v>0</v>
      </c>
      <c r="Q118" s="90">
        <v>30</v>
      </c>
      <c r="R118" s="43">
        <f t="shared" si="7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17"/>
        <v>0</v>
      </c>
      <c r="H119" s="78">
        <v>0</v>
      </c>
      <c r="I119" s="76">
        <v>0</v>
      </c>
      <c r="J119" s="46">
        <f t="shared" si="18"/>
        <v>0</v>
      </c>
      <c r="K119" s="72"/>
      <c r="L119" s="22">
        <v>40</v>
      </c>
      <c r="M119" s="65">
        <f t="shared" si="24"/>
        <v>0</v>
      </c>
      <c r="N119" s="17" t="s">
        <v>16</v>
      </c>
      <c r="O119" s="18"/>
      <c r="P119" s="23">
        <f t="shared" si="25"/>
        <v>0</v>
      </c>
      <c r="Q119" s="90">
        <v>30</v>
      </c>
      <c r="R119" s="43">
        <f t="shared" si="7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17"/>
        <v>0</v>
      </c>
      <c r="H120" s="78">
        <v>0</v>
      </c>
      <c r="I120" s="76">
        <v>0</v>
      </c>
      <c r="J120" s="46">
        <f t="shared" si="18"/>
        <v>0</v>
      </c>
      <c r="K120" s="72"/>
      <c r="L120" s="22">
        <v>40</v>
      </c>
      <c r="M120" s="65">
        <f t="shared" si="24"/>
        <v>0</v>
      </c>
      <c r="N120" s="17" t="s">
        <v>16</v>
      </c>
      <c r="O120" s="18"/>
      <c r="P120" s="23">
        <f t="shared" si="25"/>
        <v>0</v>
      </c>
      <c r="Q120" s="90">
        <v>30</v>
      </c>
      <c r="R120" s="43">
        <f t="shared" si="7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17"/>
        <v>0</v>
      </c>
      <c r="H121" s="78">
        <v>0</v>
      </c>
      <c r="I121" s="76">
        <v>0</v>
      </c>
      <c r="J121" s="46">
        <f t="shared" si="1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17"/>
        <v>0</v>
      </c>
      <c r="H122" s="78">
        <v>0</v>
      </c>
      <c r="I122" s="76">
        <v>0</v>
      </c>
      <c r="J122" s="46">
        <f t="shared" si="18"/>
        <v>0</v>
      </c>
      <c r="K122" s="72"/>
      <c r="L122" s="20">
        <v>55</v>
      </c>
      <c r="M122" s="65">
        <f t="shared" si="24"/>
        <v>0</v>
      </c>
      <c r="N122" s="17" t="s">
        <v>16</v>
      </c>
      <c r="O122" s="18"/>
      <c r="P122" s="23">
        <f t="shared" si="25"/>
        <v>0</v>
      </c>
      <c r="Q122" s="90">
        <v>30</v>
      </c>
      <c r="R122" s="43">
        <f t="shared" si="7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17"/>
        <v>0</v>
      </c>
      <c r="H123" s="78">
        <v>0</v>
      </c>
      <c r="I123" s="76">
        <v>0</v>
      </c>
      <c r="J123" s="46">
        <f t="shared" si="18"/>
        <v>0</v>
      </c>
      <c r="K123" s="72"/>
      <c r="L123" s="22">
        <v>60</v>
      </c>
      <c r="M123" s="65">
        <f t="shared" si="24"/>
        <v>0</v>
      </c>
      <c r="N123" s="17" t="s">
        <v>16</v>
      </c>
      <c r="O123" s="18"/>
      <c r="P123" s="23">
        <f t="shared" si="25"/>
        <v>0</v>
      </c>
      <c r="Q123" s="90">
        <v>30</v>
      </c>
      <c r="R123" s="43">
        <f t="shared" si="7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17"/>
        <v>0</v>
      </c>
      <c r="H124" s="78">
        <v>0</v>
      </c>
      <c r="I124" s="76">
        <v>0</v>
      </c>
      <c r="J124" s="46">
        <f t="shared" si="1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17"/>
        <v>0</v>
      </c>
      <c r="H125" s="78">
        <v>0</v>
      </c>
      <c r="I125" s="76">
        <v>0</v>
      </c>
      <c r="J125" s="46">
        <f t="shared" si="18"/>
        <v>0</v>
      </c>
      <c r="K125" s="72"/>
      <c r="L125" s="22">
        <v>50</v>
      </c>
      <c r="M125" s="65">
        <f t="shared" si="24"/>
        <v>0</v>
      </c>
      <c r="N125" s="17" t="s">
        <v>16</v>
      </c>
      <c r="O125" s="18"/>
      <c r="P125" s="23">
        <f t="shared" si="25"/>
        <v>0</v>
      </c>
      <c r="Q125" s="90">
        <v>33</v>
      </c>
      <c r="R125" s="43">
        <f t="shared" si="7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17"/>
        <v>0</v>
      </c>
      <c r="H126" s="78">
        <v>0</v>
      </c>
      <c r="I126" s="76">
        <v>0</v>
      </c>
      <c r="J126" s="46">
        <f t="shared" si="18"/>
        <v>0</v>
      </c>
      <c r="K126" s="72"/>
      <c r="L126" s="22">
        <v>100</v>
      </c>
      <c r="M126" s="65">
        <f t="shared" si="24"/>
        <v>0</v>
      </c>
      <c r="N126" s="17" t="s">
        <v>16</v>
      </c>
      <c r="O126" s="18"/>
      <c r="P126" s="23">
        <f t="shared" si="25"/>
        <v>0</v>
      </c>
      <c r="Q126" s="90">
        <v>68</v>
      </c>
      <c r="R126" s="43">
        <f t="shared" si="7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17"/>
        <v>0</v>
      </c>
      <c r="H127" s="78">
        <v>0</v>
      </c>
      <c r="I127" s="76">
        <v>0</v>
      </c>
      <c r="J127" s="46">
        <f t="shared" si="18"/>
        <v>0</v>
      </c>
      <c r="K127" s="72"/>
      <c r="L127" s="22">
        <v>39</v>
      </c>
      <c r="M127" s="65">
        <f t="shared" si="24"/>
        <v>0</v>
      </c>
      <c r="N127" s="17" t="s">
        <v>16</v>
      </c>
      <c r="O127" s="18"/>
      <c r="P127" s="23">
        <f t="shared" si="25"/>
        <v>0</v>
      </c>
      <c r="Q127" s="90">
        <v>13.67</v>
      </c>
      <c r="R127" s="43">
        <f t="shared" si="7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17"/>
        <v>0</v>
      </c>
      <c r="H128" s="78">
        <v>0</v>
      </c>
      <c r="I128" s="76">
        <v>0</v>
      </c>
      <c r="J128" s="46">
        <f t="shared" si="18"/>
        <v>0</v>
      </c>
      <c r="K128" s="72"/>
      <c r="L128" s="22">
        <v>35</v>
      </c>
      <c r="M128" s="65">
        <f t="shared" si="24"/>
        <v>0</v>
      </c>
      <c r="N128" s="17" t="s">
        <v>16</v>
      </c>
      <c r="O128" s="18"/>
      <c r="P128" s="23">
        <f t="shared" si="25"/>
        <v>0</v>
      </c>
      <c r="Q128" s="90">
        <v>11.48</v>
      </c>
      <c r="R128" s="43">
        <f t="shared" si="7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17"/>
        <v>0</v>
      </c>
      <c r="H129" s="78">
        <v>0</v>
      </c>
      <c r="I129" s="76">
        <v>0</v>
      </c>
      <c r="J129" s="46">
        <f t="shared" si="18"/>
        <v>0</v>
      </c>
      <c r="K129" s="72"/>
      <c r="L129" s="22">
        <v>25</v>
      </c>
      <c r="M129" s="65">
        <f t="shared" si="24"/>
        <v>0</v>
      </c>
      <c r="N129" s="17" t="s">
        <v>16</v>
      </c>
      <c r="O129" s="18"/>
      <c r="P129" s="23">
        <f t="shared" si="25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17"/>
        <v>0</v>
      </c>
      <c r="H130" s="78">
        <v>0</v>
      </c>
      <c r="I130" s="76">
        <v>0</v>
      </c>
      <c r="J130" s="46">
        <f t="shared" si="18"/>
        <v>0</v>
      </c>
      <c r="K130" s="72"/>
      <c r="L130" s="22">
        <v>40</v>
      </c>
      <c r="M130" s="65">
        <f t="shared" si="24"/>
        <v>0</v>
      </c>
      <c r="N130" s="17" t="s">
        <v>16</v>
      </c>
      <c r="O130" s="18"/>
      <c r="P130" s="23">
        <f t="shared" si="25"/>
        <v>0</v>
      </c>
      <c r="Q130" s="90">
        <v>11.12</v>
      </c>
      <c r="R130" s="43">
        <f t="shared" si="7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12</v>
      </c>
      <c r="F131" s="71"/>
      <c r="G131" s="46">
        <f t="shared" si="17"/>
        <v>12</v>
      </c>
      <c r="H131" s="78">
        <v>0</v>
      </c>
      <c r="I131" s="76">
        <v>0</v>
      </c>
      <c r="J131" s="46">
        <f t="shared" si="18"/>
        <v>9</v>
      </c>
      <c r="K131" s="72">
        <v>3</v>
      </c>
      <c r="L131" s="22">
        <v>50</v>
      </c>
      <c r="M131" s="65">
        <f t="shared" si="24"/>
        <v>150</v>
      </c>
      <c r="N131" s="17" t="s">
        <v>16</v>
      </c>
      <c r="O131" s="18"/>
      <c r="P131" s="104">
        <f t="shared" si="25"/>
        <v>150</v>
      </c>
      <c r="Q131" s="90">
        <v>9.91</v>
      </c>
      <c r="R131" s="43">
        <f t="shared" si="7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5</v>
      </c>
      <c r="F132" s="71"/>
      <c r="G132" s="46">
        <f t="shared" si="17"/>
        <v>5</v>
      </c>
      <c r="H132" s="78">
        <v>0</v>
      </c>
      <c r="I132" s="76">
        <v>0</v>
      </c>
      <c r="J132" s="46">
        <f t="shared" si="18"/>
        <v>0</v>
      </c>
      <c r="K132" s="72">
        <v>5</v>
      </c>
      <c r="L132" s="22">
        <v>60</v>
      </c>
      <c r="M132" s="65">
        <f t="shared" si="24"/>
        <v>300</v>
      </c>
      <c r="N132" s="17" t="s">
        <v>16</v>
      </c>
      <c r="O132" s="18"/>
      <c r="P132" s="104">
        <f t="shared" si="25"/>
        <v>300</v>
      </c>
      <c r="Q132" s="90">
        <v>16.690000000000001</v>
      </c>
      <c r="R132" s="43">
        <f t="shared" si="7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10</v>
      </c>
      <c r="F133" s="71"/>
      <c r="G133" s="46">
        <f t="shared" si="17"/>
        <v>10</v>
      </c>
      <c r="H133" s="78">
        <v>0</v>
      </c>
      <c r="I133" s="76">
        <v>0</v>
      </c>
      <c r="J133" s="46">
        <f t="shared" si="18"/>
        <v>3</v>
      </c>
      <c r="K133" s="72">
        <v>7</v>
      </c>
      <c r="L133" s="20">
        <v>50</v>
      </c>
      <c r="M133" s="65">
        <f t="shared" si="24"/>
        <v>350</v>
      </c>
      <c r="N133" s="17" t="s">
        <v>16</v>
      </c>
      <c r="O133" s="18"/>
      <c r="P133" s="104" t="b">
        <f>P28=SUM(M133-O133)</f>
        <v>0</v>
      </c>
      <c r="Q133" s="90">
        <v>24.21</v>
      </c>
      <c r="R133" s="43">
        <f t="shared" si="7"/>
        <v>169.47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17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si="24"/>
        <v>0</v>
      </c>
      <c r="N134" s="17" t="s">
        <v>16</v>
      </c>
      <c r="O134" s="18"/>
      <c r="P134" s="23">
        <f t="shared" si="25"/>
        <v>0</v>
      </c>
      <c r="Q134" s="121"/>
      <c r="R134" s="43">
        <f t="shared" si="7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17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4"/>
        <v>0</v>
      </c>
      <c r="N135" s="17" t="s">
        <v>16</v>
      </c>
      <c r="O135" s="18"/>
      <c r="P135" s="23">
        <f t="shared" si="25"/>
        <v>0</v>
      </c>
      <c r="Q135" s="121"/>
      <c r="R135" s="43">
        <f t="shared" si="7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17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4"/>
        <v>0</v>
      </c>
      <c r="N136" s="17" t="s">
        <v>16</v>
      </c>
      <c r="O136" s="18"/>
      <c r="P136" s="23">
        <f t="shared" si="25"/>
        <v>0</v>
      </c>
      <c r="Q136" s="121"/>
      <c r="R136" s="43">
        <f t="shared" si="7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17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17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4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7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17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4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7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17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4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7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17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4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7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17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4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7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17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4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7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17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4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7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17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4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7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17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4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7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17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4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7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17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4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7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17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4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7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17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4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7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17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4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7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17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4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7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17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4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7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3</v>
      </c>
      <c r="F154" s="71"/>
      <c r="G154" s="46">
        <f t="shared" si="17"/>
        <v>3</v>
      </c>
      <c r="H154" s="78">
        <v>0</v>
      </c>
      <c r="I154" s="76">
        <v>0</v>
      </c>
      <c r="J154" s="46">
        <f t="shared" si="18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17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4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7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17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4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7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17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4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7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17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4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7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17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4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7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17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4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7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17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4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7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ref="J162:J230" si="27">+G162-H162-K162-I162</f>
        <v>0</v>
      </c>
      <c r="K162" s="72"/>
      <c r="L162" s="20">
        <v>60</v>
      </c>
      <c r="M162" s="65">
        <f t="shared" si="24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7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24"/>
        <v>0</v>
      </c>
      <c r="N163" s="17" t="s">
        <v>16</v>
      </c>
      <c r="O163" s="18"/>
      <c r="P163" s="23">
        <f t="shared" si="25"/>
        <v>0</v>
      </c>
      <c r="Q163" s="90"/>
      <c r="R163" s="43">
        <f t="shared" si="7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24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7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24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7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24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7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24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7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24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7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24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7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24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7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+ยกมา!J173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28">E174+F174</f>
        <v>0</v>
      </c>
      <c r="H174" s="78">
        <v>0</v>
      </c>
      <c r="I174" s="76">
        <v>0</v>
      </c>
      <c r="J174" s="46">
        <f t="shared" ref="J174" si="29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24</v>
      </c>
      <c r="F175" s="71"/>
      <c r="G175" s="46">
        <f t="shared" si="26"/>
        <v>24</v>
      </c>
      <c r="H175" s="78">
        <v>0</v>
      </c>
      <c r="I175" s="76">
        <v>0</v>
      </c>
      <c r="J175" s="46">
        <f t="shared" si="27"/>
        <v>23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6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26"/>
        <v>5</v>
      </c>
      <c r="H180" s="78">
        <v>0</v>
      </c>
      <c r="I180" s="76">
        <v>0</v>
      </c>
      <c r="J180" s="46">
        <f t="shared" si="27"/>
        <v>5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4</v>
      </c>
      <c r="F185" s="71"/>
      <c r="G185" s="46">
        <f t="shared" si="26"/>
        <v>4</v>
      </c>
      <c r="H185" s="78">
        <v>0</v>
      </c>
      <c r="I185" s="76">
        <v>0</v>
      </c>
      <c r="J185" s="46">
        <f t="shared" si="27"/>
        <v>3</v>
      </c>
      <c r="K185" s="72">
        <v>1</v>
      </c>
      <c r="L185" s="20">
        <v>80</v>
      </c>
      <c r="M185" s="65">
        <f t="shared" si="30"/>
        <v>80</v>
      </c>
      <c r="N185" s="17" t="s">
        <v>16</v>
      </c>
      <c r="O185" s="18"/>
      <c r="P185" s="104">
        <f t="shared" si="31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ref="P186" si="34">SUM(M186-O186)</f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+ยกมา!J187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+ยกมา!J188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+ยกมา!J189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ref="P190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6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</v>
      </c>
      <c r="F194" s="71"/>
      <c r="G194" s="46">
        <f t="shared" si="26"/>
        <v>4</v>
      </c>
      <c r="H194" s="78">
        <v>0</v>
      </c>
      <c r="I194" s="76">
        <v>0</v>
      </c>
      <c r="J194" s="46">
        <f t="shared" si="27"/>
        <v>4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6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si="27"/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69</v>
      </c>
      <c r="F198" s="71"/>
      <c r="G198" s="46">
        <f t="shared" si="26"/>
        <v>69</v>
      </c>
      <c r="H198" s="78">
        <v>0</v>
      </c>
      <c r="I198" s="76">
        <v>0</v>
      </c>
      <c r="J198" s="46">
        <f t="shared" si="27"/>
        <v>60</v>
      </c>
      <c r="K198" s="72">
        <v>9</v>
      </c>
      <c r="L198" s="20">
        <v>150</v>
      </c>
      <c r="M198" s="65">
        <f t="shared" si="30"/>
        <v>1350</v>
      </c>
      <c r="N198" s="17" t="s">
        <v>16</v>
      </c>
      <c r="O198" s="18"/>
      <c r="P198" s="104">
        <f t="shared" si="31"/>
        <v>1350</v>
      </c>
      <c r="Q198" s="90">
        <v>64.38</v>
      </c>
      <c r="R198" s="43">
        <f t="shared" si="32"/>
        <v>579.41999999999996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27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27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27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27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27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27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13</v>
      </c>
      <c r="F205" s="71"/>
      <c r="G205" s="46">
        <f t="shared" si="26"/>
        <v>13</v>
      </c>
      <c r="H205" s="78">
        <v>0</v>
      </c>
      <c r="I205" s="76">
        <v>0</v>
      </c>
      <c r="J205" s="46">
        <f t="shared" si="27"/>
        <v>13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27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ref="P207" si="40"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27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6"/>
        <v>0</v>
      </c>
      <c r="H209" s="78">
        <v>0</v>
      </c>
      <c r="I209" s="76">
        <v>0</v>
      </c>
      <c r="J209" s="46">
        <f t="shared" si="27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2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27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27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27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27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2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6"/>
        <v>0</v>
      </c>
      <c r="H216" s="78">
        <v>0</v>
      </c>
      <c r="I216" s="76">
        <v>0</v>
      </c>
      <c r="J216" s="46">
        <f t="shared" si="27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27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27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27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27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27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27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6"/>
        <v>0</v>
      </c>
      <c r="H223" s="78">
        <v>0</v>
      </c>
      <c r="I223" s="76">
        <v>0</v>
      </c>
      <c r="J223" s="46">
        <f t="shared" si="27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6"/>
        <v>0</v>
      </c>
      <c r="H224" s="78">
        <v>0</v>
      </c>
      <c r="I224" s="76">
        <v>0</v>
      </c>
      <c r="J224" s="46">
        <f t="shared" si="27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27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27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27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2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27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27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0</v>
      </c>
      <c r="F243" s="71"/>
      <c r="G243" s="46">
        <f t="shared" ref="G243:G246" si="49">E243+F243</f>
        <v>0</v>
      </c>
      <c r="H243" s="78">
        <v>0</v>
      </c>
      <c r="I243" s="76">
        <v>0</v>
      </c>
      <c r="J243" s="46">
        <f t="shared" ref="J243:J246" si="50">+G243-H243-K243-I243</f>
        <v>0</v>
      </c>
      <c r="K243" s="72"/>
      <c r="L243" s="20">
        <v>20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+ยกมา!J244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27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7" ht="25.5" x14ac:dyDescent="0.55000000000000004">
      <c r="A260" s="1"/>
      <c r="E260" s="64">
        <f>+ยกมา!J260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7348.0200000000013</v>
      </c>
      <c r="S260" s="75"/>
    </row>
    <row r="261" spans="1:27" ht="25.5" customHeight="1" x14ac:dyDescent="0.5">
      <c r="A261" s="1"/>
      <c r="E261" s="64">
        <f>+ยกมา!J261</f>
        <v>0</v>
      </c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64">
        <f>+ยกมา!J262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18880</v>
      </c>
    </row>
    <row r="263" spans="1:27" ht="25.5" x14ac:dyDescent="0.55000000000000004">
      <c r="A263" s="1"/>
      <c r="E263" s="64">
        <f>+ยกมา!J263</f>
        <v>0</v>
      </c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64">
        <f>+ยกมา!J264</f>
        <v>0</v>
      </c>
      <c r="F264" s="1"/>
      <c r="G264" s="31"/>
      <c r="J264" s="31"/>
      <c r="L264" s="34" t="s">
        <v>204</v>
      </c>
      <c r="M264" s="35"/>
      <c r="N264" s="36">
        <f>SUM(O264:AF264)</f>
        <v>7130</v>
      </c>
      <c r="O264" s="2">
        <v>100</v>
      </c>
      <c r="P264" s="2">
        <v>940</v>
      </c>
      <c r="Q264" s="2">
        <v>105</v>
      </c>
      <c r="R264" s="2">
        <v>150</v>
      </c>
      <c r="S264" s="2">
        <v>100</v>
      </c>
      <c r="T264" s="2">
        <v>500</v>
      </c>
      <c r="U264" s="2">
        <v>200</v>
      </c>
      <c r="V264" s="2">
        <v>550</v>
      </c>
      <c r="W264" s="2">
        <v>500</v>
      </c>
      <c r="X264" s="2">
        <v>500</v>
      </c>
      <c r="Y264" s="2">
        <v>1635</v>
      </c>
      <c r="Z264" s="2">
        <v>1000</v>
      </c>
      <c r="AA264" s="2">
        <v>850</v>
      </c>
    </row>
    <row r="265" spans="1:27" ht="25.5" x14ac:dyDescent="0.55000000000000004">
      <c r="A265" s="1"/>
      <c r="E265" s="64">
        <f>+ยกมา!J265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64">
        <f>+ยกมา!J266</f>
        <v>0</v>
      </c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64">
        <f>+ยกมา!J267</f>
        <v>0</v>
      </c>
      <c r="F267" s="1"/>
      <c r="G267" s="31"/>
      <c r="J267" s="31"/>
      <c r="L267" s="34" t="s">
        <v>207</v>
      </c>
      <c r="M267" s="35"/>
      <c r="N267" s="37">
        <f>SUM(O5:O260)</f>
        <v>1970</v>
      </c>
    </row>
    <row r="268" spans="1:27" ht="25.5" x14ac:dyDescent="0.55000000000000004">
      <c r="A268" s="1"/>
      <c r="E268" s="64">
        <f>+ยกมา!J268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9780</v>
      </c>
    </row>
    <row r="269" spans="1:27" ht="25.5" x14ac:dyDescent="0.55000000000000004">
      <c r="A269" s="1"/>
      <c r="E269" s="64">
        <f>+ยกมา!J269</f>
        <v>0</v>
      </c>
      <c r="F269" s="1"/>
      <c r="G269" s="31"/>
      <c r="J269" s="31"/>
      <c r="L269" s="34" t="s">
        <v>209</v>
      </c>
      <c r="M269" s="35"/>
      <c r="N269" s="37">
        <v>9780</v>
      </c>
    </row>
    <row r="270" spans="1:27" ht="25.5" x14ac:dyDescent="0.55000000000000004">
      <c r="A270" s="1"/>
      <c r="E270" s="64">
        <f>+ยกมา!J270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64">
        <f>+ยกมา!J271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10</v>
      </c>
      <c r="F6" s="71">
        <v>100</v>
      </c>
      <c r="G6" s="46">
        <f t="shared" si="0"/>
        <v>110</v>
      </c>
      <c r="H6" s="78">
        <v>0</v>
      </c>
      <c r="I6" s="76">
        <v>0</v>
      </c>
      <c r="J6" s="46">
        <f t="shared" si="1"/>
        <v>21</v>
      </c>
      <c r="K6" s="72">
        <v>89</v>
      </c>
      <c r="L6" s="15">
        <v>100</v>
      </c>
      <c r="M6" s="65">
        <f t="shared" ref="M6:M80" si="2">+L6*K6</f>
        <v>8900</v>
      </c>
      <c r="N6" s="17" t="s">
        <v>16</v>
      </c>
      <c r="O6" s="18">
        <v>670</v>
      </c>
      <c r="P6" s="104">
        <f t="shared" ref="P6:P80" si="3">SUM(M6-O6)</f>
        <v>8230</v>
      </c>
      <c r="Q6" s="90">
        <v>39.29</v>
      </c>
      <c r="R6" s="43">
        <f t="shared" ref="R6:R80" si="4">+K6*Q6</f>
        <v>3496.81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4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31</v>
      </c>
      <c r="F18" s="71"/>
      <c r="G18" s="46">
        <f t="shared" si="0"/>
        <v>31</v>
      </c>
      <c r="H18" s="78">
        <v>0</v>
      </c>
      <c r="I18" s="76">
        <v>11</v>
      </c>
      <c r="J18" s="46">
        <f t="shared" si="1"/>
        <v>16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4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9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/>
      <c r="P41" s="104">
        <f t="shared" si="3"/>
        <v>200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4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4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4</v>
      </c>
      <c r="K51" s="72">
        <v>7</v>
      </c>
      <c r="L51" s="15">
        <v>50</v>
      </c>
      <c r="M51" s="65">
        <f>+L51*K51</f>
        <v>350</v>
      </c>
      <c r="N51" s="17" t="s">
        <v>16</v>
      </c>
      <c r="O51" s="18"/>
      <c r="P51" s="104">
        <f>SUM(M51-O51)</f>
        <v>350</v>
      </c>
      <c r="Q51" s="90">
        <v>14.65</v>
      </c>
      <c r="R51" s="43">
        <f>+K51*Q51</f>
        <v>102.55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6</v>
      </c>
      <c r="F110" s="71"/>
      <c r="G110" s="46">
        <f t="shared" si="23"/>
        <v>6</v>
      </c>
      <c r="H110" s="78">
        <v>0</v>
      </c>
      <c r="I110" s="76">
        <v>0</v>
      </c>
      <c r="J110" s="46">
        <f t="shared" si="24"/>
        <v>5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1</v>
      </c>
      <c r="F111" s="71"/>
      <c r="G111" s="46">
        <f t="shared" si="23"/>
        <v>1</v>
      </c>
      <c r="H111" s="78">
        <v>0</v>
      </c>
      <c r="I111" s="76">
        <v>0</v>
      </c>
      <c r="J111" s="46">
        <f t="shared" si="24"/>
        <v>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4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04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19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60</v>
      </c>
      <c r="F198" s="71"/>
      <c r="G198" s="46">
        <f t="shared" si="30"/>
        <v>60</v>
      </c>
      <c r="H198" s="78">
        <v>0</v>
      </c>
      <c r="I198" s="76">
        <v>0</v>
      </c>
      <c r="J198" s="46">
        <f t="shared" si="31"/>
        <v>60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4651.71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12160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50</v>
      </c>
      <c r="P264" s="2">
        <v>50</v>
      </c>
      <c r="Q264" s="88">
        <v>200</v>
      </c>
      <c r="R264" s="2">
        <v>300</v>
      </c>
      <c r="S264" s="2">
        <v>250</v>
      </c>
      <c r="T264" s="2">
        <v>250</v>
      </c>
      <c r="U264" s="2">
        <v>450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00.00"/>
        <filter val="120.00"/>
        <filter val="150.00"/>
        <filter val="200.00"/>
        <filter val="250.00"/>
        <filter val="350.00"/>
        <filter val="5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S346"/>
  <sheetViews>
    <sheetView zoomScale="70" zoomScaleNormal="70" workbookViewId="0">
      <pane xSplit="10" ySplit="4" topLeftCell="M4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30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21</v>
      </c>
      <c r="F6" s="71">
        <v>200</v>
      </c>
      <c r="G6" s="46">
        <f t="shared" si="0"/>
        <v>221</v>
      </c>
      <c r="H6" s="78">
        <v>0</v>
      </c>
      <c r="I6" s="76">
        <v>0</v>
      </c>
      <c r="J6" s="46">
        <f t="shared" si="1"/>
        <v>206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50</v>
      </c>
      <c r="P6" s="104">
        <f t="shared" ref="P6:P80" si="3">SUM(M6-O6)</f>
        <v>1450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>
        <v>20</v>
      </c>
      <c r="G11" s="46">
        <f t="shared" si="0"/>
        <v>21</v>
      </c>
      <c r="H11" s="78">
        <v>0</v>
      </c>
      <c r="I11" s="76">
        <v>0</v>
      </c>
      <c r="J11" s="46">
        <f t="shared" si="1"/>
        <v>19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>
        <v>20</v>
      </c>
      <c r="G14" s="46">
        <f t="shared" si="0"/>
        <v>20</v>
      </c>
      <c r="H14" s="78">
        <v>0</v>
      </c>
      <c r="I14" s="76">
        <v>0</v>
      </c>
      <c r="J14" s="46">
        <f t="shared" si="1"/>
        <v>18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8</v>
      </c>
      <c r="K18" s="72">
        <v>8</v>
      </c>
      <c r="L18" s="15">
        <v>50</v>
      </c>
      <c r="M18" s="65">
        <f t="shared" si="2"/>
        <v>400</v>
      </c>
      <c r="N18" s="17" t="s">
        <v>16</v>
      </c>
      <c r="O18" s="18"/>
      <c r="P18" s="104">
        <f t="shared" si="3"/>
        <v>400</v>
      </c>
      <c r="Q18" s="90">
        <v>18.77</v>
      </c>
      <c r="R18" s="43">
        <f t="shared" si="4"/>
        <v>150.16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>
        <v>100</v>
      </c>
      <c r="G22" s="46">
        <f t="shared" si="0"/>
        <v>100</v>
      </c>
      <c r="H22" s="78">
        <v>0</v>
      </c>
      <c r="I22" s="76">
        <v>0</v>
      </c>
      <c r="J22" s="46">
        <f t="shared" si="1"/>
        <v>93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100</v>
      </c>
      <c r="P22" s="104">
        <f t="shared" si="3"/>
        <v>600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</v>
      </c>
      <c r="F24" s="71">
        <v>39</v>
      </c>
      <c r="G24" s="46">
        <f t="shared" si="0"/>
        <v>40</v>
      </c>
      <c r="H24" s="78">
        <v>0</v>
      </c>
      <c r="I24" s="76">
        <v>0</v>
      </c>
      <c r="J24" s="46">
        <f t="shared" si="1"/>
        <v>24</v>
      </c>
      <c r="K24" s="72">
        <v>16</v>
      </c>
      <c r="L24" s="15">
        <v>100</v>
      </c>
      <c r="M24" s="65">
        <f t="shared" si="2"/>
        <v>1600</v>
      </c>
      <c r="N24" s="17" t="s">
        <v>16</v>
      </c>
      <c r="O24" s="18">
        <v>400</v>
      </c>
      <c r="P24" s="104">
        <f t="shared" si="3"/>
        <v>1200</v>
      </c>
      <c r="Q24" s="90">
        <v>40.51</v>
      </c>
      <c r="R24" s="43">
        <f t="shared" si="4"/>
        <v>648.16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>
        <v>30</v>
      </c>
      <c r="G28" s="46">
        <f t="shared" si="5"/>
        <v>30</v>
      </c>
      <c r="H28" s="78">
        <v>0</v>
      </c>
      <c r="I28" s="76">
        <v>0</v>
      </c>
      <c r="J28" s="46">
        <f t="shared" si="6"/>
        <v>28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50</v>
      </c>
      <c r="G31" s="46">
        <f t="shared" si="5"/>
        <v>50</v>
      </c>
      <c r="H31" s="78">
        <v>0</v>
      </c>
      <c r="I31" s="76">
        <v>0</v>
      </c>
      <c r="J31" s="46">
        <f t="shared" si="6"/>
        <v>42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110</v>
      </c>
      <c r="P31" s="104">
        <f t="shared" si="3"/>
        <v>690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>
        <v>15</v>
      </c>
      <c r="G39" s="46">
        <f t="shared" si="5"/>
        <v>20</v>
      </c>
      <c r="H39" s="78">
        <v>0</v>
      </c>
      <c r="I39" s="76">
        <v>0</v>
      </c>
      <c r="J39" s="46">
        <f t="shared" si="6"/>
        <v>20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7</v>
      </c>
      <c r="F40" s="71">
        <v>10</v>
      </c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9</v>
      </c>
      <c r="F41" s="71">
        <v>10</v>
      </c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9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</v>
      </c>
      <c r="F50" s="71">
        <v>1</v>
      </c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</v>
      </c>
      <c r="F55" s="71">
        <v>5</v>
      </c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3</v>
      </c>
      <c r="F56" s="71">
        <v>5</v>
      </c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3</v>
      </c>
      <c r="F58" s="71">
        <v>5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>
        <v>5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>
        <v>5</v>
      </c>
      <c r="G62" s="46">
        <f t="shared" si="5"/>
        <v>8</v>
      </c>
      <c r="H62" s="78">
        <v>0</v>
      </c>
      <c r="I62" s="76">
        <v>0</v>
      </c>
      <c r="J62" s="46">
        <f t="shared" si="6"/>
        <v>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>
        <v>5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7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>
        <v>5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>
        <v>5</v>
      </c>
      <c r="G81" s="46">
        <f t="shared" si="5"/>
        <v>9</v>
      </c>
      <c r="H81" s="78">
        <v>0</v>
      </c>
      <c r="I81" s="76">
        <v>0</v>
      </c>
      <c r="J81" s="46">
        <f t="shared" si="6"/>
        <v>9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5</v>
      </c>
      <c r="F93" s="71">
        <v>10</v>
      </c>
      <c r="G93" s="46">
        <f t="shared" si="5"/>
        <v>15</v>
      </c>
      <c r="H93" s="78">
        <v>0</v>
      </c>
      <c r="I93" s="76">
        <v>0</v>
      </c>
      <c r="J93" s="46">
        <f t="shared" si="6"/>
        <v>15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4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1</v>
      </c>
      <c r="F111" s="71">
        <v>3</v>
      </c>
      <c r="G111" s="46">
        <f t="shared" si="23"/>
        <v>4</v>
      </c>
      <c r="H111" s="78">
        <v>0</v>
      </c>
      <c r="I111" s="76">
        <v>0</v>
      </c>
      <c r="J111" s="46">
        <f t="shared" si="24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4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>
        <v>8</v>
      </c>
      <c r="G131" s="46">
        <f t="shared" si="23"/>
        <v>12</v>
      </c>
      <c r="H131" s="78">
        <v>0</v>
      </c>
      <c r="I131" s="76">
        <v>0</v>
      </c>
      <c r="J131" s="46">
        <f t="shared" si="24"/>
        <v>11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>
        <v>10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2</v>
      </c>
      <c r="K133" s="72">
        <v>11</v>
      </c>
      <c r="L133" s="20">
        <v>50</v>
      </c>
      <c r="M133" s="65">
        <f t="shared" si="7"/>
        <v>550</v>
      </c>
      <c r="N133" s="17" t="s">
        <v>16</v>
      </c>
      <c r="O133" s="18"/>
      <c r="P133" s="104">
        <f t="shared" si="8"/>
        <v>550</v>
      </c>
      <c r="Q133" s="90">
        <v>21.75</v>
      </c>
      <c r="R133" s="43">
        <f t="shared" si="9"/>
        <v>239.25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60</v>
      </c>
      <c r="F198" s="71"/>
      <c r="G198" s="46">
        <f t="shared" si="30"/>
        <v>60</v>
      </c>
      <c r="H198" s="78">
        <v>0</v>
      </c>
      <c r="I198" s="76">
        <v>0</v>
      </c>
      <c r="J198" s="46">
        <f t="shared" si="31"/>
        <v>58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>
        <v>10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5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/>
      <c r="P209" s="104">
        <f t="shared" si="35"/>
        <v>600</v>
      </c>
      <c r="Q209" s="90">
        <v>83</v>
      </c>
      <c r="R209" s="43">
        <f t="shared" si="36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+'2'!J243</f>
        <v>0</v>
      </c>
      <c r="F243" s="71">
        <v>10</v>
      </c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5</v>
      </c>
      <c r="K243" s="72">
        <v>5</v>
      </c>
      <c r="L243" s="20">
        <v>20</v>
      </c>
      <c r="M243" s="65">
        <f t="shared" ref="M243:M246" si="49">+L243*K243</f>
        <v>100</v>
      </c>
      <c r="N243" s="17" t="s">
        <v>16</v>
      </c>
      <c r="O243" s="18"/>
      <c r="P243" s="104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3274.3599999999997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8570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2270</v>
      </c>
      <c r="O264" s="2">
        <v>900</v>
      </c>
      <c r="P264" s="2">
        <v>1000</v>
      </c>
      <c r="Q264" s="88">
        <v>220</v>
      </c>
      <c r="R264" s="2">
        <v>100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,200.00"/>
        <filter val="1,450.00"/>
        <filter val="100.00"/>
        <filter val="1000"/>
        <filter val="120.00"/>
        <filter val="150.00"/>
        <filter val="200.00"/>
        <filter val="300.00"/>
        <filter val="50.00"/>
        <filter val="550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14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104">
        <f>SUM(M5-O5)</f>
        <v>600</v>
      </c>
      <c r="Q5" s="90">
        <v>22.48</v>
      </c>
      <c r="R5" s="43">
        <f>+K5*Q5</f>
        <v>269.76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206</v>
      </c>
      <c r="F6" s="71"/>
      <c r="G6" s="46">
        <f t="shared" si="0"/>
        <v>206</v>
      </c>
      <c r="H6" s="78">
        <v>0</v>
      </c>
      <c r="I6" s="76">
        <v>0</v>
      </c>
      <c r="J6" s="46">
        <f t="shared" si="1"/>
        <v>197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200</v>
      </c>
      <c r="P6" s="104">
        <f t="shared" ref="P6:P80" si="3">SUM(M6-O6)</f>
        <v>700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19</v>
      </c>
      <c r="F11" s="71"/>
      <c r="G11" s="46">
        <f t="shared" si="0"/>
        <v>19</v>
      </c>
      <c r="H11" s="78">
        <v>1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18</v>
      </c>
      <c r="F14" s="71"/>
      <c r="G14" s="46">
        <f t="shared" si="0"/>
        <v>18</v>
      </c>
      <c r="H14" s="78">
        <v>0</v>
      </c>
      <c r="I14" s="76">
        <v>0</v>
      </c>
      <c r="J14" s="46">
        <f t="shared" si="1"/>
        <v>18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93</v>
      </c>
      <c r="F22" s="71"/>
      <c r="G22" s="46">
        <f t="shared" si="0"/>
        <v>93</v>
      </c>
      <c r="H22" s="78">
        <v>0</v>
      </c>
      <c r="I22" s="76">
        <v>0</v>
      </c>
      <c r="J22" s="46">
        <f t="shared" si="1"/>
        <v>85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200</v>
      </c>
      <c r="P22" s="104">
        <f t="shared" si="3"/>
        <v>600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17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>
        <v>150</v>
      </c>
      <c r="P24" s="104">
        <f t="shared" si="3"/>
        <v>550</v>
      </c>
      <c r="Q24" s="90">
        <v>40.51</v>
      </c>
      <c r="R24" s="43">
        <f t="shared" si="4"/>
        <v>283.57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4">
        <f t="shared" si="3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42</v>
      </c>
      <c r="F31" s="71"/>
      <c r="G31" s="46">
        <f t="shared" si="5"/>
        <v>42</v>
      </c>
      <c r="H31" s="78">
        <v>0</v>
      </c>
      <c r="I31" s="76">
        <v>0</v>
      </c>
      <c r="J31" s="46">
        <f t="shared" si="6"/>
        <v>26</v>
      </c>
      <c r="K31" s="72">
        <v>16</v>
      </c>
      <c r="L31" s="15">
        <v>100</v>
      </c>
      <c r="M31" s="65">
        <f t="shared" si="2"/>
        <v>1600</v>
      </c>
      <c r="N31" s="17" t="s">
        <v>16</v>
      </c>
      <c r="O31" s="18">
        <v>113</v>
      </c>
      <c r="P31" s="104">
        <f t="shared" si="3"/>
        <v>1487</v>
      </c>
      <c r="Q31" s="90">
        <v>38.46</v>
      </c>
      <c r="R31" s="43">
        <f t="shared" si="4"/>
        <v>615.36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18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13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4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8</v>
      </c>
      <c r="F62" s="71"/>
      <c r="G62" s="46">
        <f t="shared" si="5"/>
        <v>8</v>
      </c>
      <c r="H62" s="78">
        <v>0</v>
      </c>
      <c r="I62" s="76">
        <v>0</v>
      </c>
      <c r="J62" s="46">
        <f t="shared" si="6"/>
        <v>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7</v>
      </c>
      <c r="F80" s="71"/>
      <c r="G80" s="46">
        <f t="shared" si="5"/>
        <v>7</v>
      </c>
      <c r="H80" s="78">
        <v>1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9</v>
      </c>
      <c r="F81" s="71"/>
      <c r="G81" s="46">
        <f t="shared" si="5"/>
        <v>9</v>
      </c>
      <c r="H81" s="78">
        <v>3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15</v>
      </c>
      <c r="F93" s="71"/>
      <c r="G93" s="46">
        <f t="shared" si="5"/>
        <v>15</v>
      </c>
      <c r="H93" s="78">
        <v>5</v>
      </c>
      <c r="I93" s="76">
        <v>0</v>
      </c>
      <c r="J93" s="46">
        <f t="shared" si="6"/>
        <v>7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+'3'!J99</f>
        <v>3</v>
      </c>
      <c r="F99" s="71"/>
      <c r="G99" s="46">
        <f t="shared" si="23"/>
        <v>3</v>
      </c>
      <c r="H99" s="78">
        <v>3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1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26</v>
      </c>
      <c r="F112" s="71"/>
      <c r="G112" s="46">
        <f t="shared" si="23"/>
        <v>26</v>
      </c>
      <c r="H112" s="78">
        <v>2</v>
      </c>
      <c r="I112" s="76">
        <v>0</v>
      </c>
      <c r="J112" s="46">
        <f t="shared" si="24"/>
        <v>22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7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4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04">
        <f t="shared" si="8"/>
        <v>300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2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58</v>
      </c>
      <c r="F198" s="71"/>
      <c r="G198" s="46">
        <f t="shared" si="30"/>
        <v>58</v>
      </c>
      <c r="H198" s="78">
        <v>0</v>
      </c>
      <c r="I198" s="76">
        <v>0</v>
      </c>
      <c r="J198" s="46">
        <f t="shared" si="31"/>
        <v>57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0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/>
      <c r="P209" s="104">
        <f t="shared" si="35"/>
        <v>600</v>
      </c>
      <c r="Q209" s="90">
        <v>83</v>
      </c>
      <c r="R209" s="43">
        <f t="shared" si="36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+'3'!J243</f>
        <v>5</v>
      </c>
      <c r="F243" s="71"/>
      <c r="G243" s="46">
        <f t="shared" ref="G243:G246" si="47">E243+F243</f>
        <v>5</v>
      </c>
      <c r="H243" s="78">
        <v>0</v>
      </c>
      <c r="I243" s="76">
        <v>0</v>
      </c>
      <c r="J243" s="46">
        <f t="shared" ref="J243:J246" si="48">+G243-H243-K243-I243</f>
        <v>5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2686.7700000000004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7850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1956</v>
      </c>
      <c r="O264" s="2">
        <v>310</v>
      </c>
      <c r="P264" s="2">
        <v>120</v>
      </c>
      <c r="Q264" s="88">
        <v>120</v>
      </c>
      <c r="R264" s="2">
        <v>285</v>
      </c>
      <c r="S264" s="2">
        <v>120</v>
      </c>
      <c r="T264" s="2">
        <v>250</v>
      </c>
      <c r="U264" s="2">
        <v>250</v>
      </c>
      <c r="V264" s="2">
        <v>300</v>
      </c>
      <c r="W264" s="2">
        <v>201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688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5206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5206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>
    <filterColumn colId="15">
      <filters blank="1">
        <filter val="-"/>
        <filter val="100.00"/>
        <filter val="105.00"/>
        <filter val="120"/>
        <filter val="150.00"/>
        <filter val="180.00"/>
        <filter val="200.00"/>
        <filter val="300.00"/>
        <filter val="360.00"/>
        <filter val="50.00"/>
        <filter val="55.00"/>
        <filter val="550.00"/>
        <filter val="600.00"/>
        <filter val="7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3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4">
        <f>SUM(M5-O5)</f>
        <v>550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197</v>
      </c>
      <c r="F6" s="71"/>
      <c r="G6" s="46">
        <f t="shared" si="0"/>
        <v>197</v>
      </c>
      <c r="H6" s="78">
        <v>0</v>
      </c>
      <c r="I6" s="76">
        <v>0</v>
      </c>
      <c r="J6" s="46">
        <f t="shared" si="1"/>
        <v>178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/>
      <c r="P6" s="104">
        <f t="shared" ref="P6:P80" si="3">SUM(M6-O6)</f>
        <v>1900</v>
      </c>
      <c r="Q6" s="90">
        <v>39.29</v>
      </c>
      <c r="R6" s="43">
        <f t="shared" ref="R6:R80" si="4">+K6*Q6</f>
        <v>746.51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4</v>
      </c>
      <c r="K11" s="72">
        <v>14</v>
      </c>
      <c r="L11" s="15">
        <v>50</v>
      </c>
      <c r="M11" s="65">
        <f t="shared" si="2"/>
        <v>700</v>
      </c>
      <c r="N11" s="17" t="s">
        <v>16</v>
      </c>
      <c r="O11" s="18"/>
      <c r="P11" s="104">
        <f t="shared" si="3"/>
        <v>700</v>
      </c>
      <c r="Q11" s="90">
        <v>16.940000000000001</v>
      </c>
      <c r="R11" s="43">
        <f t="shared" si="4"/>
        <v>237.16000000000003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18</v>
      </c>
      <c r="F14" s="71"/>
      <c r="G14" s="46">
        <f t="shared" si="0"/>
        <v>18</v>
      </c>
      <c r="H14" s="78">
        <v>0</v>
      </c>
      <c r="I14" s="76">
        <v>0</v>
      </c>
      <c r="J14" s="46">
        <f t="shared" si="1"/>
        <v>10</v>
      </c>
      <c r="K14" s="72">
        <v>8</v>
      </c>
      <c r="L14" s="15">
        <v>50</v>
      </c>
      <c r="M14" s="65">
        <f t="shared" si="2"/>
        <v>400</v>
      </c>
      <c r="N14" s="17" t="s">
        <v>16</v>
      </c>
      <c r="O14" s="18"/>
      <c r="P14" s="104">
        <f t="shared" si="3"/>
        <v>400</v>
      </c>
      <c r="Q14" s="90">
        <v>21.22</v>
      </c>
      <c r="R14" s="43">
        <f t="shared" si="4"/>
        <v>169.76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70</v>
      </c>
      <c r="K22" s="72">
        <v>15</v>
      </c>
      <c r="L22" s="20">
        <v>100</v>
      </c>
      <c r="M22" s="65">
        <f t="shared" si="2"/>
        <v>1500</v>
      </c>
      <c r="N22" s="17" t="s">
        <v>16</v>
      </c>
      <c r="O22" s="18">
        <v>275</v>
      </c>
      <c r="P22" s="104">
        <f t="shared" si="3"/>
        <v>1225</v>
      </c>
      <c r="Q22" s="90">
        <v>26.6</v>
      </c>
      <c r="R22" s="43">
        <f t="shared" si="4"/>
        <v>399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04">
        <f t="shared" si="3"/>
        <v>150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16</v>
      </c>
      <c r="K28" s="72">
        <v>11</v>
      </c>
      <c r="L28" s="15">
        <v>100</v>
      </c>
      <c r="M28" s="65">
        <f t="shared" si="2"/>
        <v>1100</v>
      </c>
      <c r="N28" s="17" t="s">
        <v>16</v>
      </c>
      <c r="O28" s="18">
        <v>125</v>
      </c>
      <c r="P28" s="104">
        <f t="shared" si="3"/>
        <v>975</v>
      </c>
      <c r="Q28" s="90">
        <v>31.97</v>
      </c>
      <c r="R28" s="43">
        <f t="shared" si="4"/>
        <v>351.66999999999996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11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350</v>
      </c>
      <c r="P31" s="104">
        <f t="shared" si="3"/>
        <v>1150</v>
      </c>
      <c r="Q31" s="90">
        <v>38.46</v>
      </c>
      <c r="R31" s="43">
        <f t="shared" si="4"/>
        <v>576.9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8</v>
      </c>
      <c r="F62" s="71"/>
      <c r="G62" s="46">
        <f t="shared" si="5"/>
        <v>8</v>
      </c>
      <c r="H62" s="78">
        <v>0</v>
      </c>
      <c r="I62" s="76">
        <v>0</v>
      </c>
      <c r="J62" s="46">
        <f t="shared" si="6"/>
        <v>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4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</v>
      </c>
      <c r="F110" s="71">
        <v>4</v>
      </c>
      <c r="G110" s="46">
        <f t="shared" si="23"/>
        <v>5</v>
      </c>
      <c r="H110" s="78">
        <v>0</v>
      </c>
      <c r="I110" s="76">
        <v>0</v>
      </c>
      <c r="J110" s="46">
        <f t="shared" si="24"/>
        <v>4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4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4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+'4'!J173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+'4'!J187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+'4'!J188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+'4'!J189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57</v>
      </c>
      <c r="F198" s="71"/>
      <c r="G198" s="46">
        <f t="shared" si="30"/>
        <v>57</v>
      </c>
      <c r="H198" s="78">
        <v>0</v>
      </c>
      <c r="I198" s="76">
        <v>0</v>
      </c>
      <c r="J198" s="46">
        <f t="shared" si="31"/>
        <v>57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+'4'!J243</f>
        <v>5</v>
      </c>
      <c r="F243" s="71"/>
      <c r="G243" s="46">
        <f t="shared" ref="G243:G246" si="47">E243+F243</f>
        <v>5</v>
      </c>
      <c r="H243" s="78">
        <v>0</v>
      </c>
      <c r="I243" s="76">
        <v>0</v>
      </c>
      <c r="J243" s="46">
        <f t="shared" ref="J243:J246" si="48">+G243-H243-K243-I243</f>
        <v>5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3171.5200000000004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9000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3260</v>
      </c>
      <c r="O264" s="2">
        <v>300</v>
      </c>
      <c r="P264" s="2">
        <v>250</v>
      </c>
      <c r="Q264" s="88">
        <v>100</v>
      </c>
      <c r="R264" s="2">
        <v>1050</v>
      </c>
      <c r="S264" s="2">
        <v>300</v>
      </c>
      <c r="T264" s="2">
        <v>110</v>
      </c>
      <c r="U264" s="2">
        <v>250</v>
      </c>
      <c r="V264" s="2">
        <v>50</v>
      </c>
      <c r="W264" s="2">
        <v>250</v>
      </c>
      <c r="X264" s="2">
        <v>100</v>
      </c>
      <c r="Y264" s="2">
        <v>250</v>
      </c>
      <c r="Z264" s="2">
        <v>250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4940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4940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150.00"/>
        <filter val="1,225.00"/>
        <filter val="1,900.00"/>
        <filter val="100.00"/>
        <filter val="110.00"/>
        <filter val="120.00"/>
        <filter val="150.00"/>
        <filter val="250"/>
        <filter val="400.00"/>
        <filter val="50.00"/>
        <filter val="550.00"/>
        <filter val="7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178</v>
      </c>
      <c r="F6" s="71"/>
      <c r="G6" s="46">
        <f t="shared" si="0"/>
        <v>178</v>
      </c>
      <c r="H6" s="78">
        <v>0</v>
      </c>
      <c r="I6" s="76">
        <v>0</v>
      </c>
      <c r="J6" s="46">
        <f t="shared" si="1"/>
        <v>177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25</v>
      </c>
      <c r="P6" s="104">
        <f t="shared" ref="P6:P80" si="3">SUM(M6-O6)</f>
        <v>75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6</v>
      </c>
      <c r="K14" s="72">
        <v>4</v>
      </c>
      <c r="L14" s="15">
        <v>50</v>
      </c>
      <c r="M14" s="65">
        <f t="shared" si="2"/>
        <v>200</v>
      </c>
      <c r="N14" s="17" t="s">
        <v>16</v>
      </c>
      <c r="O14" s="18">
        <v>25</v>
      </c>
      <c r="P14" s="104">
        <f t="shared" si="3"/>
        <v>175</v>
      </c>
      <c r="Q14" s="90">
        <v>21.22</v>
      </c>
      <c r="R14" s="43">
        <f t="shared" si="4"/>
        <v>84.88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70</v>
      </c>
      <c r="F22" s="71"/>
      <c r="G22" s="46">
        <f t="shared" si="0"/>
        <v>70</v>
      </c>
      <c r="H22" s="78">
        <v>0</v>
      </c>
      <c r="I22" s="76">
        <v>0</v>
      </c>
      <c r="J22" s="46">
        <f t="shared" si="1"/>
        <v>63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120</v>
      </c>
      <c r="P22" s="104">
        <f t="shared" si="3"/>
        <v>580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25</v>
      </c>
      <c r="P24" s="104">
        <f t="shared" si="3"/>
        <v>75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4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25</v>
      </c>
      <c r="P31" s="104">
        <f t="shared" si="3"/>
        <v>75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3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70</v>
      </c>
      <c r="P62" s="104">
        <f t="shared" si="3"/>
        <v>410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4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+'5'!J173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+'5'!J187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+'5'!J189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57</v>
      </c>
      <c r="F198" s="71"/>
      <c r="G198" s="46">
        <f t="shared" si="30"/>
        <v>57</v>
      </c>
      <c r="H198" s="78">
        <v>0</v>
      </c>
      <c r="I198" s="76">
        <v>0</v>
      </c>
      <c r="J198" s="46">
        <f t="shared" si="31"/>
        <v>57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+'5'!J243</f>
        <v>5</v>
      </c>
      <c r="F243" s="71"/>
      <c r="G243" s="46">
        <f t="shared" ref="G243:G246" si="47">E243+F243</f>
        <v>5</v>
      </c>
      <c r="H243" s="78">
        <v>0</v>
      </c>
      <c r="I243" s="76">
        <v>0</v>
      </c>
      <c r="J243" s="46">
        <f t="shared" ref="J243:J246" si="48">+G243-H243-K243-I243</f>
        <v>3</v>
      </c>
      <c r="K243" s="72">
        <v>2</v>
      </c>
      <c r="L243" s="20">
        <v>20</v>
      </c>
      <c r="M243" s="65">
        <f t="shared" ref="M243:M246" si="49">+L243*K243</f>
        <v>40</v>
      </c>
      <c r="N243" s="17" t="s">
        <v>16</v>
      </c>
      <c r="O243" s="18"/>
      <c r="P243" s="104">
        <f t="shared" ref="P243:P246" si="50">SUM(M243-O243)</f>
        <v>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889.46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1460</v>
      </c>
      <c r="O264" s="2">
        <v>350</v>
      </c>
      <c r="P264" s="2">
        <v>510</v>
      </c>
      <c r="Q264" s="88">
        <v>350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>
    <filterColumn colId="15">
      <filters blank="1">
        <filter val="-"/>
        <filter val="100.00"/>
        <filter val="150.00"/>
        <filter val="170.00"/>
        <filter val="40.00"/>
        <filter val="50.00"/>
        <filter val="51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177</v>
      </c>
      <c r="F6" s="71"/>
      <c r="G6" s="46">
        <f t="shared" si="0"/>
        <v>177</v>
      </c>
      <c r="H6" s="78">
        <v>0</v>
      </c>
      <c r="I6" s="76">
        <v>0</v>
      </c>
      <c r="J6" s="46">
        <f t="shared" si="1"/>
        <v>172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30</v>
      </c>
      <c r="P6" s="104">
        <f t="shared" ref="P6:P80" si="3">SUM(M6-O6)</f>
        <v>470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6</v>
      </c>
      <c r="F14" s="71"/>
      <c r="G14" s="46">
        <f t="shared" si="0"/>
        <v>6</v>
      </c>
      <c r="H14" s="78">
        <v>0</v>
      </c>
      <c r="I14" s="76">
        <v>0</v>
      </c>
      <c r="J14" s="46">
        <f t="shared" si="1"/>
        <v>2</v>
      </c>
      <c r="K14" s="72">
        <v>4</v>
      </c>
      <c r="L14" s="15">
        <v>50</v>
      </c>
      <c r="M14" s="65">
        <f t="shared" si="2"/>
        <v>200</v>
      </c>
      <c r="N14" s="17" t="s">
        <v>16</v>
      </c>
      <c r="O14" s="18"/>
      <c r="P14" s="104">
        <f t="shared" si="3"/>
        <v>200</v>
      </c>
      <c r="Q14" s="90">
        <v>21.22</v>
      </c>
      <c r="R14" s="43">
        <f t="shared" si="4"/>
        <v>84.88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63</v>
      </c>
      <c r="F22" s="71"/>
      <c r="G22" s="46">
        <f t="shared" si="0"/>
        <v>63</v>
      </c>
      <c r="H22" s="78">
        <v>0</v>
      </c>
      <c r="I22" s="76">
        <v>0</v>
      </c>
      <c r="J22" s="46">
        <f t="shared" si="1"/>
        <v>59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04">
        <f t="shared" si="3"/>
        <v>350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25</v>
      </c>
      <c r="P31" s="104">
        <f t="shared" si="3"/>
        <v>75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5</v>
      </c>
      <c r="F64" s="71">
        <v>10</v>
      </c>
      <c r="G64" s="46">
        <f t="shared" si="5"/>
        <v>15</v>
      </c>
      <c r="H64" s="78">
        <v>0</v>
      </c>
      <c r="I64" s="76">
        <v>0</v>
      </c>
      <c r="J64" s="46">
        <f t="shared" si="6"/>
        <v>6</v>
      </c>
      <c r="K64" s="72">
        <v>9</v>
      </c>
      <c r="L64" s="15">
        <v>50</v>
      </c>
      <c r="M64" s="65">
        <f t="shared" si="2"/>
        <v>450</v>
      </c>
      <c r="N64" s="17" t="s">
        <v>16</v>
      </c>
      <c r="O64" s="18">
        <v>200</v>
      </c>
      <c r="P64" s="104">
        <f t="shared" si="3"/>
        <v>250</v>
      </c>
      <c r="Q64" s="90">
        <v>23.69</v>
      </c>
      <c r="R64" s="43">
        <f t="shared" si="4"/>
        <v>213.21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2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4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+'6'!J173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+'6'!J187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+'6'!J188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+'6'!J189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57</v>
      </c>
      <c r="F198" s="71"/>
      <c r="G198" s="46">
        <f t="shared" si="30"/>
        <v>57</v>
      </c>
      <c r="H198" s="78">
        <v>0</v>
      </c>
      <c r="I198" s="76">
        <v>0</v>
      </c>
      <c r="J198" s="46">
        <f t="shared" si="31"/>
        <v>57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+'6'!J243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3</v>
      </c>
      <c r="L243" s="20">
        <v>20</v>
      </c>
      <c r="M243" s="65">
        <f t="shared" ref="M243:M246" si="49">+L243*K243</f>
        <v>60</v>
      </c>
      <c r="N243" s="17" t="s">
        <v>16</v>
      </c>
      <c r="O243" s="18"/>
      <c r="P243" s="104">
        <f t="shared" ref="P243:P246" si="50">SUM(M243-O243)</f>
        <v>60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939.31000000000017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50</v>
      </c>
      <c r="P264" s="2">
        <v>215</v>
      </c>
      <c r="Q264" s="88">
        <v>50</v>
      </c>
      <c r="R264" s="2">
        <v>200</v>
      </c>
      <c r="S264" s="2">
        <v>340</v>
      </c>
      <c r="T264" s="2">
        <v>125</v>
      </c>
      <c r="U264" s="2">
        <v>120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>
    <filterColumn colId="15">
      <filters blank="1">
        <filter val="-"/>
        <filter val="100.00"/>
        <filter val="110.00"/>
        <filter val="170.00"/>
        <filter val="200.00"/>
        <filter val="215"/>
        <filter val="240.00"/>
        <filter val="250.00"/>
        <filter val="350.00"/>
        <filter val="50.00"/>
        <filter val="55.00"/>
        <filter val="60.00"/>
        <filter val="7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172</v>
      </c>
      <c r="F6" s="71"/>
      <c r="G6" s="46">
        <f t="shared" si="0"/>
        <v>172</v>
      </c>
      <c r="H6" s="78">
        <v>0</v>
      </c>
      <c r="I6" s="76">
        <v>0</v>
      </c>
      <c r="J6" s="46">
        <f t="shared" si="1"/>
        <v>138</v>
      </c>
      <c r="K6" s="72">
        <v>34</v>
      </c>
      <c r="L6" s="15">
        <v>100</v>
      </c>
      <c r="M6" s="65">
        <f t="shared" ref="M6:M80" si="2">+L6*K6</f>
        <v>3400</v>
      </c>
      <c r="N6" s="17" t="s">
        <v>16</v>
      </c>
      <c r="O6" s="18">
        <v>450</v>
      </c>
      <c r="P6" s="104">
        <f t="shared" ref="P6:P80" si="3">SUM(M6-O6)</f>
        <v>2950</v>
      </c>
      <c r="Q6" s="90">
        <v>39.29</v>
      </c>
      <c r="R6" s="43">
        <f t="shared" ref="R6:R80" si="4">+K6*Q6</f>
        <v>1335.86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59</v>
      </c>
      <c r="F22" s="71"/>
      <c r="G22" s="46">
        <f t="shared" si="0"/>
        <v>59</v>
      </c>
      <c r="H22" s="78">
        <v>0</v>
      </c>
      <c r="I22" s="76">
        <v>0</v>
      </c>
      <c r="J22" s="46">
        <f t="shared" si="1"/>
        <v>57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4">
        <f t="shared" si="3"/>
        <v>500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4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8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04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04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4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+'7'!J188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+'7'!J189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57</v>
      </c>
      <c r="F198" s="71"/>
      <c r="G198" s="46">
        <f t="shared" si="30"/>
        <v>57</v>
      </c>
      <c r="H198" s="78">
        <v>0</v>
      </c>
      <c r="I198" s="76">
        <v>0</v>
      </c>
      <c r="J198" s="46">
        <f t="shared" si="31"/>
        <v>55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50</v>
      </c>
      <c r="P198" s="104">
        <f t="shared" si="35"/>
        <v>250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2196.87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50</v>
      </c>
      <c r="P264" s="2">
        <v>80</v>
      </c>
      <c r="Q264" s="88">
        <v>400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</v>
      </c>
      <c r="F5" s="71">
        <v>19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138</v>
      </c>
      <c r="F6" s="71">
        <v>2</v>
      </c>
      <c r="G6" s="46">
        <f t="shared" si="0"/>
        <v>140</v>
      </c>
      <c r="H6" s="78">
        <v>0</v>
      </c>
      <c r="I6" s="76">
        <v>0</v>
      </c>
      <c r="J6" s="46">
        <f t="shared" si="1"/>
        <v>128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200</v>
      </c>
      <c r="P6" s="104">
        <f t="shared" ref="P6:P69" si="3">SUM(M6-O6)</f>
        <v>1000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57</v>
      </c>
      <c r="F22" s="71"/>
      <c r="G22" s="46">
        <f t="shared" si="0"/>
        <v>57</v>
      </c>
      <c r="H22" s="78">
        <v>0</v>
      </c>
      <c r="I22" s="76">
        <v>20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>
        <v>5</v>
      </c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4">
        <f t="shared" si="7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04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4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04">
        <f t="shared" si="7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+'8'!J188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+'8'!J189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55</v>
      </c>
      <c r="F198" s="71"/>
      <c r="G198" s="46">
        <f t="shared" si="27"/>
        <v>55</v>
      </c>
      <c r="H198" s="78">
        <v>0</v>
      </c>
      <c r="I198" s="76">
        <v>0</v>
      </c>
      <c r="J198" s="46">
        <f t="shared" si="28"/>
        <v>55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13</v>
      </c>
      <c r="F205" s="71">
        <v>29</v>
      </c>
      <c r="G205" s="46">
        <f t="shared" si="27"/>
        <v>42</v>
      </c>
      <c r="H205" s="78">
        <v>0</v>
      </c>
      <c r="I205" s="76">
        <v>0</v>
      </c>
      <c r="J205" s="46">
        <f t="shared" si="28"/>
        <v>42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2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1</v>
      </c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+'8'!J243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842.34000000000015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250</v>
      </c>
      <c r="P264" s="2">
        <v>220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>
    <filterColumn colId="15">
      <filters blank="1">
        <filter val="-"/>
        <filter val="100.00"/>
        <filter val="120.00"/>
        <filter val="130.00"/>
        <filter val="25.00"/>
        <filter val="35.00"/>
        <filter val="5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S346"/>
  <sheetViews>
    <sheetView zoomScale="90" zoomScaleNormal="90" workbookViewId="0">
      <pane xSplit="10" ySplit="4" topLeftCell="K6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128</v>
      </c>
      <c r="F6" s="71"/>
      <c r="G6" s="46">
        <f t="shared" si="0"/>
        <v>128</v>
      </c>
      <c r="H6" s="78">
        <v>0</v>
      </c>
      <c r="I6" s="76">
        <v>0</v>
      </c>
      <c r="J6" s="46">
        <f t="shared" si="1"/>
        <v>125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ref="P28" si="7">SUM(M28-O28)</f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80</v>
      </c>
      <c r="P32" s="104">
        <f t="shared" si="3"/>
        <v>180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4">
        <f t="shared" si="8"/>
        <v>25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/>
      <c r="K78" s="72" t="s">
        <v>1419</v>
      </c>
      <c r="L78" s="15">
        <v>45</v>
      </c>
      <c r="M78" s="65"/>
      <c r="N78" s="17" t="s">
        <v>16</v>
      </c>
      <c r="O78" s="18"/>
      <c r="P78" s="23">
        <f t="shared" si="8"/>
        <v>0</v>
      </c>
      <c r="Q78" s="90"/>
      <c r="R78" s="43" t="e">
        <f t="shared" si="4"/>
        <v>#VALUE!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4</v>
      </c>
      <c r="F94" s="71"/>
      <c r="G94" s="46">
        <f t="shared" ref="G94:G161" si="21">E94+F94</f>
        <v>4</v>
      </c>
      <c r="H94" s="78">
        <v>0</v>
      </c>
      <c r="I94" s="76">
        <v>0</v>
      </c>
      <c r="J94" s="46">
        <f t="shared" ref="J94:J161" si="22">+G94-H94-K94-I94</f>
        <v>4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1</v>
      </c>
      <c r="F95" s="71"/>
      <c r="G95" s="46">
        <f t="shared" si="21"/>
        <v>1</v>
      </c>
      <c r="H95" s="78">
        <v>0</v>
      </c>
      <c r="I95" s="76">
        <v>0</v>
      </c>
      <c r="J95" s="46">
        <f t="shared" si="22"/>
        <v>1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3</v>
      </c>
      <c r="F111" s="71"/>
      <c r="G111" s="46">
        <f t="shared" si="21"/>
        <v>3</v>
      </c>
      <c r="H111" s="78">
        <v>0</v>
      </c>
      <c r="I111" s="76">
        <v>0</v>
      </c>
      <c r="J111" s="46">
        <f t="shared" si="22"/>
        <v>3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22</v>
      </c>
      <c r="F112" s="71"/>
      <c r="G112" s="46">
        <f t="shared" si="21"/>
        <v>22</v>
      </c>
      <c r="H112" s="78">
        <v>0</v>
      </c>
      <c r="I112" s="76">
        <v>0</v>
      </c>
      <c r="J112" s="46">
        <f t="shared" si="22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5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10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2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3</v>
      </c>
      <c r="F154" s="71"/>
      <c r="G154" s="46">
        <f t="shared" si="21"/>
        <v>3</v>
      </c>
      <c r="H154" s="78">
        <v>0</v>
      </c>
      <c r="I154" s="76">
        <v>0</v>
      </c>
      <c r="J154" s="46">
        <f t="shared" si="22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17</v>
      </c>
      <c r="F175" s="71"/>
      <c r="G175" s="46">
        <f t="shared" si="28"/>
        <v>17</v>
      </c>
      <c r="H175" s="78">
        <v>0</v>
      </c>
      <c r="I175" s="76">
        <v>0</v>
      </c>
      <c r="J175" s="46">
        <f t="shared" si="29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9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</v>
      </c>
      <c r="F185" s="71"/>
      <c r="G185" s="46">
        <f t="shared" si="28"/>
        <v>2</v>
      </c>
      <c r="H185" s="78">
        <v>0</v>
      </c>
      <c r="I185" s="76">
        <v>0</v>
      </c>
      <c r="J185" s="46">
        <f t="shared" si="29"/>
        <v>2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+'9'!J187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+'9'!J188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+'9'!J189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55</v>
      </c>
      <c r="F198" s="71"/>
      <c r="G198" s="46">
        <f t="shared" si="28"/>
        <v>55</v>
      </c>
      <c r="H198" s="78">
        <v>0</v>
      </c>
      <c r="I198" s="76">
        <v>0</v>
      </c>
      <c r="J198" s="46">
        <f t="shared" si="29"/>
        <v>54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04">
        <f t="shared" ref="P198:P258" si="36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42</v>
      </c>
      <c r="F205" s="71"/>
      <c r="G205" s="46">
        <f t="shared" si="28"/>
        <v>42</v>
      </c>
      <c r="H205" s="78">
        <v>0</v>
      </c>
      <c r="I205" s="76">
        <v>0</v>
      </c>
      <c r="J205" s="46">
        <f t="shared" si="29"/>
        <v>42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2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5</v>
      </c>
      <c r="F208" s="71"/>
      <c r="G208" s="46">
        <f t="shared" si="28"/>
        <v>5</v>
      </c>
      <c r="H208" s="78">
        <v>0</v>
      </c>
      <c r="I208" s="76">
        <v>0</v>
      </c>
      <c r="J208" s="46">
        <f t="shared" si="29"/>
        <v>5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45</v>
      </c>
      <c r="P209" s="104">
        <f t="shared" si="36"/>
        <v>75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+'9'!J243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20</v>
      </c>
      <c r="M243" s="65">
        <f t="shared" ref="M243:M246" si="46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27</v>
      </c>
      <c r="M244" s="65">
        <f t="shared" si="46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2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 t="e">
        <f>SUM(R5:R259)</f>
        <v>#VALUE!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250</v>
      </c>
      <c r="P264" s="2">
        <v>500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FFCCFF"/>
  </sheetPr>
  <dimension ref="A1:S346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125</v>
      </c>
      <c r="F6" s="71"/>
      <c r="G6" s="46">
        <f t="shared" si="0"/>
        <v>125</v>
      </c>
      <c r="H6" s="78">
        <v>0</v>
      </c>
      <c r="I6" s="76">
        <v>0</v>
      </c>
      <c r="J6" s="46">
        <f t="shared" si="1"/>
        <v>118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225</v>
      </c>
      <c r="P6" s="104">
        <f t="shared" ref="P6:P80" si="3">SUM(M6-O6)</f>
        <v>475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26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210</v>
      </c>
      <c r="P22" s="104">
        <f t="shared" si="3"/>
        <v>490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7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4">
        <f t="shared" si="3"/>
        <v>500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13</v>
      </c>
      <c r="F28" s="71">
        <v>3</v>
      </c>
      <c r="G28" s="46">
        <f t="shared" si="5"/>
        <v>16</v>
      </c>
      <c r="H28" s="78">
        <v>0</v>
      </c>
      <c r="I28" s="76">
        <v>0</v>
      </c>
      <c r="J28" s="46">
        <f t="shared" si="6"/>
        <v>9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210</v>
      </c>
      <c r="P28" s="104">
        <f t="shared" si="3"/>
        <v>490</v>
      </c>
      <c r="Q28" s="90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3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4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9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04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80</v>
      </c>
      <c r="P66" s="104">
        <f t="shared" si="3"/>
        <v>70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2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100</v>
      </c>
      <c r="P111" s="104">
        <f t="shared" si="8"/>
        <v>150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>
        <v>1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>
        <v>2</v>
      </c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+'10'!J187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+'10'!J188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+'10'!J189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54</v>
      </c>
      <c r="F198" s="71"/>
      <c r="G198" s="46">
        <f t="shared" si="30"/>
        <v>54</v>
      </c>
      <c r="H198" s="78">
        <v>0</v>
      </c>
      <c r="I198" s="76">
        <v>0</v>
      </c>
      <c r="J198" s="46">
        <f t="shared" si="31"/>
        <v>51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50</v>
      </c>
      <c r="P198" s="104">
        <f t="shared" si="35"/>
        <v>400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42</v>
      </c>
      <c r="F205" s="71">
        <v>29</v>
      </c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>
        <v>4</v>
      </c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1738.6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250</v>
      </c>
      <c r="P264" s="2">
        <v>115</v>
      </c>
      <c r="Q264" s="88">
        <v>130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>
    <filterColumn colId="15">
      <filters blank="1">
        <filter val="-"/>
        <filter val="100.00"/>
        <filter val="115"/>
        <filter val="120.00"/>
        <filter val="130.00"/>
        <filter val="150.00"/>
        <filter val="25.00"/>
        <filter val="475.00"/>
        <filter val="50.00"/>
        <filter val="50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114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125</v>
      </c>
      <c r="P22" s="104">
        <f t="shared" si="3"/>
        <v>375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04">
        <f t="shared" si="3"/>
        <v>75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2</v>
      </c>
      <c r="F111" s="71"/>
      <c r="G111" s="46">
        <f t="shared" si="23"/>
        <v>2</v>
      </c>
      <c r="H111" s="78">
        <v>0</v>
      </c>
      <c r="I111" s="76">
        <v>0</v>
      </c>
      <c r="J111" s="46">
        <f t="shared" si="24"/>
        <v>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+'11'!J173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+'11'!J187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+'11'!J188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+'11'!J189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51</v>
      </c>
      <c r="F198" s="71"/>
      <c r="G198" s="46">
        <f t="shared" si="30"/>
        <v>51</v>
      </c>
      <c r="H198" s="78">
        <v>0</v>
      </c>
      <c r="I198" s="76">
        <v>0</v>
      </c>
      <c r="J198" s="46">
        <f t="shared" si="31"/>
        <v>50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584.41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270</v>
      </c>
      <c r="P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S346"/>
  <sheetViews>
    <sheetView zoomScale="70" zoomScaleNormal="70" workbookViewId="0">
      <pane xSplit="10" ySplit="4" topLeftCell="K2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114</v>
      </c>
      <c r="F6" s="71"/>
      <c r="G6" s="46">
        <f t="shared" si="0"/>
        <v>114</v>
      </c>
      <c r="H6" s="78">
        <v>0</v>
      </c>
      <c r="I6" s="76">
        <v>0</v>
      </c>
      <c r="J6" s="46">
        <f t="shared" si="1"/>
        <v>112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04">
        <f t="shared" ref="P6:P80" si="3">SUM(M6-O6)</f>
        <v>150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21</v>
      </c>
      <c r="F22" s="71">
        <v>3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04">
        <f t="shared" si="3"/>
        <v>150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>
        <v>3</v>
      </c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>
        <v>4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>
        <v>5</v>
      </c>
      <c r="G110" s="46">
        <f t="shared" si="23"/>
        <v>5</v>
      </c>
      <c r="H110" s="78">
        <v>0</v>
      </c>
      <c r="I110" s="76">
        <v>0</v>
      </c>
      <c r="J110" s="46">
        <f t="shared" si="24"/>
        <v>2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2</v>
      </c>
      <c r="F111" s="71">
        <v>3</v>
      </c>
      <c r="G111" s="46">
        <f t="shared" si="23"/>
        <v>5</v>
      </c>
      <c r="H111" s="78">
        <v>0</v>
      </c>
      <c r="I111" s="76">
        <v>0</v>
      </c>
      <c r="J111" s="46">
        <f t="shared" si="24"/>
        <v>4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>
        <v>4</v>
      </c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+'12'!J187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+'12'!J188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+'12'!J189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50</v>
      </c>
      <c r="F198" s="71"/>
      <c r="G198" s="46">
        <f t="shared" si="30"/>
        <v>50</v>
      </c>
      <c r="H198" s="78">
        <v>0</v>
      </c>
      <c r="I198" s="76">
        <v>0</v>
      </c>
      <c r="J198" s="46">
        <f t="shared" si="31"/>
        <v>47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4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+'12'!J244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671.64999999999986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112</v>
      </c>
      <c r="F6" s="71"/>
      <c r="G6" s="46">
        <f t="shared" si="0"/>
        <v>112</v>
      </c>
      <c r="H6" s="78">
        <v>0</v>
      </c>
      <c r="I6" s="76">
        <v>50</v>
      </c>
      <c r="J6" s="46">
        <f t="shared" si="1"/>
        <v>52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125</v>
      </c>
      <c r="P6" s="104">
        <f t="shared" ref="P6:P80" si="3">SUM(M6-O6)</f>
        <v>875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6</v>
      </c>
      <c r="F11" s="71">
        <v>4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2</v>
      </c>
      <c r="F14" s="71">
        <v>5</v>
      </c>
      <c r="G14" s="46">
        <f t="shared" si="0"/>
        <v>7</v>
      </c>
      <c r="H14" s="78">
        <v>0</v>
      </c>
      <c r="I14" s="76">
        <v>0</v>
      </c>
      <c r="J14" s="46">
        <f t="shared" si="1"/>
        <v>7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24</v>
      </c>
      <c r="F22" s="71">
        <v>5</v>
      </c>
      <c r="G22" s="46">
        <f t="shared" si="0"/>
        <v>29</v>
      </c>
      <c r="H22" s="78">
        <v>0</v>
      </c>
      <c r="I22" s="76">
        <v>0</v>
      </c>
      <c r="J22" s="46">
        <f t="shared" si="1"/>
        <v>22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330</v>
      </c>
      <c r="P22" s="104">
        <f t="shared" si="3"/>
        <v>370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04">
        <f t="shared" si="3"/>
        <v>150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12</v>
      </c>
      <c r="F28" s="71">
        <v>2</v>
      </c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4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6</v>
      </c>
      <c r="F48" s="71">
        <v>1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2</v>
      </c>
      <c r="F110" s="71">
        <v>10</v>
      </c>
      <c r="G110" s="46">
        <f t="shared" si="23"/>
        <v>12</v>
      </c>
      <c r="H110" s="78">
        <v>0</v>
      </c>
      <c r="I110" s="76">
        <v>0</v>
      </c>
      <c r="J110" s="46">
        <f t="shared" si="24"/>
        <v>11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4</v>
      </c>
      <c r="F111" s="71">
        <v>5</v>
      </c>
      <c r="G111" s="46">
        <f t="shared" si="23"/>
        <v>9</v>
      </c>
      <c r="H111" s="78">
        <v>0</v>
      </c>
      <c r="I111" s="76">
        <v>0</v>
      </c>
      <c r="J111" s="46">
        <f t="shared" si="24"/>
        <v>9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+'13'!J173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</v>
      </c>
      <c r="F185" s="71">
        <v>15</v>
      </c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+'13'!J187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+'13'!J188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+'13'!J189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</v>
      </c>
      <c r="F194" s="71">
        <v>6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47</v>
      </c>
      <c r="F198" s="71"/>
      <c r="G198" s="46">
        <f t="shared" si="30"/>
        <v>47</v>
      </c>
      <c r="H198" s="78">
        <v>0</v>
      </c>
      <c r="I198" s="76">
        <v>0</v>
      </c>
      <c r="J198" s="46">
        <f t="shared" si="31"/>
        <v>44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175</v>
      </c>
      <c r="P198" s="104">
        <f t="shared" si="35"/>
        <v>275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+'13'!J244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9</v>
      </c>
      <c r="K244" s="72">
        <v>1</v>
      </c>
      <c r="L244" s="20">
        <v>27</v>
      </c>
      <c r="M244" s="65">
        <f t="shared" si="49"/>
        <v>27</v>
      </c>
      <c r="N244" s="17" t="s">
        <v>16</v>
      </c>
      <c r="O244" s="18">
        <v>12</v>
      </c>
      <c r="P244" s="104">
        <f t="shared" si="50"/>
        <v>15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1258.1000000000004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3577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815</v>
      </c>
      <c r="O264" s="2">
        <v>200</v>
      </c>
      <c r="P264" s="2">
        <v>150</v>
      </c>
      <c r="Q264" s="88">
        <v>130</v>
      </c>
      <c r="R264" s="2">
        <v>120</v>
      </c>
      <c r="S264" s="2">
        <v>50</v>
      </c>
      <c r="T264" s="2">
        <v>165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892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 t="s">
        <v>1422</v>
      </c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7</v>
      </c>
      <c r="F14" s="71"/>
      <c r="G14" s="46">
        <f t="shared" si="0"/>
        <v>7</v>
      </c>
      <c r="H14" s="78">
        <v>0</v>
      </c>
      <c r="I14" s="76">
        <v>0</v>
      </c>
      <c r="J14" s="46">
        <f t="shared" si="1"/>
        <v>6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15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104">
        <f t="shared" si="3"/>
        <v>350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04">
        <f t="shared" si="3"/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4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4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11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8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1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4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+'14'!J173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+'14'!J187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+'14'!J188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+'14'!J189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44</v>
      </c>
      <c r="F198" s="71"/>
      <c r="G198" s="46">
        <f t="shared" si="30"/>
        <v>44</v>
      </c>
      <c r="H198" s="78">
        <v>0</v>
      </c>
      <c r="I198" s="76">
        <v>0</v>
      </c>
      <c r="J198" s="46">
        <f t="shared" si="31"/>
        <v>44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+'14'!J244</f>
        <v>9</v>
      </c>
      <c r="F244" s="71"/>
      <c r="G244" s="46">
        <f t="shared" si="47"/>
        <v>9</v>
      </c>
      <c r="H244" s="78">
        <v>0</v>
      </c>
      <c r="I244" s="76">
        <v>0</v>
      </c>
      <c r="J244" s="46">
        <f t="shared" si="48"/>
        <v>8</v>
      </c>
      <c r="K244" s="72">
        <v>1</v>
      </c>
      <c r="L244" s="20">
        <v>27</v>
      </c>
      <c r="M244" s="65">
        <f t="shared" si="49"/>
        <v>27</v>
      </c>
      <c r="N244" s="17" t="s">
        <v>16</v>
      </c>
      <c r="O244" s="18">
        <v>12</v>
      </c>
      <c r="P244" s="23">
        <f t="shared" si="50"/>
        <v>15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907.43999999999994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3147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1680</v>
      </c>
      <c r="O264" s="2">
        <v>250</v>
      </c>
      <c r="P264" s="2">
        <v>60</v>
      </c>
      <c r="Q264" s="88">
        <v>910</v>
      </c>
      <c r="R264" s="123">
        <v>460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 t="s">
        <v>1421</v>
      </c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6</v>
      </c>
      <c r="F14" s="71"/>
      <c r="G14" s="46">
        <f t="shared" si="0"/>
        <v>6</v>
      </c>
      <c r="H14" s="78">
        <v>0</v>
      </c>
      <c r="I14" s="76">
        <v>0</v>
      </c>
      <c r="J14" s="46">
        <f t="shared" si="1"/>
        <v>6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04">
        <f t="shared" si="3"/>
        <v>200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4">
        <f t="shared" si="3"/>
        <v>500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>
        <v>3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/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4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8</v>
      </c>
      <c r="F111" s="71"/>
      <c r="G111" s="46">
        <f t="shared" si="23"/>
        <v>8</v>
      </c>
      <c r="H111" s="78">
        <v>0</v>
      </c>
      <c r="I111" s="76">
        <v>0</v>
      </c>
      <c r="J111" s="46">
        <f t="shared" si="24"/>
        <v>7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+'15'!J173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+'15'!J187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+'15'!J189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44</v>
      </c>
      <c r="F198" s="71"/>
      <c r="G198" s="46">
        <f t="shared" si="30"/>
        <v>44</v>
      </c>
      <c r="H198" s="78">
        <v>0</v>
      </c>
      <c r="I198" s="76">
        <v>0</v>
      </c>
      <c r="J198" s="46">
        <f t="shared" si="31"/>
        <v>40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300</v>
      </c>
      <c r="P198" s="104">
        <f t="shared" si="35"/>
        <v>300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+'15'!J244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994.12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50</v>
      </c>
      <c r="P264" s="2">
        <v>50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>
    <filterColumn colId="15">
      <filters blank="1">
        <filter val="-"/>
        <filter val="100.00"/>
        <filter val="120.00"/>
        <filter val="150.00"/>
        <filter val="250.00"/>
        <filter val="300.00"/>
        <filter val="50"/>
        <filter val="50.00"/>
        <filter val="50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26</v>
      </c>
      <c r="F5" s="71">
        <v>10</v>
      </c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50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6</v>
      </c>
      <c r="F14" s="71">
        <v>5</v>
      </c>
      <c r="G14" s="46">
        <f t="shared" si="0"/>
        <v>11</v>
      </c>
      <c r="H14" s="78">
        <v>0</v>
      </c>
      <c r="I14" s="76">
        <v>0</v>
      </c>
      <c r="J14" s="46">
        <f t="shared" si="1"/>
        <v>10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11</v>
      </c>
      <c r="F22" s="71">
        <v>5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>
        <v>5</v>
      </c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04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6"/>
        <v>13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4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4">
        <f t="shared" si="3"/>
        <v>75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104">
        <f>SUM(M51-O51)</f>
        <v>50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10</v>
      </c>
      <c r="F110" s="71">
        <v>30</v>
      </c>
      <c r="G110" s="46">
        <f t="shared" si="23"/>
        <v>40</v>
      </c>
      <c r="H110" s="78">
        <v>0</v>
      </c>
      <c r="I110" s="76">
        <v>0</v>
      </c>
      <c r="J110" s="46">
        <f t="shared" si="24"/>
        <v>40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7</v>
      </c>
      <c r="F111" s="71">
        <v>4</v>
      </c>
      <c r="G111" s="46">
        <f t="shared" si="23"/>
        <v>11</v>
      </c>
      <c r="H111" s="78">
        <v>0</v>
      </c>
      <c r="I111" s="76">
        <v>0</v>
      </c>
      <c r="J111" s="46">
        <f t="shared" si="24"/>
        <v>10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0</v>
      </c>
      <c r="K131" s="72">
        <v>7</v>
      </c>
      <c r="L131" s="22">
        <v>50</v>
      </c>
      <c r="M131" s="65">
        <f t="shared" si="7"/>
        <v>350</v>
      </c>
      <c r="N131" s="17" t="s">
        <v>16</v>
      </c>
      <c r="O131" s="18"/>
      <c r="P131" s="104">
        <f t="shared" si="8"/>
        <v>350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7</v>
      </c>
      <c r="F133" s="71">
        <v>5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+'16'!J173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+'16'!J187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+'16'!J188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+'16'!J189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40</v>
      </c>
      <c r="F198" s="71"/>
      <c r="G198" s="46">
        <f t="shared" si="30"/>
        <v>40</v>
      </c>
      <c r="H198" s="78">
        <v>0</v>
      </c>
      <c r="I198" s="76">
        <v>0</v>
      </c>
      <c r="J198" s="46">
        <f t="shared" si="31"/>
        <v>39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75</v>
      </c>
      <c r="P198" s="104">
        <f t="shared" si="35"/>
        <v>75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+'16'!J244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743.05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125</v>
      </c>
      <c r="P264" s="2">
        <v>295</v>
      </c>
      <c r="Q264" s="88">
        <v>50</v>
      </c>
      <c r="R264" s="2">
        <v>50</v>
      </c>
      <c r="S264" s="2">
        <v>50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>
        <v>1</v>
      </c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125</v>
      </c>
      <c r="P48" s="104">
        <f>SUM(M48-O48)</f>
        <v>125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>
        <v>1</v>
      </c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4">
        <f t="shared" si="3"/>
        <v>75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40</v>
      </c>
      <c r="F110" s="71"/>
      <c r="G110" s="46">
        <f t="shared" si="23"/>
        <v>40</v>
      </c>
      <c r="H110" s="78">
        <v>0</v>
      </c>
      <c r="I110" s="76">
        <v>0</v>
      </c>
      <c r="J110" s="46">
        <f t="shared" si="24"/>
        <v>37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10</v>
      </c>
      <c r="F111" s="71"/>
      <c r="G111" s="46">
        <f t="shared" si="23"/>
        <v>10</v>
      </c>
      <c r="H111" s="78">
        <v>0</v>
      </c>
      <c r="I111" s="76">
        <v>0</v>
      </c>
      <c r="J111" s="46">
        <f t="shared" si="24"/>
        <v>8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/>
      <c r="P111" s="104">
        <f t="shared" si="8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+'17'!J188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+'17'!J189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39</v>
      </c>
      <c r="F198" s="71"/>
      <c r="G198" s="46">
        <f t="shared" si="30"/>
        <v>39</v>
      </c>
      <c r="H198" s="78">
        <v>0</v>
      </c>
      <c r="I198" s="76">
        <v>0</v>
      </c>
      <c r="J198" s="46">
        <f t="shared" si="31"/>
        <v>39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+'17'!J244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686.28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120</v>
      </c>
      <c r="P264" s="2">
        <v>320</v>
      </c>
      <c r="Q264" s="88">
        <v>50</v>
      </c>
      <c r="R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68" si="1">+G5-H5-K5-I5</f>
        <v>32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40</v>
      </c>
      <c r="K6" s="72">
        <v>6</v>
      </c>
      <c r="L6" s="15">
        <v>100</v>
      </c>
      <c r="M6" s="65">
        <f>+L6*K6</f>
        <v>600</v>
      </c>
      <c r="N6" s="17" t="s">
        <v>16</v>
      </c>
      <c r="O6" s="18"/>
      <c r="P6" s="104">
        <f t="shared" ref="P6:P80" si="2">SUM(M6-O6)</f>
        <v>600</v>
      </c>
      <c r="Q6" s="90">
        <v>39.29</v>
      </c>
      <c r="R6" s="43">
        <f t="shared" ref="R6:R80" si="3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104">
        <f t="shared" si="2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1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1"/>
        <v>1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2"/>
        <v>500</v>
      </c>
      <c r="Q31" s="90">
        <v>38.46</v>
      </c>
      <c r="R31" s="43">
        <f t="shared" si="3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1"/>
        <v>3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1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1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1"/>
        <v>12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1"/>
        <v>2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>
        <v>100</v>
      </c>
      <c r="P46" s="104">
        <f t="shared" si="2"/>
        <v>100</v>
      </c>
      <c r="Q46" s="90">
        <v>19.05</v>
      </c>
      <c r="R46" s="43">
        <f t="shared" si="3"/>
        <v>76.2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1"/>
        <v>4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100</v>
      </c>
      <c r="P49" s="104">
        <f>SUM(M49-O49)</f>
        <v>100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122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1"/>
        <v>0</v>
      </c>
      <c r="K51" s="72">
        <v>1</v>
      </c>
      <c r="L51" s="15">
        <v>50</v>
      </c>
      <c r="M51" s="65">
        <f t="shared" ref="M51:M56" si="6"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1"/>
        <v>5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1"/>
        <v>8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1"/>
        <v>7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1"/>
        <v>4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1"/>
        <v>6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4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7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4</v>
      </c>
      <c r="F94" s="71"/>
      <c r="G94" s="46">
        <f t="shared" ref="G94:G161" si="22">E94+F94</f>
        <v>4</v>
      </c>
      <c r="H94" s="78">
        <v>0</v>
      </c>
      <c r="I94" s="76">
        <v>0</v>
      </c>
      <c r="J94" s="46">
        <f t="shared" si="7"/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1</v>
      </c>
      <c r="F95" s="71"/>
      <c r="G95" s="46">
        <f t="shared" si="22"/>
        <v>1</v>
      </c>
      <c r="H95" s="78">
        <v>0</v>
      </c>
      <c r="I95" s="76">
        <v>0</v>
      </c>
      <c r="J95" s="46">
        <f t="shared" si="7"/>
        <v>1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2"/>
      <c r="R103" s="43">
        <f t="shared" si="25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2"/>
      <c r="R104" s="43">
        <f t="shared" si="25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2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37</v>
      </c>
      <c r="F110" s="71"/>
      <c r="G110" s="46">
        <f t="shared" si="22"/>
        <v>37</v>
      </c>
      <c r="H110" s="78">
        <v>0</v>
      </c>
      <c r="I110" s="76">
        <v>0</v>
      </c>
      <c r="J110" s="46">
        <f t="shared" si="7"/>
        <v>37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8</v>
      </c>
      <c r="F111" s="71"/>
      <c r="G111" s="46">
        <f t="shared" si="22"/>
        <v>8</v>
      </c>
      <c r="H111" s="78">
        <v>0</v>
      </c>
      <c r="I111" s="76">
        <v>0</v>
      </c>
      <c r="J111" s="46">
        <f t="shared" si="7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04">
        <f t="shared" si="9"/>
        <v>250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19</v>
      </c>
      <c r="F112" s="71"/>
      <c r="G112" s="46">
        <f t="shared" si="22"/>
        <v>19</v>
      </c>
      <c r="H112" s="78">
        <v>0</v>
      </c>
      <c r="I112" s="76">
        <v>0</v>
      </c>
      <c r="J112" s="46">
        <f t="shared" si="7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22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22"/>
        <v>4</v>
      </c>
      <c r="H115" s="78">
        <v>0</v>
      </c>
      <c r="I115" s="76">
        <v>0</v>
      </c>
      <c r="J115" s="46">
        <f t="shared" si="7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9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22"/>
        <v>10</v>
      </c>
      <c r="H116" s="78">
        <v>0</v>
      </c>
      <c r="I116" s="76">
        <v>0</v>
      </c>
      <c r="J116" s="46">
        <f t="shared" si="7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9</v>
      </c>
      <c r="F133" s="71"/>
      <c r="G133" s="46">
        <f t="shared" si="22"/>
        <v>9</v>
      </c>
      <c r="H133" s="78">
        <v>0</v>
      </c>
      <c r="I133" s="76">
        <v>0</v>
      </c>
      <c r="J133" s="46">
        <f t="shared" ref="J133:J196" si="27">+G133-H133-K133-I133</f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3</v>
      </c>
      <c r="F154" s="71"/>
      <c r="G154" s="46">
        <f t="shared" si="22"/>
        <v>3</v>
      </c>
      <c r="H154" s="78">
        <v>0</v>
      </c>
      <c r="I154" s="76">
        <v>0</v>
      </c>
      <c r="J154" s="46">
        <f t="shared" si="27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 t="shared" si="27"/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14</v>
      </c>
      <c r="F175" s="71"/>
      <c r="G175" s="46">
        <f t="shared" si="28"/>
        <v>14</v>
      </c>
      <c r="H175" s="78">
        <v>0</v>
      </c>
      <c r="I175" s="76">
        <v>0</v>
      </c>
      <c r="J175" s="46">
        <f t="shared" si="27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2</v>
      </c>
      <c r="F177" s="71"/>
      <c r="G177" s="46">
        <f t="shared" si="28"/>
        <v>2</v>
      </c>
      <c r="H177" s="78">
        <v>0</v>
      </c>
      <c r="I177" s="76">
        <v>0</v>
      </c>
      <c r="J177" s="46">
        <f t="shared" si="27"/>
        <v>2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7"/>
        <v>5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17</v>
      </c>
      <c r="F185" s="71"/>
      <c r="G185" s="46">
        <f t="shared" si="28"/>
        <v>17</v>
      </c>
      <c r="H185" s="78">
        <v>0</v>
      </c>
      <c r="I185" s="76">
        <v>0</v>
      </c>
      <c r="J185" s="46">
        <f t="shared" si="27"/>
        <v>17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 t="shared" si="27"/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+'18'!J188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 t="shared" si="27"/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+'18'!J189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 t="shared" si="27"/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7"/>
        <v>7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39</v>
      </c>
      <c r="F198" s="71"/>
      <c r="G198" s="46">
        <f t="shared" si="28"/>
        <v>39</v>
      </c>
      <c r="H198" s="78">
        <v>0</v>
      </c>
      <c r="I198" s="76">
        <v>0</v>
      </c>
      <c r="J198" s="46">
        <f t="shared" si="35"/>
        <v>38</v>
      </c>
      <c r="K198" s="72">
        <v>1</v>
      </c>
      <c r="L198" s="20">
        <v>150</v>
      </c>
      <c r="M198" s="65">
        <f t="shared" si="30"/>
        <v>150</v>
      </c>
      <c r="N198" s="17" t="s">
        <v>16</v>
      </c>
      <c r="O198" s="18">
        <v>75</v>
      </c>
      <c r="P198" s="104">
        <f t="shared" si="31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71</v>
      </c>
      <c r="F205" s="71"/>
      <c r="G205" s="46">
        <f t="shared" si="28"/>
        <v>71</v>
      </c>
      <c r="H205" s="78">
        <v>0</v>
      </c>
      <c r="I205" s="76">
        <v>0</v>
      </c>
      <c r="J205" s="46">
        <f t="shared" si="35"/>
        <v>71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5</v>
      </c>
      <c r="F208" s="71"/>
      <c r="G208" s="46">
        <f t="shared" si="28"/>
        <v>5</v>
      </c>
      <c r="H208" s="78">
        <v>0</v>
      </c>
      <c r="I208" s="76">
        <v>0</v>
      </c>
      <c r="J208" s="46">
        <f t="shared" si="35"/>
        <v>5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4</v>
      </c>
      <c r="G209" s="46">
        <f t="shared" si="28"/>
        <v>4</v>
      </c>
      <c r="H209" s="78">
        <v>0</v>
      </c>
      <c r="I209" s="76">
        <v>0</v>
      </c>
      <c r="J209" s="46">
        <f t="shared" si="35"/>
        <v>2</v>
      </c>
      <c r="K209" s="72">
        <v>2</v>
      </c>
      <c r="L209" s="20">
        <v>120</v>
      </c>
      <c r="M209" s="65">
        <f t="shared" si="30"/>
        <v>240</v>
      </c>
      <c r="N209" s="17" t="s">
        <v>16</v>
      </c>
      <c r="O209" s="18"/>
      <c r="P209" s="104">
        <f t="shared" si="31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2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2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2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2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2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2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2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2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+'18'!J243</f>
        <v>0</v>
      </c>
      <c r="F243" s="71"/>
      <c r="G243" s="46">
        <f t="shared" ref="G243:G246" si="42">E243+F243</f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20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2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+'18'!J244</f>
        <v>8</v>
      </c>
      <c r="F244" s="71"/>
      <c r="G244" s="46">
        <f t="shared" si="42"/>
        <v>8</v>
      </c>
      <c r="H244" s="78">
        <v>0</v>
      </c>
      <c r="I244" s="76">
        <v>0</v>
      </c>
      <c r="J244" s="46">
        <f t="shared" si="35"/>
        <v>8</v>
      </c>
      <c r="K244" s="72"/>
      <c r="L244" s="20">
        <v>27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2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35"/>
        <v>0</v>
      </c>
      <c r="K245" s="72"/>
      <c r="L245" s="20"/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2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35"/>
        <v>0</v>
      </c>
      <c r="K246" s="72"/>
      <c r="L246" s="20"/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2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/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2"/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5"/>
        <v>0</v>
      </c>
      <c r="K248" s="72"/>
      <c r="L248" s="20"/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/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2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2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2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956.97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510</v>
      </c>
      <c r="O264" s="2">
        <v>150</v>
      </c>
      <c r="P264" s="2">
        <v>60</v>
      </c>
      <c r="Q264" s="88">
        <v>100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40</v>
      </c>
      <c r="F6" s="71"/>
      <c r="G6" s="46">
        <f t="shared" si="0"/>
        <v>40</v>
      </c>
      <c r="H6" s="78">
        <v>0</v>
      </c>
      <c r="I6" s="76">
        <v>9</v>
      </c>
      <c r="J6" s="46">
        <f t="shared" si="1"/>
        <v>24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60</v>
      </c>
      <c r="P6" s="104">
        <f t="shared" ref="P6:P80" si="3">SUM(M6-O6)</f>
        <v>640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13</v>
      </c>
      <c r="F22" s="71"/>
      <c r="G22" s="46">
        <f t="shared" si="0"/>
        <v>13</v>
      </c>
      <c r="H22" s="78">
        <v>0</v>
      </c>
      <c r="I22" s="76">
        <v>3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12</v>
      </c>
      <c r="F28" s="71">
        <v>5</v>
      </c>
      <c r="G28" s="46">
        <f t="shared" si="5"/>
        <v>17</v>
      </c>
      <c r="H28" s="78">
        <v>0</v>
      </c>
      <c r="I28" s="76">
        <v>2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</v>
      </c>
      <c r="F31" s="71">
        <v>5</v>
      </c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>
        <v>7</v>
      </c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9</v>
      </c>
      <c r="F40" s="71">
        <v>4</v>
      </c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12</v>
      </c>
      <c r="F41" s="71">
        <v>4</v>
      </c>
      <c r="G41" s="46">
        <f t="shared" si="5"/>
        <v>16</v>
      </c>
      <c r="H41" s="78">
        <v>0</v>
      </c>
      <c r="I41" s="76">
        <v>0</v>
      </c>
      <c r="J41" s="46">
        <f t="shared" si="6"/>
        <v>15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>
        <v>3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5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>
        <v>10</v>
      </c>
      <c r="G74" s="46">
        <f t="shared" si="5"/>
        <v>11</v>
      </c>
      <c r="H74" s="78">
        <v>0</v>
      </c>
      <c r="I74" s="76">
        <v>0</v>
      </c>
      <c r="J74" s="46">
        <f t="shared" si="6"/>
        <v>11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9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44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3</v>
      </c>
      <c r="F93" s="71">
        <v>5</v>
      </c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37</v>
      </c>
      <c r="F110" s="71"/>
      <c r="G110" s="46">
        <f t="shared" si="20"/>
        <v>37</v>
      </c>
      <c r="H110" s="78">
        <v>0</v>
      </c>
      <c r="I110" s="76">
        <v>0</v>
      </c>
      <c r="J110" s="46">
        <f t="shared" si="21"/>
        <v>35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4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9</v>
      </c>
      <c r="F133" s="71">
        <v>4</v>
      </c>
      <c r="G133" s="46">
        <f t="shared" si="20"/>
        <v>13</v>
      </c>
      <c r="H133" s="78">
        <v>0</v>
      </c>
      <c r="I133" s="76">
        <v>0</v>
      </c>
      <c r="J133" s="46">
        <f t="shared" si="21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+'19'!J173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+'19'!J187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+'19'!J188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+'19'!J189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38</v>
      </c>
      <c r="F198" s="71"/>
      <c r="G198" s="46">
        <f t="shared" si="27"/>
        <v>38</v>
      </c>
      <c r="H198" s="78">
        <v>0</v>
      </c>
      <c r="I198" s="76">
        <v>0</v>
      </c>
      <c r="J198" s="46">
        <f t="shared" si="28"/>
        <v>38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71</v>
      </c>
      <c r="F205" s="71"/>
      <c r="G205" s="46">
        <f t="shared" si="27"/>
        <v>71</v>
      </c>
      <c r="H205" s="78">
        <v>0</v>
      </c>
      <c r="I205" s="76">
        <v>0</v>
      </c>
      <c r="J205" s="46">
        <f t="shared" si="28"/>
        <v>71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+'19'!J244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659.81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100</v>
      </c>
      <c r="P264" s="2">
        <v>160</v>
      </c>
      <c r="Q264" s="88">
        <v>40</v>
      </c>
      <c r="R264" s="2">
        <v>100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30" si="2">+L6*K6</f>
        <v>400</v>
      </c>
      <c r="N6" s="17" t="s">
        <v>16</v>
      </c>
      <c r="O6" s="18">
        <v>200</v>
      </c>
      <c r="P6" s="104">
        <f t="shared" ref="P6:P40" si="3">SUM(M6-O6)</f>
        <v>200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70</v>
      </c>
      <c r="P20" s="104">
        <f t="shared" si="3"/>
        <v>60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ref="M31:M80" si="7">+L31*K31</f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7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7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7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7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7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7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9</v>
      </c>
      <c r="F39" s="71">
        <v>3</v>
      </c>
      <c r="G39" s="46">
        <f t="shared" si="5"/>
        <v>12</v>
      </c>
      <c r="H39" s="78">
        <v>0</v>
      </c>
      <c r="I39" s="76">
        <v>0</v>
      </c>
      <c r="J39" s="46">
        <f t="shared" si="6"/>
        <v>7</v>
      </c>
      <c r="K39" s="72">
        <v>5</v>
      </c>
      <c r="L39" s="15">
        <v>50</v>
      </c>
      <c r="M39" s="65">
        <f t="shared" si="7"/>
        <v>250</v>
      </c>
      <c r="N39" s="17" t="s">
        <v>16</v>
      </c>
      <c r="O39" s="18">
        <v>75</v>
      </c>
      <c r="P39" s="104">
        <f t="shared" si="3"/>
        <v>175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12</v>
      </c>
      <c r="F40" s="71">
        <v>3</v>
      </c>
      <c r="G40" s="46">
        <f t="shared" si="5"/>
        <v>15</v>
      </c>
      <c r="H40" s="78">
        <v>0</v>
      </c>
      <c r="I40" s="76">
        <v>0</v>
      </c>
      <c r="J40" s="46">
        <f t="shared" si="6"/>
        <v>12</v>
      </c>
      <c r="K40" s="72">
        <v>3</v>
      </c>
      <c r="L40" s="15">
        <v>50</v>
      </c>
      <c r="M40" s="65">
        <f t="shared" si="7"/>
        <v>150</v>
      </c>
      <c r="N40" s="17" t="s">
        <v>16</v>
      </c>
      <c r="O40" s="18">
        <v>75</v>
      </c>
      <c r="P40" s="104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15</v>
      </c>
      <c r="F41" s="71">
        <v>3</v>
      </c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7"/>
        <v>0</v>
      </c>
      <c r="N41" s="17" t="s">
        <v>16</v>
      </c>
      <c r="O41" s="18"/>
      <c r="P41" s="23">
        <f t="shared" ref="P41:P80" si="8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7"/>
        <v>0</v>
      </c>
      <c r="N42" s="17" t="s">
        <v>16</v>
      </c>
      <c r="O42" s="18"/>
      <c r="P42" s="23">
        <f t="shared" si="8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7"/>
        <v>0</v>
      </c>
      <c r="N44" s="17" t="s">
        <v>16</v>
      </c>
      <c r="O44" s="18"/>
      <c r="P44" s="23">
        <f t="shared" si="8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7"/>
        <v>0</v>
      </c>
      <c r="N45" s="17" t="s">
        <v>16</v>
      </c>
      <c r="O45" s="18"/>
      <c r="P45" s="23">
        <f t="shared" si="8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7"/>
        <v>50</v>
      </c>
      <c r="N46" s="17" t="s">
        <v>16</v>
      </c>
      <c r="O46" s="18">
        <v>25</v>
      </c>
      <c r="P46" s="104">
        <f t="shared" si="8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7"/>
        <v>0</v>
      </c>
      <c r="N47" s="17" t="s">
        <v>16</v>
      </c>
      <c r="O47" s="18"/>
      <c r="P47" s="23">
        <f t="shared" si="8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7"/>
        <v>0</v>
      </c>
      <c r="N50" s="17" t="s">
        <v>16</v>
      </c>
      <c r="O50" s="18"/>
      <c r="P50" s="23">
        <f t="shared" si="8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8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7"/>
        <v>0</v>
      </c>
      <c r="N57" s="17" t="s">
        <v>16</v>
      </c>
      <c r="O57" s="18"/>
      <c r="P57" s="23">
        <f t="shared" si="8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7"/>
        <v>120</v>
      </c>
      <c r="N58" s="17" t="s">
        <v>16</v>
      </c>
      <c r="O58" s="18">
        <v>60</v>
      </c>
      <c r="P58" s="104">
        <f t="shared" si="8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7"/>
        <v>120</v>
      </c>
      <c r="N59" s="17" t="s">
        <v>16</v>
      </c>
      <c r="O59" s="18">
        <v>60</v>
      </c>
      <c r="P59" s="104">
        <f t="shared" si="8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7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7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7"/>
        <v>0</v>
      </c>
      <c r="N62" s="17" t="s">
        <v>16</v>
      </c>
      <c r="O62" s="18"/>
      <c r="P62" s="23">
        <f t="shared" si="8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7"/>
        <v>0</v>
      </c>
      <c r="N63" s="17" t="s">
        <v>16</v>
      </c>
      <c r="O63" s="18"/>
      <c r="P63" s="23">
        <f t="shared" si="8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7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7"/>
        <v>50</v>
      </c>
      <c r="N65" s="17" t="s">
        <v>16</v>
      </c>
      <c r="O65" s="18"/>
      <c r="P65" s="104">
        <f t="shared" si="8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7"/>
        <v>50</v>
      </c>
      <c r="N66" s="17" t="s">
        <v>16</v>
      </c>
      <c r="O66" s="18"/>
      <c r="P66" s="104">
        <f t="shared" si="8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7"/>
        <v>0</v>
      </c>
      <c r="N67" s="17" t="s">
        <v>16</v>
      </c>
      <c r="O67" s="18"/>
      <c r="P67" s="23">
        <f t="shared" si="8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7"/>
        <v>0</v>
      </c>
      <c r="N68" s="17" t="s">
        <v>16</v>
      </c>
      <c r="O68" s="18"/>
      <c r="P68" s="23">
        <f t="shared" si="8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7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7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7</v>
      </c>
      <c r="K74" s="72">
        <v>4</v>
      </c>
      <c r="L74" s="21">
        <v>50</v>
      </c>
      <c r="M74" s="65">
        <f t="shared" si="7"/>
        <v>200</v>
      </c>
      <c r="N74" s="17" t="s">
        <v>16</v>
      </c>
      <c r="O74" s="18">
        <v>100</v>
      </c>
      <c r="P74" s="104">
        <f t="shared" si="8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4">
        <f t="shared" si="8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21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21"/>
      <c r="R89" s="43">
        <f t="shared" si="14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21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4</v>
      </c>
      <c r="F94" s="71"/>
      <c r="G94" s="46">
        <f t="shared" ref="G94:G161" si="25">E94+F94</f>
        <v>4</v>
      </c>
      <c r="H94" s="78">
        <v>0</v>
      </c>
      <c r="I94" s="76">
        <v>0</v>
      </c>
      <c r="J94" s="46">
        <f t="shared" ref="J94:J161" si="26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1</v>
      </c>
      <c r="F95" s="71"/>
      <c r="G95" s="46">
        <f t="shared" si="25"/>
        <v>1</v>
      </c>
      <c r="H95" s="78">
        <v>0</v>
      </c>
      <c r="I95" s="76">
        <v>0</v>
      </c>
      <c r="J95" s="46">
        <f t="shared" si="26"/>
        <v>1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21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21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21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21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35</v>
      </c>
      <c r="F110" s="71"/>
      <c r="G110" s="46">
        <f t="shared" si="25"/>
        <v>35</v>
      </c>
      <c r="H110" s="78">
        <v>0</v>
      </c>
      <c r="I110" s="76">
        <v>0</v>
      </c>
      <c r="J110" s="46">
        <f t="shared" si="26"/>
        <v>35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7</v>
      </c>
      <c r="F111" s="71"/>
      <c r="G111" s="46">
        <f t="shared" si="25"/>
        <v>7</v>
      </c>
      <c r="H111" s="78">
        <v>0</v>
      </c>
      <c r="I111" s="76">
        <v>0</v>
      </c>
      <c r="J111" s="46">
        <f t="shared" si="26"/>
        <v>7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19</v>
      </c>
      <c r="F112" s="71"/>
      <c r="G112" s="46">
        <f t="shared" si="25"/>
        <v>19</v>
      </c>
      <c r="H112" s="78">
        <v>0</v>
      </c>
      <c r="I112" s="76">
        <v>0</v>
      </c>
      <c r="J112" s="46">
        <f t="shared" si="26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</v>
      </c>
      <c r="F115" s="71"/>
      <c r="G115" s="46">
        <f t="shared" si="25"/>
        <v>3</v>
      </c>
      <c r="H115" s="78">
        <v>0</v>
      </c>
      <c r="I115" s="76">
        <v>0</v>
      </c>
      <c r="J115" s="46">
        <f t="shared" si="26"/>
        <v>3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4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13</v>
      </c>
      <c r="F133" s="71"/>
      <c r="G133" s="46">
        <f t="shared" si="25"/>
        <v>13</v>
      </c>
      <c r="H133" s="78">
        <v>0</v>
      </c>
      <c r="I133" s="76">
        <v>0</v>
      </c>
      <c r="J133" s="46">
        <f t="shared" si="26"/>
        <v>9</v>
      </c>
      <c r="K133" s="72">
        <v>4</v>
      </c>
      <c r="L133" s="20">
        <v>50</v>
      </c>
      <c r="M133" s="65">
        <f t="shared" si="9"/>
        <v>200</v>
      </c>
      <c r="N133" s="17" t="s">
        <v>16</v>
      </c>
      <c r="O133" s="18"/>
      <c r="P133" s="104">
        <f t="shared" si="10"/>
        <v>200</v>
      </c>
      <c r="Q133" s="90">
        <v>24.21</v>
      </c>
      <c r="R133" s="43">
        <f t="shared" si="11"/>
        <v>96.84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21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21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21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14</v>
      </c>
      <c r="F175" s="71"/>
      <c r="G175" s="46">
        <f t="shared" si="32"/>
        <v>14</v>
      </c>
      <c r="H175" s="78">
        <v>0</v>
      </c>
      <c r="I175" s="76">
        <v>0</v>
      </c>
      <c r="J175" s="46">
        <f t="shared" si="33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2</v>
      </c>
      <c r="F177" s="71"/>
      <c r="G177" s="46">
        <f t="shared" si="32"/>
        <v>2</v>
      </c>
      <c r="H177" s="78">
        <v>0</v>
      </c>
      <c r="I177" s="76">
        <v>0</v>
      </c>
      <c r="J177" s="46">
        <f t="shared" si="33"/>
        <v>2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17</v>
      </c>
      <c r="F185" s="71"/>
      <c r="G185" s="46">
        <f t="shared" si="32"/>
        <v>17</v>
      </c>
      <c r="H185" s="78">
        <v>0</v>
      </c>
      <c r="I185" s="76">
        <v>0</v>
      </c>
      <c r="J185" s="46">
        <f t="shared" si="33"/>
        <v>17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+'20'!J187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+'20'!J188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+'20'!J189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6</v>
      </c>
      <c r="F194" s="71"/>
      <c r="G194" s="46">
        <f t="shared" si="32"/>
        <v>6</v>
      </c>
      <c r="H194" s="78">
        <v>0</v>
      </c>
      <c r="I194" s="76">
        <v>0</v>
      </c>
      <c r="J194" s="46">
        <f t="shared" si="33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38</v>
      </c>
      <c r="F198" s="71"/>
      <c r="G198" s="46">
        <f t="shared" si="32"/>
        <v>38</v>
      </c>
      <c r="H198" s="78">
        <v>0</v>
      </c>
      <c r="I198" s="76">
        <v>0</v>
      </c>
      <c r="J198" s="46">
        <f t="shared" si="33"/>
        <v>37</v>
      </c>
      <c r="K198" s="72">
        <v>1</v>
      </c>
      <c r="L198" s="20">
        <v>150</v>
      </c>
      <c r="M198" s="65">
        <f t="shared" si="36"/>
        <v>150</v>
      </c>
      <c r="N198" s="17" t="s">
        <v>16</v>
      </c>
      <c r="O198" s="18">
        <v>75</v>
      </c>
      <c r="P198" s="104">
        <f t="shared" si="37"/>
        <v>75</v>
      </c>
      <c r="Q198" s="90">
        <v>64.38</v>
      </c>
      <c r="R198" s="43">
        <f t="shared" si="38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71</v>
      </c>
      <c r="F205" s="71"/>
      <c r="G205" s="46">
        <f t="shared" si="32"/>
        <v>71</v>
      </c>
      <c r="H205" s="78">
        <v>0</v>
      </c>
      <c r="I205" s="76">
        <v>0</v>
      </c>
      <c r="J205" s="46">
        <f t="shared" si="33"/>
        <v>71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5</v>
      </c>
      <c r="F208" s="71"/>
      <c r="G208" s="46">
        <f t="shared" si="32"/>
        <v>5</v>
      </c>
      <c r="H208" s="78">
        <v>0</v>
      </c>
      <c r="I208" s="76">
        <v>0</v>
      </c>
      <c r="J208" s="46">
        <f t="shared" si="33"/>
        <v>5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+'20'!J243</f>
        <v>0</v>
      </c>
      <c r="F243" s="71"/>
      <c r="G243" s="46">
        <f t="shared" ref="G243:G246" si="49">E243+F243</f>
        <v>0</v>
      </c>
      <c r="H243" s="78">
        <v>0</v>
      </c>
      <c r="I243" s="76">
        <v>0</v>
      </c>
      <c r="J243" s="46">
        <f t="shared" ref="J243:J246" si="50">+G243-H243-K243-I243</f>
        <v>0</v>
      </c>
      <c r="K243" s="72"/>
      <c r="L243" s="20">
        <v>20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+'20'!J244</f>
        <v>8</v>
      </c>
      <c r="F244" s="71"/>
      <c r="G244" s="46">
        <f t="shared" si="49"/>
        <v>8</v>
      </c>
      <c r="H244" s="78">
        <v>0</v>
      </c>
      <c r="I244" s="76">
        <v>0</v>
      </c>
      <c r="J244" s="46">
        <f t="shared" si="50"/>
        <v>8</v>
      </c>
      <c r="K244" s="72"/>
      <c r="L244" s="20">
        <v>27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/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878.98000000000013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707</v>
      </c>
      <c r="O264" s="2">
        <v>210</v>
      </c>
      <c r="P264" s="2">
        <v>195</v>
      </c>
      <c r="Q264" s="2">
        <v>250</v>
      </c>
      <c r="R264" s="2">
        <v>52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2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23">
        <f t="shared" ref="P6:P80" si="3">SUM(M6-O6)</f>
        <v>250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2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3</v>
      </c>
      <c r="K23" s="72">
        <v>2</v>
      </c>
      <c r="L23" s="15">
        <v>100</v>
      </c>
      <c r="M23" s="65">
        <f t="shared" si="2"/>
        <v>200</v>
      </c>
      <c r="N23" s="17" t="s">
        <v>16</v>
      </c>
      <c r="O23" s="18"/>
      <c r="P23" s="23">
        <f t="shared" si="3"/>
        <v>200</v>
      </c>
      <c r="Q23" s="90">
        <v>42.24</v>
      </c>
      <c r="R23" s="43">
        <f t="shared" si="4"/>
        <v>84.48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2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23">
        <f t="shared" si="3"/>
        <v>25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23">
        <f t="shared" si="3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2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2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8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35</v>
      </c>
      <c r="F110" s="71"/>
      <c r="G110" s="46">
        <f t="shared" si="23"/>
        <v>35</v>
      </c>
      <c r="H110" s="78">
        <v>0</v>
      </c>
      <c r="I110" s="76">
        <v>0</v>
      </c>
      <c r="J110" s="46">
        <f t="shared" si="24"/>
        <v>33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23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7</v>
      </c>
      <c r="F111" s="71"/>
      <c r="G111" s="46">
        <f t="shared" si="23"/>
        <v>7</v>
      </c>
      <c r="H111" s="78">
        <v>0</v>
      </c>
      <c r="I111" s="76">
        <v>0</v>
      </c>
      <c r="J111" s="46">
        <f t="shared" si="24"/>
        <v>7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+'21'!J173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+'21'!J187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+'21'!J188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+'21'!J189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37</v>
      </c>
      <c r="F198" s="71"/>
      <c r="G198" s="46">
        <f t="shared" si="30"/>
        <v>37</v>
      </c>
      <c r="H198" s="78">
        <v>0</v>
      </c>
      <c r="I198" s="76">
        <v>0</v>
      </c>
      <c r="J198" s="46">
        <f t="shared" si="31"/>
        <v>35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23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71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+'21'!J244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1025.7599999999998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75</v>
      </c>
      <c r="P264" s="2">
        <v>120</v>
      </c>
      <c r="Q264" s="2">
        <v>120</v>
      </c>
      <c r="R264" s="2">
        <v>500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400</v>
      </c>
      <c r="P6" s="104">
        <f t="shared" ref="P6:P80" si="3">SUM(M6-O6)</f>
        <v>400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3</v>
      </c>
      <c r="F23" s="71"/>
      <c r="G23" s="46">
        <f t="shared" si="0"/>
        <v>3</v>
      </c>
      <c r="H23" s="78">
        <v>0</v>
      </c>
      <c r="I23" s="76">
        <v>0</v>
      </c>
      <c r="J23" s="46">
        <f t="shared" si="1"/>
        <v>1</v>
      </c>
      <c r="K23" s="72">
        <v>2</v>
      </c>
      <c r="L23" s="15">
        <v>100</v>
      </c>
      <c r="M23" s="65">
        <f t="shared" si="2"/>
        <v>200</v>
      </c>
      <c r="N23" s="17" t="s">
        <v>16</v>
      </c>
      <c r="O23" s="18"/>
      <c r="P23" s="104">
        <f t="shared" si="3"/>
        <v>200</v>
      </c>
      <c r="Q23" s="90">
        <v>42.24</v>
      </c>
      <c r="R23" s="43">
        <f t="shared" si="4"/>
        <v>84.48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0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04">
        <f t="shared" si="3"/>
        <v>600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8</v>
      </c>
      <c r="F93" s="71"/>
      <c r="G93" s="46">
        <f t="shared" si="5"/>
        <v>8</v>
      </c>
      <c r="H93" s="78">
        <v>0</v>
      </c>
      <c r="I93" s="76">
        <v>0</v>
      </c>
      <c r="J93" s="46">
        <f t="shared" si="6"/>
        <v>7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33</v>
      </c>
      <c r="F110" s="71"/>
      <c r="G110" s="46">
        <f t="shared" si="20"/>
        <v>33</v>
      </c>
      <c r="H110" s="78"/>
      <c r="I110" s="76">
        <v>0</v>
      </c>
      <c r="J110" s="46">
        <f t="shared" si="21"/>
        <v>33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7</v>
      </c>
      <c r="F111" s="71"/>
      <c r="G111" s="46">
        <f t="shared" si="20"/>
        <v>7</v>
      </c>
      <c r="H111" s="78">
        <v>1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16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4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+'22'!J187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+'22'!J188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+'22'!J189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35</v>
      </c>
      <c r="F198" s="71"/>
      <c r="G198" s="46">
        <f t="shared" si="27"/>
        <v>35</v>
      </c>
      <c r="H198" s="78">
        <v>0</v>
      </c>
      <c r="I198" s="76">
        <v>0</v>
      </c>
      <c r="J198" s="46">
        <f t="shared" si="28"/>
        <v>32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225</v>
      </c>
      <c r="P198" s="104">
        <f t="shared" si="26"/>
        <v>225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71</v>
      </c>
      <c r="F205" s="71"/>
      <c r="G205" s="46">
        <f t="shared" si="27"/>
        <v>71</v>
      </c>
      <c r="H205" s="78">
        <v>0</v>
      </c>
      <c r="I205" s="76">
        <v>0</v>
      </c>
      <c r="J205" s="46">
        <f t="shared" si="28"/>
        <v>70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4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1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+'22'!J244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ref="P252:P258" si="47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1392.23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1425</v>
      </c>
      <c r="O264" s="2">
        <v>675</v>
      </c>
      <c r="P264" s="2">
        <v>200</v>
      </c>
      <c r="Q264" s="2">
        <v>200</v>
      </c>
      <c r="R264" s="2">
        <v>100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>
    <filterColumn colId="15">
      <filters blank="1">
        <filter val="-"/>
        <filter val="100.00"/>
        <filter val="150.00"/>
        <filter val="200"/>
        <filter val="200.00"/>
        <filter val="225.00"/>
        <filter val="25.00"/>
        <filter val="250.00"/>
        <filter val="260.00"/>
        <filter val="35.00"/>
        <filter val="400.00"/>
        <filter val="50.00"/>
        <filter val="5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7</v>
      </c>
      <c r="F6" s="71">
        <v>10</v>
      </c>
      <c r="G6" s="46">
        <f t="shared" si="0"/>
        <v>17</v>
      </c>
      <c r="H6" s="78">
        <v>0</v>
      </c>
      <c r="I6" s="76">
        <v>0</v>
      </c>
      <c r="J6" s="46">
        <f t="shared" si="1"/>
        <v>11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200</v>
      </c>
      <c r="P6" s="104">
        <f t="shared" ref="P6:P80" si="3">SUM(M6-O6)</f>
        <v>400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1</v>
      </c>
      <c r="F23" s="71"/>
      <c r="G23" s="46">
        <f t="shared" si="0"/>
        <v>1</v>
      </c>
      <c r="H23" s="78">
        <v>0</v>
      </c>
      <c r="I23" s="76">
        <v>0</v>
      </c>
      <c r="J23" s="46">
        <f t="shared" si="1"/>
        <v>0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4">
        <f t="shared" si="3"/>
        <v>100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13</v>
      </c>
      <c r="F28" s="71">
        <v>5</v>
      </c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>
        <v>6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7</v>
      </c>
      <c r="F74" s="71">
        <v>2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33</v>
      </c>
      <c r="F110" s="71">
        <v>10</v>
      </c>
      <c r="G110" s="46">
        <f t="shared" si="23"/>
        <v>43</v>
      </c>
      <c r="H110" s="78">
        <v>0</v>
      </c>
      <c r="I110" s="76">
        <v>0</v>
      </c>
      <c r="J110" s="46">
        <f t="shared" si="24"/>
        <v>41</v>
      </c>
      <c r="K110" s="72">
        <v>2</v>
      </c>
      <c r="L110" s="22">
        <v>120</v>
      </c>
      <c r="M110" s="65">
        <f t="shared" si="7"/>
        <v>240</v>
      </c>
      <c r="N110" s="17" t="s">
        <v>16</v>
      </c>
      <c r="O110" s="18"/>
      <c r="P110" s="104">
        <f t="shared" si="8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+'23'!J173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>
        <v>22</v>
      </c>
      <c r="G178" s="46">
        <f t="shared" si="30"/>
        <v>22</v>
      </c>
      <c r="H178" s="78">
        <v>0</v>
      </c>
      <c r="I178" s="76">
        <v>0</v>
      </c>
      <c r="J178" s="46">
        <f t="shared" si="31"/>
        <v>22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+'23'!J187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+'23'!J188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+'23'!J189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32</v>
      </c>
      <c r="F198" s="71"/>
      <c r="G198" s="46">
        <f t="shared" si="30"/>
        <v>32</v>
      </c>
      <c r="H198" s="78">
        <v>0</v>
      </c>
      <c r="I198" s="76">
        <v>0</v>
      </c>
      <c r="J198" s="46">
        <f t="shared" si="31"/>
        <v>32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70</v>
      </c>
      <c r="F205" s="71"/>
      <c r="G205" s="46">
        <f t="shared" si="30"/>
        <v>70</v>
      </c>
      <c r="H205" s="78">
        <v>0</v>
      </c>
      <c r="I205" s="76">
        <v>0</v>
      </c>
      <c r="J205" s="46">
        <f t="shared" si="31"/>
        <v>69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+'23'!J244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551.20000000000005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725</v>
      </c>
      <c r="O264" s="2">
        <v>120</v>
      </c>
      <c r="P264" s="2">
        <v>255</v>
      </c>
      <c r="Q264" s="2">
        <v>50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4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10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4">
        <f t="shared" si="3"/>
        <v>500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9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4">
        <f t="shared" si="3"/>
        <v>800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>
        <v>125</v>
      </c>
      <c r="P46" s="104">
        <f t="shared" si="3"/>
        <v>125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>
        <v>6</v>
      </c>
      <c r="G49" s="46">
        <f t="shared" si="5"/>
        <v>8</v>
      </c>
      <c r="H49" s="78">
        <v>0</v>
      </c>
      <c r="I49" s="76">
        <v>0</v>
      </c>
      <c r="J49" s="46">
        <f>+G49-H49-K49-I491</f>
        <v>3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120</v>
      </c>
      <c r="P49" s="104">
        <f t="shared" si="3"/>
        <v>130</v>
      </c>
      <c r="Q49" s="90">
        <v>20.43</v>
      </c>
      <c r="R49" s="43">
        <f>+K49*Q49</f>
        <v>102.15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/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 t="shared" si="3"/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6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04">
        <f t="shared" si="3"/>
        <v>120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4">
        <f t="shared" si="3"/>
        <v>120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1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50</v>
      </c>
      <c r="P77" s="104">
        <f t="shared" si="3"/>
        <v>200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41</v>
      </c>
      <c r="F110" s="71"/>
      <c r="G110" s="46">
        <f t="shared" si="20"/>
        <v>41</v>
      </c>
      <c r="H110" s="78">
        <v>0</v>
      </c>
      <c r="I110" s="76">
        <v>0</v>
      </c>
      <c r="J110" s="46">
        <f t="shared" si="21"/>
        <v>38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4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+'24'!J173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+'24'!J187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+'24'!J188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+'24'!J189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32</v>
      </c>
      <c r="F198" s="71"/>
      <c r="G198" s="46">
        <f t="shared" si="27"/>
        <v>32</v>
      </c>
      <c r="H198" s="78">
        <v>0</v>
      </c>
      <c r="I198" s="76">
        <v>0</v>
      </c>
      <c r="J198" s="46">
        <f t="shared" si="28"/>
        <v>25</v>
      </c>
      <c r="K198" s="72">
        <v>7</v>
      </c>
      <c r="L198" s="20">
        <v>150</v>
      </c>
      <c r="M198" s="65">
        <f t="shared" si="31"/>
        <v>1050</v>
      </c>
      <c r="N198" s="17" t="s">
        <v>16</v>
      </c>
      <c r="O198" s="18">
        <v>560</v>
      </c>
      <c r="P198" s="104">
        <f t="shared" si="26"/>
        <v>490</v>
      </c>
      <c r="Q198" s="90">
        <v>64.38</v>
      </c>
      <c r="R198" s="43">
        <f t="shared" si="32"/>
        <v>450.65999999999997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69</v>
      </c>
      <c r="F205" s="71"/>
      <c r="G205" s="46">
        <f t="shared" si="27"/>
        <v>69</v>
      </c>
      <c r="H205" s="78">
        <v>0</v>
      </c>
      <c r="I205" s="76">
        <v>0</v>
      </c>
      <c r="J205" s="46">
        <f t="shared" si="28"/>
        <v>69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7</v>
      </c>
      <c r="F209" s="71"/>
      <c r="G209" s="46">
        <f t="shared" si="27"/>
        <v>7</v>
      </c>
      <c r="H209" s="78">
        <v>0</v>
      </c>
      <c r="I209" s="76">
        <v>0</v>
      </c>
      <c r="J209" s="46">
        <f t="shared" si="28"/>
        <v>6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+'24'!J244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2151.0499999999997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6280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2005</v>
      </c>
      <c r="O264" s="2">
        <v>650</v>
      </c>
      <c r="P264" s="2">
        <v>200</v>
      </c>
      <c r="Q264" s="2">
        <v>120</v>
      </c>
      <c r="R264" s="2">
        <v>600</v>
      </c>
      <c r="S264" s="2">
        <v>120</v>
      </c>
      <c r="T264" s="2">
        <v>315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1215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3060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11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25</v>
      </c>
      <c r="P5" s="104">
        <f>SUM(M5-O5)</f>
        <v>275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10</v>
      </c>
      <c r="F14" s="71"/>
      <c r="G14" s="46">
        <f t="shared" si="0"/>
        <v>10</v>
      </c>
      <c r="H14" s="78">
        <v>0</v>
      </c>
      <c r="I14" s="76">
        <v>0</v>
      </c>
      <c r="J14" s="46">
        <f t="shared" si="1"/>
        <v>4</v>
      </c>
      <c r="K14" s="72">
        <v>6</v>
      </c>
      <c r="L14" s="15">
        <v>50</v>
      </c>
      <c r="M14" s="65">
        <f t="shared" si="2"/>
        <v>300</v>
      </c>
      <c r="N14" s="17" t="s">
        <v>16</v>
      </c>
      <c r="O14" s="18"/>
      <c r="P14" s="104">
        <f t="shared" si="3"/>
        <v>300</v>
      </c>
      <c r="Q14" s="90">
        <v>21.22</v>
      </c>
      <c r="R14" s="43">
        <f t="shared" si="4"/>
        <v>127.32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2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4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38</v>
      </c>
      <c r="F110" s="71"/>
      <c r="G110" s="46">
        <f t="shared" si="20"/>
        <v>38</v>
      </c>
      <c r="H110" s="78">
        <v>0</v>
      </c>
      <c r="I110" s="76">
        <v>0</v>
      </c>
      <c r="J110" s="46">
        <f t="shared" si="21"/>
        <v>36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04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04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04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+'25'!J173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+'25'!J187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+'25'!J188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+'25'!J189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69</v>
      </c>
      <c r="F205" s="71"/>
      <c r="G205" s="46">
        <f t="shared" si="27"/>
        <v>69</v>
      </c>
      <c r="H205" s="78">
        <v>0</v>
      </c>
      <c r="I205" s="76">
        <v>0</v>
      </c>
      <c r="J205" s="46">
        <f t="shared" si="28"/>
        <v>69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5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+'25'!J243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+'25'!J244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6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689.04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130</v>
      </c>
      <c r="P264" s="2">
        <v>50</v>
      </c>
      <c r="Q264" s="2">
        <v>130</v>
      </c>
      <c r="R264" s="2">
        <v>120</v>
      </c>
      <c r="S264" s="2">
        <v>310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X21" sqref="X2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</v>
      </c>
      <c r="F22" s="71">
        <v>15</v>
      </c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>
        <v>4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8</v>
      </c>
      <c r="F74" s="71">
        <v>5</v>
      </c>
      <c r="G74" s="46">
        <f t="shared" si="5"/>
        <v>13</v>
      </c>
      <c r="H74" s="78">
        <v>0</v>
      </c>
      <c r="I74" s="76">
        <v>0</v>
      </c>
      <c r="J74" s="46">
        <f t="shared" si="6"/>
        <v>12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6</v>
      </c>
      <c r="F80" s="71">
        <v>3</v>
      </c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>
        <v>3</v>
      </c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36</v>
      </c>
      <c r="F110" s="71"/>
      <c r="G110" s="46">
        <f t="shared" si="20"/>
        <v>36</v>
      </c>
      <c r="H110" s="78">
        <v>0</v>
      </c>
      <c r="I110" s="76">
        <v>0</v>
      </c>
      <c r="J110" s="46">
        <f t="shared" si="21"/>
        <v>36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+'26'!J187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+'26'!J188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+'26'!J189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69</v>
      </c>
      <c r="F205" s="71"/>
      <c r="G205" s="46">
        <f t="shared" si="27"/>
        <v>69</v>
      </c>
      <c r="H205" s="78">
        <v>0</v>
      </c>
      <c r="I205" s="76">
        <v>0</v>
      </c>
      <c r="J205" s="46">
        <f t="shared" si="28"/>
        <v>69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ref="P209:P252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+'26'!J243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+'26'!J244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2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611.55999999999995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</v>
      </c>
      <c r="F6" s="71">
        <v>18</v>
      </c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5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4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0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4</v>
      </c>
      <c r="F94" s="71"/>
      <c r="G94" s="46">
        <f t="shared" ref="G94:G161" si="23">E94+F94</f>
        <v>4</v>
      </c>
      <c r="H94" s="78">
        <v>0</v>
      </c>
      <c r="I94" s="76">
        <v>0</v>
      </c>
      <c r="J94" s="46">
        <f t="shared" ref="J94:J161" si="24">+G94-H94-K94-I94</f>
        <v>4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1</v>
      </c>
      <c r="F95" s="71"/>
      <c r="G95" s="46">
        <f t="shared" si="23"/>
        <v>1</v>
      </c>
      <c r="H95" s="78">
        <v>0</v>
      </c>
      <c r="I95" s="76">
        <v>0</v>
      </c>
      <c r="J95" s="46">
        <f t="shared" si="24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1"/>
        <v>0</v>
      </c>
      <c r="Q99" s="121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1"/>
        <v>0</v>
      </c>
      <c r="Q100" s="121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1"/>
        <v>0</v>
      </c>
      <c r="Q101" s="121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ref="P102:P105" si="29">SUM(M102-O102)</f>
        <v>0</v>
      </c>
      <c r="Q102" s="121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9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9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36</v>
      </c>
      <c r="F110" s="71"/>
      <c r="G110" s="46">
        <f t="shared" si="23"/>
        <v>36</v>
      </c>
      <c r="H110" s="78">
        <v>0</v>
      </c>
      <c r="I110" s="76">
        <v>0</v>
      </c>
      <c r="J110" s="46">
        <f t="shared" si="24"/>
        <v>35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60</v>
      </c>
      <c r="P110" s="104">
        <f t="shared" ref="P110:P121" si="30">SUM(M110-O110)</f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3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3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30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3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3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3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3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3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3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3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3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14</v>
      </c>
      <c r="F175" s="71"/>
      <c r="G175" s="46">
        <f t="shared" si="31"/>
        <v>14</v>
      </c>
      <c r="H175" s="78">
        <v>0</v>
      </c>
      <c r="I175" s="76">
        <v>0</v>
      </c>
      <c r="J175" s="46">
        <f t="shared" si="32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2</v>
      </c>
      <c r="F177" s="71"/>
      <c r="G177" s="46">
        <f t="shared" si="31"/>
        <v>2</v>
      </c>
      <c r="H177" s="78">
        <v>0</v>
      </c>
      <c r="I177" s="76">
        <v>0</v>
      </c>
      <c r="J177" s="46">
        <f t="shared" si="32"/>
        <v>2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22</v>
      </c>
      <c r="F178" s="71"/>
      <c r="G178" s="46">
        <f t="shared" si="31"/>
        <v>22</v>
      </c>
      <c r="H178" s="78">
        <v>0</v>
      </c>
      <c r="I178" s="76">
        <v>0</v>
      </c>
      <c r="J178" s="46">
        <f t="shared" si="32"/>
        <v>22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5</v>
      </c>
      <c r="F180" s="71"/>
      <c r="G180" s="46">
        <f t="shared" si="31"/>
        <v>5</v>
      </c>
      <c r="H180" s="78">
        <v>0</v>
      </c>
      <c r="I180" s="76">
        <v>0</v>
      </c>
      <c r="J180" s="46">
        <f t="shared" si="32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3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3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16</v>
      </c>
      <c r="F185" s="71"/>
      <c r="G185" s="46">
        <f t="shared" si="31"/>
        <v>16</v>
      </c>
      <c r="H185" s="78">
        <v>0</v>
      </c>
      <c r="I185" s="76">
        <v>0</v>
      </c>
      <c r="J185" s="46">
        <f t="shared" si="32"/>
        <v>16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3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+'27'!J188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3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+'27'!J189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3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6</v>
      </c>
      <c r="F194" s="71"/>
      <c r="G194" s="46">
        <f t="shared" si="31"/>
        <v>6</v>
      </c>
      <c r="H194" s="78">
        <v>0</v>
      </c>
      <c r="I194" s="76">
        <v>0</v>
      </c>
      <c r="J194" s="46">
        <f t="shared" si="32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3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25</v>
      </c>
      <c r="F198" s="71"/>
      <c r="G198" s="46">
        <f t="shared" si="31"/>
        <v>25</v>
      </c>
      <c r="H198" s="78">
        <v>0</v>
      </c>
      <c r="I198" s="76">
        <v>0</v>
      </c>
      <c r="J198" s="46">
        <f t="shared" si="32"/>
        <v>25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69</v>
      </c>
      <c r="F205" s="71"/>
      <c r="G205" s="46">
        <f t="shared" si="31"/>
        <v>69</v>
      </c>
      <c r="H205" s="78">
        <v>0</v>
      </c>
      <c r="I205" s="76">
        <v>0</v>
      </c>
      <c r="J205" s="46">
        <f t="shared" si="32"/>
        <v>69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5</v>
      </c>
      <c r="F208" s="71"/>
      <c r="G208" s="46">
        <f t="shared" si="31"/>
        <v>5</v>
      </c>
      <c r="H208" s="78">
        <v>0</v>
      </c>
      <c r="I208" s="76">
        <v>0</v>
      </c>
      <c r="J208" s="46">
        <f t="shared" si="32"/>
        <v>5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4</v>
      </c>
      <c r="F209" s="71"/>
      <c r="G209" s="46">
        <f t="shared" si="31"/>
        <v>4</v>
      </c>
      <c r="H209" s="78">
        <v>0</v>
      </c>
      <c r="I209" s="76">
        <v>0</v>
      </c>
      <c r="J209" s="46">
        <f t="shared" si="32"/>
        <v>3</v>
      </c>
      <c r="K209" s="72">
        <v>1</v>
      </c>
      <c r="L209" s="20">
        <v>120</v>
      </c>
      <c r="M209" s="65">
        <f t="shared" si="36"/>
        <v>120</v>
      </c>
      <c r="N209" s="17" t="s">
        <v>16</v>
      </c>
      <c r="O209" s="18"/>
      <c r="P209" s="104">
        <f t="shared" si="33"/>
        <v>120</v>
      </c>
      <c r="Q209" s="90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3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ref="P237:P256" si="47">SUM(M237-O237)</f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+'27'!J243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20</v>
      </c>
      <c r="M243" s="65">
        <f t="shared" ref="M243:M246" si="50">+L243*K243</f>
        <v>0</v>
      </c>
      <c r="N243" s="17" t="s">
        <v>16</v>
      </c>
      <c r="O243" s="18"/>
      <c r="P243" s="23">
        <f t="shared" si="47"/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+'27'!J244</f>
        <v>8</v>
      </c>
      <c r="F244" s="71"/>
      <c r="G244" s="46">
        <f t="shared" si="48"/>
        <v>8</v>
      </c>
      <c r="H244" s="78">
        <v>0</v>
      </c>
      <c r="I244" s="76">
        <v>0</v>
      </c>
      <c r="J244" s="46">
        <f t="shared" si="49"/>
        <v>8</v>
      </c>
      <c r="K244" s="72"/>
      <c r="L244" s="20">
        <v>27</v>
      </c>
      <c r="M244" s="65">
        <f t="shared" si="50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/>
      <c r="M245" s="65">
        <f t="shared" si="50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47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si="47"/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ref="P258" si="61">SUM(M258-O258)</f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1026.47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2530</v>
      </c>
      <c r="O264" s="2">
        <v>420</v>
      </c>
      <c r="P264" s="2">
        <v>2000</v>
      </c>
      <c r="Q264" s="2">
        <v>50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4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04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1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04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04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4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7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44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35</v>
      </c>
      <c r="F110" s="71"/>
      <c r="G110" s="46">
        <f t="shared" si="20"/>
        <v>35</v>
      </c>
      <c r="H110" s="78">
        <v>0</v>
      </c>
      <c r="I110" s="76">
        <v>0</v>
      </c>
      <c r="J110" s="46">
        <f t="shared" si="21"/>
        <v>29</v>
      </c>
      <c r="K110" s="72">
        <v>6</v>
      </c>
      <c r="L110" s="22">
        <v>120</v>
      </c>
      <c r="M110" s="65">
        <f t="shared" si="7"/>
        <v>720</v>
      </c>
      <c r="N110" s="17" t="s">
        <v>16</v>
      </c>
      <c r="O110" s="18">
        <v>360</v>
      </c>
      <c r="P110" s="104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4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100</v>
      </c>
      <c r="P131" s="104">
        <f t="shared" si="8"/>
        <v>100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50</v>
      </c>
      <c r="P175" s="104">
        <f t="shared" si="26"/>
        <v>150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+'28'!J188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+'28'!J189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69</v>
      </c>
      <c r="F205" s="71"/>
      <c r="G205" s="46">
        <f t="shared" si="27"/>
        <v>69</v>
      </c>
      <c r="H205" s="78">
        <v>0</v>
      </c>
      <c r="I205" s="76">
        <v>0</v>
      </c>
      <c r="J205" s="46">
        <f t="shared" si="28"/>
        <v>69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+'28'!J243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+'28'!J244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890.39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460</v>
      </c>
      <c r="P264" s="2">
        <v>125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271" sqref="G27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1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25</v>
      </c>
      <c r="M81" s="65">
        <f t="shared" ref="M81:M172" si="7">+L81*K81</f>
        <v>25</v>
      </c>
      <c r="N81" s="17" t="s">
        <v>16</v>
      </c>
      <c r="O81" s="18"/>
      <c r="P81" s="104">
        <f t="shared" si="3"/>
        <v>25</v>
      </c>
      <c r="Q81" s="90">
        <v>11.58</v>
      </c>
      <c r="R81" s="43">
        <f t="shared" ref="R81:R172" si="8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4</v>
      </c>
      <c r="F94" s="71"/>
      <c r="G94" s="46">
        <f t="shared" ref="G94:G161" si="20">E94+F94</f>
        <v>4</v>
      </c>
      <c r="H94" s="78">
        <v>0</v>
      </c>
      <c r="I94" s="76">
        <v>0</v>
      </c>
      <c r="J94" s="46">
        <f t="shared" ref="J94:J161" si="21">+G94-H94-K94-I94</f>
        <v>4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1</v>
      </c>
      <c r="F95" s="71"/>
      <c r="G95" s="46">
        <f t="shared" si="20"/>
        <v>1</v>
      </c>
      <c r="H95" s="78">
        <v>0</v>
      </c>
      <c r="I95" s="76">
        <v>0</v>
      </c>
      <c r="J95" s="46">
        <f t="shared" si="21"/>
        <v>1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29</v>
      </c>
      <c r="F110" s="71"/>
      <c r="G110" s="46">
        <f t="shared" si="20"/>
        <v>29</v>
      </c>
      <c r="H110" s="78">
        <v>0</v>
      </c>
      <c r="I110" s="76">
        <v>0</v>
      </c>
      <c r="J110" s="46">
        <f t="shared" si="21"/>
        <v>28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60</v>
      </c>
      <c r="P110" s="104">
        <f t="shared" si="9"/>
        <v>60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+'29'!J173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22</v>
      </c>
      <c r="F178" s="71"/>
      <c r="G178" s="46">
        <f t="shared" si="27"/>
        <v>22</v>
      </c>
      <c r="H178" s="78">
        <v>0</v>
      </c>
      <c r="I178" s="76">
        <v>0</v>
      </c>
      <c r="J178" s="46">
        <f t="shared" si="28"/>
        <v>22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+'29'!J187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+'29'!J188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+'29'!J189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69</v>
      </c>
      <c r="F205" s="71"/>
      <c r="G205" s="46">
        <f t="shared" si="27"/>
        <v>69</v>
      </c>
      <c r="H205" s="78">
        <v>0</v>
      </c>
      <c r="I205" s="76">
        <v>0</v>
      </c>
      <c r="J205" s="46">
        <f t="shared" si="28"/>
        <v>69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7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+'29'!J244</f>
        <v>8</v>
      </c>
      <c r="F244" s="71"/>
      <c r="G244" s="46">
        <f t="shared" si="43"/>
        <v>8</v>
      </c>
      <c r="H244" s="78">
        <v>0</v>
      </c>
      <c r="I244" s="76">
        <v>0</v>
      </c>
      <c r="J244" s="46">
        <f t="shared" si="44"/>
        <v>8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175.33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S346"/>
  <sheetViews>
    <sheetView zoomScale="70" zoomScaleNormal="70" workbookViewId="0">
      <pane xSplit="10" ySplit="4" topLeftCell="K32" activePane="bottomRight" state="frozen"/>
      <selection activeCell="A2" sqref="A2:O2"/>
      <selection pane="topRight" activeCell="A2" sqref="A2:O2"/>
      <selection pane="bottomLeft" activeCell="A2" sqref="A2:O2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1426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3"/>
    </row>
    <row r="3" spans="1:18" s="5" customFormat="1" ht="26.45" customHeight="1" x14ac:dyDescent="0.55000000000000004">
      <c r="A3" s="116" t="s">
        <v>1</v>
      </c>
      <c r="B3" s="116" t="s">
        <v>1354</v>
      </c>
      <c r="C3" s="116" t="s">
        <v>2</v>
      </c>
      <c r="D3" s="116" t="s">
        <v>1355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4">
        <f>SUM(M5-O5)</f>
        <v>25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28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4">
        <f t="shared" si="4"/>
        <v>25</v>
      </c>
      <c r="Q14" s="90">
        <v>21.22</v>
      </c>
      <c r="R14" s="43">
        <f t="shared" si="3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4">
        <f t="shared" si="4"/>
        <v>50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ref="P31:P44" si="7">SUM(M31-O31)</f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70</v>
      </c>
      <c r="P32" s="104">
        <f t="shared" si="7"/>
        <v>60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3</v>
      </c>
      <c r="F37" s="71"/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4</v>
      </c>
      <c r="F38" s="71"/>
      <c r="G38" s="46">
        <f t="shared" si="5"/>
        <v>4</v>
      </c>
      <c r="H38" s="78">
        <v>0</v>
      </c>
      <c r="I38" s="76">
        <v>0</v>
      </c>
      <c r="J38" s="46">
        <f t="shared" si="6"/>
        <v>4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ref="P45:P80" si="8">SUM(M45-O45)</f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8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8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8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8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4">
        <f t="shared" si="8"/>
        <v>50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8"/>
        <v>25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4">
        <f t="shared" si="8"/>
        <v>50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10</v>
      </c>
      <c r="F74" s="71"/>
      <c r="G74" s="46">
        <f t="shared" si="5"/>
        <v>10</v>
      </c>
      <c r="H74" s="78">
        <v>2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8"/>
        <v>50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8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9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9">+L81*K81</f>
        <v>55</v>
      </c>
      <c r="N81" s="17" t="s">
        <v>16</v>
      </c>
      <c r="O81" s="18">
        <v>30</v>
      </c>
      <c r="P81" s="104">
        <f t="shared" ref="P81:P89" si="10">SUM(M81-O81)</f>
        <v>25</v>
      </c>
      <c r="Q81" s="90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9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10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0"/>
        <v>0</v>
      </c>
      <c r="Q86" s="121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0"/>
        <v>0</v>
      </c>
      <c r="Q89" s="121"/>
      <c r="R89" s="43">
        <f t="shared" si="13"/>
        <v>0</v>
      </c>
    </row>
    <row r="90" spans="1:18" ht="25.5" x14ac:dyDescent="0.55000000000000004">
      <c r="A90" s="10">
        <v>86</v>
      </c>
      <c r="B90" s="119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ref="P90:P91" si="22">SUM(M90-O90)</f>
        <v>0</v>
      </c>
      <c r="Q90" s="121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2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ref="P92:P172" si="23">SUM(M92-O92)</f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7</v>
      </c>
      <c r="F93" s="71"/>
      <c r="G93" s="46">
        <f t="shared" si="5"/>
        <v>7</v>
      </c>
      <c r="H93" s="78">
        <v>0</v>
      </c>
      <c r="I93" s="76">
        <v>0</v>
      </c>
      <c r="J93" s="46">
        <f t="shared" si="6"/>
        <v>7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4</v>
      </c>
      <c r="F94" s="71"/>
      <c r="G94" s="46">
        <f t="shared" ref="G94:G161" si="24">E94+F94</f>
        <v>4</v>
      </c>
      <c r="H94" s="78">
        <v>0</v>
      </c>
      <c r="I94" s="76">
        <v>0</v>
      </c>
      <c r="J94" s="46">
        <f t="shared" ref="J94:J161" si="25">+G94-H94-K94-I94</f>
        <v>4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1</v>
      </c>
      <c r="F95" s="71"/>
      <c r="G95" s="46">
        <f t="shared" si="24"/>
        <v>1</v>
      </c>
      <c r="H95" s="78">
        <v>0</v>
      </c>
      <c r="I95" s="76">
        <v>0</v>
      </c>
      <c r="J95" s="46">
        <f t="shared" si="25"/>
        <v>1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23"/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3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3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3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28</v>
      </c>
      <c r="F110" s="71"/>
      <c r="G110" s="46">
        <f t="shared" si="24"/>
        <v>28</v>
      </c>
      <c r="H110" s="78">
        <v>0</v>
      </c>
      <c r="I110" s="76">
        <v>0</v>
      </c>
      <c r="J110" s="46">
        <f t="shared" si="25"/>
        <v>18</v>
      </c>
      <c r="K110" s="72">
        <v>10</v>
      </c>
      <c r="L110" s="22">
        <v>120</v>
      </c>
      <c r="M110" s="65">
        <f t="shared" si="9"/>
        <v>1200</v>
      </c>
      <c r="N110" s="17" t="s">
        <v>16</v>
      </c>
      <c r="O110" s="18">
        <v>600</v>
      </c>
      <c r="P110" s="104">
        <f t="shared" si="23"/>
        <v>600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3</v>
      </c>
      <c r="F111" s="71"/>
      <c r="G111" s="46">
        <f t="shared" si="24"/>
        <v>3</v>
      </c>
      <c r="H111" s="78">
        <v>0</v>
      </c>
      <c r="I111" s="76">
        <v>0</v>
      </c>
      <c r="J111" s="46">
        <f t="shared" si="25"/>
        <v>2</v>
      </c>
      <c r="K111" s="72">
        <v>1</v>
      </c>
      <c r="L111" s="20">
        <v>250</v>
      </c>
      <c r="M111" s="65">
        <f t="shared" si="9"/>
        <v>250</v>
      </c>
      <c r="N111" s="17" t="s">
        <v>16</v>
      </c>
      <c r="O111" s="18"/>
      <c r="P111" s="104">
        <f t="shared" si="23"/>
        <v>250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19</v>
      </c>
      <c r="F112" s="71"/>
      <c r="G112" s="46">
        <f t="shared" si="24"/>
        <v>19</v>
      </c>
      <c r="H112" s="78">
        <v>0</v>
      </c>
      <c r="I112" s="76">
        <v>0</v>
      </c>
      <c r="J112" s="46">
        <f t="shared" si="25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</v>
      </c>
      <c r="F115" s="71"/>
      <c r="G115" s="46">
        <f t="shared" si="24"/>
        <v>2</v>
      </c>
      <c r="H115" s="78">
        <v>0</v>
      </c>
      <c r="I115" s="76">
        <v>0</v>
      </c>
      <c r="J115" s="46">
        <f t="shared" si="25"/>
        <v>2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10</v>
      </c>
      <c r="F116" s="71"/>
      <c r="G116" s="46">
        <f t="shared" si="24"/>
        <v>10</v>
      </c>
      <c r="H116" s="78">
        <v>0</v>
      </c>
      <c r="I116" s="76">
        <v>0</v>
      </c>
      <c r="J116" s="46">
        <f t="shared" si="25"/>
        <v>10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4</v>
      </c>
      <c r="F131" s="71"/>
      <c r="G131" s="46">
        <f t="shared" si="24"/>
        <v>4</v>
      </c>
      <c r="H131" s="78">
        <v>0</v>
      </c>
      <c r="I131" s="76">
        <v>0</v>
      </c>
      <c r="J131" s="46">
        <f t="shared" si="25"/>
        <v>0</v>
      </c>
      <c r="K131" s="72">
        <v>4</v>
      </c>
      <c r="L131" s="22">
        <v>50</v>
      </c>
      <c r="M131" s="65">
        <f t="shared" si="9"/>
        <v>200</v>
      </c>
      <c r="N131" s="17" t="s">
        <v>16</v>
      </c>
      <c r="O131" s="18">
        <v>100</v>
      </c>
      <c r="P131" s="104">
        <f t="shared" si="23"/>
        <v>100</v>
      </c>
      <c r="Q131" s="90">
        <v>9.91</v>
      </c>
      <c r="R131" s="43">
        <f t="shared" si="11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1</v>
      </c>
      <c r="K132" s="72">
        <v>4</v>
      </c>
      <c r="L132" s="22">
        <v>60</v>
      </c>
      <c r="M132" s="65">
        <f t="shared" si="9"/>
        <v>240</v>
      </c>
      <c r="N132" s="17" t="s">
        <v>16</v>
      </c>
      <c r="O132" s="18">
        <v>120</v>
      </c>
      <c r="P132" s="104">
        <f t="shared" si="23"/>
        <v>120</v>
      </c>
      <c r="Q132" s="90">
        <v>16.690000000000001</v>
      </c>
      <c r="R132" s="43">
        <f t="shared" si="11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si="25"/>
        <v>-1</v>
      </c>
      <c r="K133" s="72">
        <v>4</v>
      </c>
      <c r="L133" s="20">
        <v>50</v>
      </c>
      <c r="M133" s="65">
        <f t="shared" si="9"/>
        <v>200</v>
      </c>
      <c r="N133" s="17" t="s">
        <v>16</v>
      </c>
      <c r="O133" s="18">
        <v>100</v>
      </c>
      <c r="P133" s="104">
        <f t="shared" si="23"/>
        <v>100</v>
      </c>
      <c r="Q133" s="90">
        <v>24.21</v>
      </c>
      <c r="R133" s="43">
        <f t="shared" si="11"/>
        <v>96.84</v>
      </c>
    </row>
    <row r="134" spans="1:18" ht="25.5" x14ac:dyDescent="0.55000000000000004">
      <c r="A134" s="10">
        <v>130</v>
      </c>
      <c r="B134" s="119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3"/>
        <v>0</v>
      </c>
      <c r="Q134" s="121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3"/>
        <v>0</v>
      </c>
      <c r="Q135" s="121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3"/>
        <v>0</v>
      </c>
      <c r="Q136" s="121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1411</v>
      </c>
      <c r="C173" s="19" t="s">
        <v>1408</v>
      </c>
      <c r="D173" s="10" t="s">
        <v>564</v>
      </c>
      <c r="E173" s="64">
        <f>+'30'!J173</f>
        <v>5</v>
      </c>
      <c r="F173" s="71"/>
      <c r="G173" s="46">
        <f>E173+F173</f>
        <v>5</v>
      </c>
      <c r="H173" s="78">
        <v>2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 t="shared" ref="P173:P236" si="32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22</v>
      </c>
      <c r="F178" s="71"/>
      <c r="G178" s="46">
        <f t="shared" si="30"/>
        <v>22</v>
      </c>
      <c r="H178" s="78">
        <v>0</v>
      </c>
      <c r="I178" s="76">
        <v>0</v>
      </c>
      <c r="J178" s="46">
        <f t="shared" si="31"/>
        <v>22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1412</v>
      </c>
      <c r="C187" s="19" t="s">
        <v>1381</v>
      </c>
      <c r="D187" s="10" t="s">
        <v>564</v>
      </c>
      <c r="E187" s="64">
        <f>+'30'!J187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1413</v>
      </c>
      <c r="C188" s="19" t="s">
        <v>1382</v>
      </c>
      <c r="D188" s="10" t="s">
        <v>564</v>
      </c>
      <c r="E188" s="64">
        <f>+'30'!J188</f>
        <v>47</v>
      </c>
      <c r="F188" s="71"/>
      <c r="G188" s="46">
        <f>E188+F188</f>
        <v>47</v>
      </c>
      <c r="H188" s="78">
        <v>0</v>
      </c>
      <c r="I188" s="76">
        <v>0</v>
      </c>
      <c r="J188" s="46">
        <f>+G188-H188-K188-I188</f>
        <v>47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1414</v>
      </c>
      <c r="C189" s="19" t="s">
        <v>1383</v>
      </c>
      <c r="D189" s="10" t="s">
        <v>564</v>
      </c>
      <c r="E189" s="64">
        <f>+'30'!J189</f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13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7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564</v>
      </c>
      <c r="E244" s="64">
        <f>+'30'!J244</f>
        <v>8</v>
      </c>
      <c r="F244" s="71"/>
      <c r="G244" s="46">
        <f t="shared" si="47"/>
        <v>8</v>
      </c>
      <c r="H244" s="78">
        <v>0</v>
      </c>
      <c r="I244" s="76">
        <v>0</v>
      </c>
      <c r="J244" s="46">
        <f t="shared" si="48"/>
        <v>8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ref="P258" si="59">SUM(M258-O258)</f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517.87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2025-02-03T06:27:50Z</dcterms:modified>
</cp:coreProperties>
</file>