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.ค. 68\"/>
    </mc:Choice>
  </mc:AlternateContent>
  <xr:revisionPtr revIDLastSave="0" documentId="13_ncr:1_{36A8CBA6-A7E4-446A-91F7-4F50C8B57ABA}" xr6:coauthVersionLast="47" xr6:coauthVersionMax="47" xr10:uidLastSave="{00000000-0000-0000-0000-000000000000}"/>
  <bookViews>
    <workbookView xWindow="-120" yWindow="-120" windowWidth="29040" windowHeight="15720" tabRatio="936" activeTab="2" xr2:uid="{00000000-000D-0000-FFFF-FFFF00000000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5" i="8" l="1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5" i="107"/>
  <c r="N267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5" i="106"/>
  <c r="P94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5" i="105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6" i="104"/>
  <c r="E177" i="104"/>
  <c r="E178" i="104"/>
  <c r="E179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5" i="104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5" i="103"/>
  <c r="P94" i="107"/>
  <c r="P94" i="104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5" i="102"/>
  <c r="P94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5" i="100"/>
  <c r="P94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5" i="99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5" i="98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5" i="97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5" i="96"/>
  <c r="P94" i="96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5" i="94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259" i="93"/>
  <c r="E5" i="93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5" i="92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5" i="90"/>
  <c r="E6" i="83" l="1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259" i="83"/>
  <c r="E5" i="83"/>
  <c r="P94" i="80"/>
  <c r="P94" i="106" l="1"/>
  <c r="P94" i="101"/>
  <c r="M94" i="103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E257" i="78" s="1"/>
  <c r="R257" i="77"/>
  <c r="M257" i="77"/>
  <c r="P257" i="77" s="1"/>
  <c r="R257" i="78"/>
  <c r="M257" i="78"/>
  <c r="P257" i="78" s="1"/>
  <c r="G257" i="78"/>
  <c r="J257" i="78" s="1"/>
  <c r="E257" i="79" s="1"/>
  <c r="G257" i="79" s="1"/>
  <c r="J257" i="79" s="1"/>
  <c r="R257" i="79"/>
  <c r="M257" i="79"/>
  <c r="P257" i="79" s="1"/>
  <c r="R257" i="80"/>
  <c r="M257" i="80"/>
  <c r="P257" i="80" s="1"/>
  <c r="G257" i="80"/>
  <c r="J257" i="80" s="1"/>
  <c r="E257" i="81" s="1"/>
  <c r="G257" i="81" s="1"/>
  <c r="J257" i="81" s="1"/>
  <c r="E257" i="82" s="1"/>
  <c r="G257" i="82" s="1"/>
  <c r="J257" i="82" s="1"/>
  <c r="R257" i="81"/>
  <c r="M257" i="81"/>
  <c r="P257" i="81" s="1"/>
  <c r="R257" i="83"/>
  <c r="M257" i="83"/>
  <c r="P257" i="83" s="1"/>
  <c r="G257" i="83"/>
  <c r="J257" i="83" s="1"/>
  <c r="E257" i="84" s="1"/>
  <c r="G257" i="84" s="1"/>
  <c r="J257" i="84" s="1"/>
  <c r="E257" i="85" s="1"/>
  <c r="G257" i="85" s="1"/>
  <c r="J257" i="85" s="1"/>
  <c r="R257" i="84"/>
  <c r="M257" i="84"/>
  <c r="P257" i="84" s="1"/>
  <c r="R257" i="85"/>
  <c r="M257" i="85"/>
  <c r="P257" i="85" s="1"/>
  <c r="R257" i="86"/>
  <c r="M257" i="86"/>
  <c r="P257" i="86" s="1"/>
  <c r="G257" i="86"/>
  <c r="J257" i="86" s="1"/>
  <c r="E257" i="87" s="1"/>
  <c r="R257" i="87"/>
  <c r="M257" i="87"/>
  <c r="P257" i="87" s="1"/>
  <c r="G257" i="87"/>
  <c r="J257" i="87" s="1"/>
  <c r="E257" i="88" s="1"/>
  <c r="G257" i="88" s="1"/>
  <c r="J257" i="88" s="1"/>
  <c r="E257" i="89" s="1"/>
  <c r="R257" i="88"/>
  <c r="M257" i="88"/>
  <c r="P257" i="88" s="1"/>
  <c r="R257" i="89"/>
  <c r="M257" i="89"/>
  <c r="P257" i="89" s="1"/>
  <c r="R257" i="90"/>
  <c r="M257" i="90"/>
  <c r="P257" i="90" s="1"/>
  <c r="G257" i="90"/>
  <c r="J257" i="90" s="1"/>
  <c r="E257" i="91" s="1"/>
  <c r="G257" i="91" s="1"/>
  <c r="J257" i="91" s="1"/>
  <c r="R257" i="91"/>
  <c r="M257" i="91"/>
  <c r="P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E257" i="95" s="1"/>
  <c r="G257" i="95" s="1"/>
  <c r="J257" i="95" s="1"/>
  <c r="R257" i="95"/>
  <c r="M257" i="95"/>
  <c r="P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R88" i="74"/>
  <c r="M88" i="74"/>
  <c r="P88" i="74" s="1"/>
  <c r="G88" i="74"/>
  <c r="J88" i="74" s="1"/>
  <c r="E88" i="77" s="1"/>
  <c r="G88" i="77" s="1"/>
  <c r="J88" i="77" s="1"/>
  <c r="E88" i="78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K87" i="8"/>
  <c r="P87" i="8" s="1"/>
  <c r="I87" i="8"/>
  <c r="H87" i="8"/>
  <c r="F87" i="8"/>
  <c r="R253" i="74"/>
  <c r="M253" i="74"/>
  <c r="P253" i="74" s="1"/>
  <c r="G253" i="74"/>
  <c r="J253" i="74" s="1"/>
  <c r="E253" i="77" s="1"/>
  <c r="R252" i="74"/>
  <c r="M252" i="74"/>
  <c r="P252" i="74" s="1"/>
  <c r="G252" i="74"/>
  <c r="J252" i="74" s="1"/>
  <c r="E252" i="77" s="1"/>
  <c r="R251" i="74"/>
  <c r="M251" i="74"/>
  <c r="P251" i="74" s="1"/>
  <c r="G251" i="74"/>
  <c r="J251" i="74" s="1"/>
  <c r="E251" i="77" s="1"/>
  <c r="R250" i="74"/>
  <c r="M250" i="74"/>
  <c r="P250" i="74" s="1"/>
  <c r="G250" i="74"/>
  <c r="J250" i="74" s="1"/>
  <c r="E250" i="77" s="1"/>
  <c r="R249" i="74"/>
  <c r="M249" i="74"/>
  <c r="P249" i="74" s="1"/>
  <c r="G249" i="74"/>
  <c r="J249" i="74" s="1"/>
  <c r="E249" i="77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P252" i="87"/>
  <c r="M252" i="87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G246" i="74"/>
  <c r="J246" i="74" s="1"/>
  <c r="E259" i="8" s="1"/>
  <c r="R245" i="74"/>
  <c r="M245" i="74"/>
  <c r="P245" i="74" s="1"/>
  <c r="G245" i="74"/>
  <c r="J245" i="74" s="1"/>
  <c r="E258" i="8" s="1"/>
  <c r="R244" i="74"/>
  <c r="M244" i="74"/>
  <c r="P244" i="74" s="1"/>
  <c r="G244" i="74"/>
  <c r="J244" i="74" s="1"/>
  <c r="E257" i="8" s="1"/>
  <c r="R243" i="74"/>
  <c r="M243" i="74"/>
  <c r="P243" i="74" s="1"/>
  <c r="G243" i="74"/>
  <c r="J243" i="74" s="1"/>
  <c r="E243" i="77" s="1"/>
  <c r="R242" i="74"/>
  <c r="M242" i="74"/>
  <c r="P242" i="74" s="1"/>
  <c r="G242" i="74"/>
  <c r="J242" i="74" s="1"/>
  <c r="E255" i="8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P245" i="81"/>
  <c r="M245" i="8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K246" i="8"/>
  <c r="P246" i="8" s="1"/>
  <c r="I246" i="8"/>
  <c r="H246" i="8"/>
  <c r="F246" i="8"/>
  <c r="K245" i="8"/>
  <c r="P245" i="8" s="1"/>
  <c r="I245" i="8"/>
  <c r="H245" i="8"/>
  <c r="F245" i="8"/>
  <c r="K244" i="8"/>
  <c r="P244" i="8" s="1"/>
  <c r="I244" i="8"/>
  <c r="H244" i="8"/>
  <c r="F244" i="8"/>
  <c r="K243" i="8"/>
  <c r="P243" i="8" s="1"/>
  <c r="I243" i="8"/>
  <c r="H243" i="8"/>
  <c r="F243" i="8"/>
  <c r="K242" i="8"/>
  <c r="P242" i="8" s="1"/>
  <c r="I242" i="8"/>
  <c r="H242" i="8"/>
  <c r="F242" i="8"/>
  <c r="R247" i="74"/>
  <c r="P247" i="74"/>
  <c r="M247" i="74"/>
  <c r="G247" i="74"/>
  <c r="J247" i="74" s="1"/>
  <c r="E247" i="77" s="1"/>
  <c r="R241" i="74"/>
  <c r="M241" i="74"/>
  <c r="P241" i="74" s="1"/>
  <c r="G241" i="74"/>
  <c r="J241" i="74" s="1"/>
  <c r="E254" i="8" s="1"/>
  <c r="R240" i="74"/>
  <c r="M240" i="74"/>
  <c r="P240" i="74" s="1"/>
  <c r="G240" i="74"/>
  <c r="J240" i="74" s="1"/>
  <c r="E253" i="8" s="1"/>
  <c r="R239" i="74"/>
  <c r="M239" i="74"/>
  <c r="P239" i="74" s="1"/>
  <c r="G239" i="74"/>
  <c r="J239" i="74" s="1"/>
  <c r="E252" i="8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E236" i="77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7" i="101"/>
  <c r="J247" i="101" s="1"/>
  <c r="G242" i="102" s="1"/>
  <c r="J242" i="102" s="1"/>
  <c r="R241" i="101"/>
  <c r="M241" i="101"/>
  <c r="P241" i="101" s="1"/>
  <c r="G241" i="101"/>
  <c r="J241" i="101" s="1"/>
  <c r="G249" i="102" s="1"/>
  <c r="J249" i="102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47" i="8"/>
  <c r="P247" i="8" s="1"/>
  <c r="I247" i="8"/>
  <c r="H247" i="8"/>
  <c r="F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K174" i="8"/>
  <c r="P174" i="8" s="1"/>
  <c r="I174" i="8"/>
  <c r="H174" i="8"/>
  <c r="F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K102" i="8"/>
  <c r="P102" i="8" s="1"/>
  <c r="I102" i="8"/>
  <c r="H102" i="8"/>
  <c r="F102" i="8"/>
  <c r="H5" i="8"/>
  <c r="M48" i="98"/>
  <c r="P48" i="98" s="1"/>
  <c r="M54" i="95"/>
  <c r="M49" i="95"/>
  <c r="M6" i="95"/>
  <c r="P6" i="95" s="1"/>
  <c r="M94" i="8" l="1"/>
  <c r="P94" i="103"/>
  <c r="E244" i="77"/>
  <c r="E245" i="77"/>
  <c r="E242" i="77"/>
  <c r="G251" i="77"/>
  <c r="J251" i="77" s="1"/>
  <c r="E251" i="78" s="1"/>
  <c r="E241" i="77"/>
  <c r="G243" i="77"/>
  <c r="J243" i="77" s="1"/>
  <c r="E240" i="77"/>
  <c r="E239" i="77"/>
  <c r="E87" i="77"/>
  <c r="E246" i="77"/>
  <c r="G244" i="77"/>
  <c r="J244" i="77" s="1"/>
  <c r="E244" i="78" s="1"/>
  <c r="G245" i="77"/>
  <c r="J245" i="77" s="1"/>
  <c r="E245" i="78" s="1"/>
  <c r="G255" i="8"/>
  <c r="G259" i="8"/>
  <c r="G253" i="8"/>
  <c r="G257" i="8"/>
  <c r="M257" i="8"/>
  <c r="E249" i="8"/>
  <c r="G249" i="8" s="1"/>
  <c r="M245" i="8"/>
  <c r="J258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G246" i="77"/>
  <c r="J246" i="77" s="1"/>
  <c r="E246" i="78" s="1"/>
  <c r="E251" i="8"/>
  <c r="G251" i="8" s="1"/>
  <c r="G254" i="8"/>
  <c r="J254" i="8"/>
  <c r="E248" i="8"/>
  <c r="G248" i="8" s="1"/>
  <c r="P237" i="82"/>
  <c r="J252" i="8"/>
  <c r="J253" i="8"/>
  <c r="E250" i="8"/>
  <c r="G250" i="8" s="1"/>
  <c r="G252" i="8"/>
  <c r="J248" i="8"/>
  <c r="J257" i="8"/>
  <c r="J249" i="8"/>
  <c r="P87" i="77"/>
  <c r="J88" i="8"/>
  <c r="G88" i="8"/>
  <c r="P241" i="78"/>
  <c r="G249" i="77"/>
  <c r="J249" i="77" s="1"/>
  <c r="E249" i="78" s="1"/>
  <c r="P242" i="77"/>
  <c r="G252" i="77"/>
  <c r="J252" i="77" s="1"/>
  <c r="E252" i="78" s="1"/>
  <c r="G250" i="77"/>
  <c r="J250" i="77" s="1"/>
  <c r="E250" i="78" s="1"/>
  <c r="P238" i="77"/>
  <c r="G242" i="77"/>
  <c r="J242" i="77" s="1"/>
  <c r="E242" i="8"/>
  <c r="P247" i="80"/>
  <c r="E243" i="8"/>
  <c r="E244" i="8"/>
  <c r="E245" i="8"/>
  <c r="E246" i="8"/>
  <c r="G250" i="78" l="1"/>
  <c r="J250" i="78" s="1"/>
  <c r="E250" i="79" s="1"/>
  <c r="E242" i="78"/>
  <c r="G251" i="78"/>
  <c r="J251" i="78" s="1"/>
  <c r="E251" i="79" s="1"/>
  <c r="E243" i="78"/>
  <c r="J251" i="8"/>
  <c r="J256" i="8"/>
  <c r="J250" i="8"/>
  <c r="J242" i="8"/>
  <c r="G242" i="8"/>
  <c r="J243" i="8"/>
  <c r="G243" i="8"/>
  <c r="G245" i="8"/>
  <c r="J245" i="8"/>
  <c r="G244" i="8"/>
  <c r="J244" i="8"/>
  <c r="G246" i="8"/>
  <c r="J246" i="8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48" i="74"/>
  <c r="J248" i="74" s="1"/>
  <c r="E248" i="77" s="1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103" i="8" l="1"/>
  <c r="E103" i="77"/>
  <c r="E186" i="8"/>
  <c r="E186" i="77"/>
  <c r="N262" i="106"/>
  <c r="N268" i="106" s="1"/>
  <c r="N271" i="106" s="1"/>
  <c r="P5" i="105"/>
  <c r="N262" i="105"/>
  <c r="N268" i="105" s="1"/>
  <c r="N270" i="105" s="1"/>
  <c r="P5" i="107"/>
  <c r="N262" i="107"/>
  <c r="N268" i="107" s="1"/>
  <c r="N271" i="107" s="1"/>
  <c r="P5" i="103"/>
  <c r="N262" i="103"/>
  <c r="N268" i="103" s="1"/>
  <c r="N270" i="103" s="1"/>
  <c r="P5" i="104"/>
  <c r="N262" i="104"/>
  <c r="N268" i="104" s="1"/>
  <c r="N270" i="104" s="1"/>
  <c r="P5" i="102"/>
  <c r="N262" i="102"/>
  <c r="N268" i="102" s="1"/>
  <c r="N271" i="102" s="1"/>
  <c r="P5" i="106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E87" i="8"/>
  <c r="E104" i="8"/>
  <c r="G104" i="8" s="1"/>
  <c r="G253" i="77"/>
  <c r="J253" i="77" s="1"/>
  <c r="E253" i="78" s="1"/>
  <c r="E235" i="8"/>
  <c r="G235" i="77"/>
  <c r="J235" i="77" s="1"/>
  <c r="G247" i="77"/>
  <c r="J247" i="77" s="1"/>
  <c r="E247" i="8"/>
  <c r="G240" i="77"/>
  <c r="J240" i="77" s="1"/>
  <c r="E240" i="78" s="1"/>
  <c r="G241" i="77"/>
  <c r="J241" i="77" s="1"/>
  <c r="E241" i="8"/>
  <c r="E240" i="8"/>
  <c r="G239" i="77"/>
  <c r="J239" i="77" s="1"/>
  <c r="E239" i="8"/>
  <c r="G238" i="77"/>
  <c r="J238" i="77" s="1"/>
  <c r="E238" i="8"/>
  <c r="G237" i="77"/>
  <c r="J237" i="77" s="1"/>
  <c r="E237" i="8"/>
  <c r="G236" i="77"/>
  <c r="J236" i="77" s="1"/>
  <c r="E236" i="8"/>
  <c r="G259" i="77"/>
  <c r="J259" i="77" s="1"/>
  <c r="E259" i="78" s="1"/>
  <c r="G174" i="77"/>
  <c r="J174" i="77" s="1"/>
  <c r="E174" i="78" s="1"/>
  <c r="E174" i="8"/>
  <c r="G102" i="77"/>
  <c r="J102" i="77" s="1"/>
  <c r="E102" i="78" s="1"/>
  <c r="E102" i="8"/>
  <c r="E82" i="8"/>
  <c r="G82" i="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G244" i="78" l="1"/>
  <c r="J244" i="78" s="1"/>
  <c r="E244" i="79" s="1"/>
  <c r="E236" i="78"/>
  <c r="G249" i="78"/>
  <c r="J249" i="78" s="1"/>
  <c r="E249" i="79" s="1"/>
  <c r="E241" i="78"/>
  <c r="G245" i="78"/>
  <c r="J245" i="78" s="1"/>
  <c r="E245" i="79" s="1"/>
  <c r="E237" i="78"/>
  <c r="G88" i="78"/>
  <c r="J88" i="78" s="1"/>
  <c r="E88" i="79" s="1"/>
  <c r="E87" i="78"/>
  <c r="G246" i="78"/>
  <c r="J246" i="78" s="1"/>
  <c r="E246" i="79" s="1"/>
  <c r="E238" i="78"/>
  <c r="G242" i="78"/>
  <c r="J242" i="78" s="1"/>
  <c r="E247" i="78"/>
  <c r="G243" i="78"/>
  <c r="J243" i="78" s="1"/>
  <c r="E235" i="78"/>
  <c r="G252" i="78"/>
  <c r="J252" i="78" s="1"/>
  <c r="E252" i="79" s="1"/>
  <c r="E239" i="78"/>
  <c r="J104" i="8"/>
  <c r="J87" i="8"/>
  <c r="G87" i="8"/>
  <c r="J236" i="8"/>
  <c r="G236" i="8"/>
  <c r="G239" i="8"/>
  <c r="J239" i="8"/>
  <c r="J247" i="8"/>
  <c r="G247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G251" i="79" l="1"/>
  <c r="J251" i="79" s="1"/>
  <c r="E251" i="80" s="1"/>
  <c r="E243" i="79"/>
  <c r="E186" i="78"/>
  <c r="G186" i="78" s="1"/>
  <c r="J186" i="78" s="1"/>
  <c r="E186" i="79" s="1"/>
  <c r="G250" i="79"/>
  <c r="J250" i="79" s="1"/>
  <c r="E250" i="80" s="1"/>
  <c r="E242" i="79"/>
  <c r="P135" i="77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E94" i="78" l="1"/>
  <c r="G94" i="78" s="1"/>
  <c r="J94" i="78" s="1"/>
  <c r="E94" i="79" s="1"/>
  <c r="G94" i="79" s="1"/>
  <c r="J94" i="79" s="1"/>
  <c r="E94" i="80" s="1"/>
  <c r="E75" i="78"/>
  <c r="G75" i="78" s="1"/>
  <c r="J75" i="78" s="1"/>
  <c r="E75" i="79" s="1"/>
  <c r="G75" i="79" s="1"/>
  <c r="J75" i="79" s="1"/>
  <c r="E75" i="80" s="1"/>
  <c r="E60" i="78"/>
  <c r="G60" i="78" s="1"/>
  <c r="J60" i="78" s="1"/>
  <c r="E60" i="79" s="1"/>
  <c r="G60" i="79" s="1"/>
  <c r="J60" i="79" s="1"/>
  <c r="E60" i="80" s="1"/>
  <c r="E178" i="78"/>
  <c r="G178" i="78" s="1"/>
  <c r="J178" i="78" s="1"/>
  <c r="E178" i="79" s="1"/>
  <c r="G178" i="79" s="1"/>
  <c r="J178" i="79" s="1"/>
  <c r="E178" i="80" s="1"/>
  <c r="G45" i="78"/>
  <c r="J45" i="78" s="1"/>
  <c r="E45" i="79" s="1"/>
  <c r="G45" i="79" s="1"/>
  <c r="J45" i="79" s="1"/>
  <c r="E45" i="80" s="1"/>
  <c r="E45" i="78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78" s="1"/>
  <c r="E12" i="8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G178" i="82"/>
  <c r="J178" i="82" s="1"/>
  <c r="G114" i="81"/>
  <c r="J114" i="81" s="1"/>
  <c r="E114" i="82" s="1"/>
  <c r="G129" i="81"/>
  <c r="J129" i="81" s="1"/>
  <c r="E129" i="82" s="1"/>
  <c r="G75" i="82"/>
  <c r="J75" i="82" s="1"/>
  <c r="G75" i="83" s="1"/>
  <c r="J75" i="83" s="1"/>
  <c r="G169" i="80"/>
  <c r="J169" i="80" s="1"/>
  <c r="G94" i="82"/>
  <c r="J94" i="82" s="1"/>
  <c r="G94" i="83" s="1"/>
  <c r="J94" i="83" s="1"/>
  <c r="G109" i="81"/>
  <c r="J109" i="81" s="1"/>
  <c r="E109" i="82" s="1"/>
  <c r="G60" i="82"/>
  <c r="J60" i="82" s="1"/>
  <c r="G12" i="78"/>
  <c r="J12" i="78" s="1"/>
  <c r="E12" i="79" s="1"/>
  <c r="J12" i="8"/>
  <c r="E169" i="81" l="1"/>
  <c r="G169" i="81" s="1"/>
  <c r="J169" i="81" s="1"/>
  <c r="E75" i="84"/>
  <c r="G75" i="84" s="1"/>
  <c r="J75" i="84" s="1"/>
  <c r="E94" i="84"/>
  <c r="G94" i="84" s="1"/>
  <c r="J94" i="84" s="1"/>
  <c r="E94" i="85" s="1"/>
  <c r="G94" i="85" s="1"/>
  <c r="J94" i="85" s="1"/>
  <c r="G178" i="83"/>
  <c r="J178" i="83" s="1"/>
  <c r="G114" i="82"/>
  <c r="J114" i="82" s="1"/>
  <c r="G45" i="83"/>
  <c r="J45" i="83" s="1"/>
  <c r="E45" i="84" s="1"/>
  <c r="G129" i="82"/>
  <c r="J129" i="82" s="1"/>
  <c r="G60" i="83"/>
  <c r="J60" i="83" s="1"/>
  <c r="G109" i="82"/>
  <c r="J109" i="82" s="1"/>
  <c r="G35" i="82"/>
  <c r="J35" i="82" s="1"/>
  <c r="G63" i="82"/>
  <c r="J63" i="82" s="1"/>
  <c r="G169" i="83"/>
  <c r="J169" i="83" s="1"/>
  <c r="E169" i="84" s="1"/>
  <c r="G12" i="79"/>
  <c r="J12" i="79" s="1"/>
  <c r="E12" i="80" s="1"/>
  <c r="R214" i="74"/>
  <c r="M214" i="74"/>
  <c r="P214" i="74" s="1"/>
  <c r="R133" i="74"/>
  <c r="M133" i="74"/>
  <c r="P133" i="74" s="1"/>
  <c r="E75" i="85" l="1"/>
  <c r="G75" i="85" s="1"/>
  <c r="J75" i="85" s="1"/>
  <c r="E75" i="86" s="1"/>
  <c r="G75" i="86" s="1"/>
  <c r="J75" i="86" s="1"/>
  <c r="E75" i="87" s="1"/>
  <c r="G75" i="87" s="1"/>
  <c r="J75" i="87" s="1"/>
  <c r="E75" i="88" s="1"/>
  <c r="G75" i="88" s="1"/>
  <c r="J75" i="88" s="1"/>
  <c r="E75" i="89" s="1"/>
  <c r="E169" i="82"/>
  <c r="G169" i="82" s="1"/>
  <c r="J169" i="82" s="1"/>
  <c r="G60" i="84"/>
  <c r="J60" i="84" s="1"/>
  <c r="E60" i="85" s="1"/>
  <c r="G60" i="85" s="1"/>
  <c r="J60" i="85" s="1"/>
  <c r="E60" i="84"/>
  <c r="E178" i="84"/>
  <c r="G178" i="84" s="1"/>
  <c r="J178" i="84" s="1"/>
  <c r="E178" i="85" s="1"/>
  <c r="G178" i="85" s="1"/>
  <c r="J178" i="85" s="1"/>
  <c r="E94" i="86"/>
  <c r="G94" i="86" s="1"/>
  <c r="J94" i="86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94" i="87" l="1"/>
  <c r="G94" i="87" s="1"/>
  <c r="J94" i="87" s="1"/>
  <c r="E60" i="86"/>
  <c r="G60" i="86" s="1"/>
  <c r="J60" i="86" s="1"/>
  <c r="E178" i="86"/>
  <c r="G178" i="86" s="1"/>
  <c r="J178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94" i="90"/>
  <c r="J94" i="90" s="1"/>
  <c r="E94" i="91" s="1"/>
  <c r="G169" i="84"/>
  <c r="J169" i="84" s="1"/>
  <c r="E169" i="85" s="1"/>
  <c r="G12" i="81"/>
  <c r="J12" i="81" s="1"/>
  <c r="E12" i="82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94" i="88" l="1"/>
  <c r="G94" i="88" s="1"/>
  <c r="J94" i="88" s="1"/>
  <c r="E94" i="89" s="1"/>
  <c r="E114" i="85"/>
  <c r="G114" i="85" s="1"/>
  <c r="J114" i="85" s="1"/>
  <c r="E114" i="86" s="1"/>
  <c r="G114" i="86" s="1"/>
  <c r="J114" i="86" s="1"/>
  <c r="G178" i="87"/>
  <c r="J178" i="87" s="1"/>
  <c r="E178" i="87"/>
  <c r="E60" i="87"/>
  <c r="G60" i="87" s="1"/>
  <c r="J60" i="87" s="1"/>
  <c r="E109" i="85"/>
  <c r="G109" i="85" s="1"/>
  <c r="J109" i="85" s="1"/>
  <c r="E109" i="86" s="1"/>
  <c r="G109" i="86" s="1"/>
  <c r="J109" i="86" s="1"/>
  <c r="E45" i="86"/>
  <c r="G45" i="86" s="1"/>
  <c r="J45" i="86" s="1"/>
  <c r="G129" i="85"/>
  <c r="J129" i="85" s="1"/>
  <c r="G63" i="85"/>
  <c r="J63" i="85" s="1"/>
  <c r="G35" i="85"/>
  <c r="J35" i="85" s="1"/>
  <c r="E35" i="86" s="1"/>
  <c r="G169" i="85"/>
  <c r="J169" i="85" s="1"/>
  <c r="G45" i="93"/>
  <c r="J45" i="93" s="1"/>
  <c r="G75" i="90"/>
  <c r="J75" i="90" s="1"/>
  <c r="E75" i="91" s="1"/>
  <c r="G60" i="92"/>
  <c r="J60" i="92" s="1"/>
  <c r="G178" i="92"/>
  <c r="J178" i="92" s="1"/>
  <c r="G94" i="91"/>
  <c r="J94" i="91" s="1"/>
  <c r="G229" i="77"/>
  <c r="J229" i="77" s="1"/>
  <c r="G12" i="82"/>
  <c r="J12" i="82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09" i="87" l="1"/>
  <c r="G109" i="87" s="1"/>
  <c r="J109" i="87" s="1"/>
  <c r="E60" i="88"/>
  <c r="G60" i="88" s="1"/>
  <c r="J60" i="88" s="1"/>
  <c r="E60" i="89" s="1"/>
  <c r="E114" i="87"/>
  <c r="G114" i="87" s="1"/>
  <c r="J114" i="87" s="1"/>
  <c r="E178" i="88"/>
  <c r="G178" i="88" s="1"/>
  <c r="J178" i="88" s="1"/>
  <c r="E178" i="89" s="1"/>
  <c r="E45" i="87"/>
  <c r="G45" i="87" s="1"/>
  <c r="J45" i="87" s="1"/>
  <c r="G237" i="78"/>
  <c r="J237" i="78" s="1"/>
  <c r="E229" i="78"/>
  <c r="G229" i="78" s="1"/>
  <c r="J229" i="78" s="1"/>
  <c r="E129" i="86"/>
  <c r="G129" i="86" s="1"/>
  <c r="J129" i="86" s="1"/>
  <c r="E63" i="86"/>
  <c r="G63" i="86" s="1"/>
  <c r="J63" i="86" s="1"/>
  <c r="E169" i="86"/>
  <c r="G169" i="86" s="1"/>
  <c r="J169" i="86" s="1"/>
  <c r="E169" i="87" s="1"/>
  <c r="G169" i="87"/>
  <c r="J169" i="87" s="1"/>
  <c r="E169" i="88" s="1"/>
  <c r="G35" i="86"/>
  <c r="J35" i="86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E45" i="95" s="1"/>
  <c r="G12" i="83"/>
  <c r="J12" i="83" s="1"/>
  <c r="E12" i="84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229" i="79" l="1"/>
  <c r="E45" i="88"/>
  <c r="G45" i="88" s="1"/>
  <c r="J45" i="88" s="1"/>
  <c r="E45" i="89" s="1"/>
  <c r="G114" i="88"/>
  <c r="J114" i="88" s="1"/>
  <c r="E114" i="89" s="1"/>
  <c r="E114" i="88"/>
  <c r="E109" i="88"/>
  <c r="G109" i="88" s="1"/>
  <c r="J109" i="88" s="1"/>
  <c r="E109" i="89" s="1"/>
  <c r="E63" i="87"/>
  <c r="G63" i="87" s="1"/>
  <c r="J63" i="87" s="1"/>
  <c r="E129" i="87"/>
  <c r="G129" i="87" s="1"/>
  <c r="J129" i="87" s="1"/>
  <c r="G245" i="79"/>
  <c r="J245" i="79" s="1"/>
  <c r="E245" i="80" s="1"/>
  <c r="E237" i="79"/>
  <c r="G237" i="79" s="1"/>
  <c r="J237" i="79" s="1"/>
  <c r="E35" i="87"/>
  <c r="G35" i="87" s="1"/>
  <c r="J35" i="87" s="1"/>
  <c r="G169" i="88"/>
  <c r="J169" i="88" s="1"/>
  <c r="E169" i="89" s="1"/>
  <c r="G229" i="79"/>
  <c r="J229" i="79" s="1"/>
  <c r="G129" i="94"/>
  <c r="J129" i="94" s="1"/>
  <c r="E129" i="95" s="1"/>
  <c r="G45" i="95"/>
  <c r="J45" i="95" s="1"/>
  <c r="G94" i="93"/>
  <c r="J94" i="93" s="1"/>
  <c r="G178" i="94"/>
  <c r="J178" i="94" s="1"/>
  <c r="E178" i="95" s="1"/>
  <c r="G63" i="94"/>
  <c r="J63" i="94" s="1"/>
  <c r="E63" i="95" s="1"/>
  <c r="G109" i="93"/>
  <c r="J109" i="93" s="1"/>
  <c r="G75" i="92"/>
  <c r="J75" i="92" s="1"/>
  <c r="G60" i="94"/>
  <c r="J60" i="94" s="1"/>
  <c r="E60" i="95" s="1"/>
  <c r="G114" i="93"/>
  <c r="J114" i="93" s="1"/>
  <c r="G12" i="84"/>
  <c r="J12" i="84" s="1"/>
  <c r="E12" i="85" s="1"/>
  <c r="G12" i="8"/>
  <c r="E129" i="88" l="1"/>
  <c r="G129" i="88" s="1"/>
  <c r="J129" i="88" s="1"/>
  <c r="E129" i="89" s="1"/>
  <c r="E35" i="88"/>
  <c r="G35" i="88" s="1"/>
  <c r="J35" i="88" s="1"/>
  <c r="E35" i="89" s="1"/>
  <c r="E63" i="88"/>
  <c r="G63" i="88" s="1"/>
  <c r="J63" i="88" s="1"/>
  <c r="E63" i="89" s="1"/>
  <c r="G245" i="80"/>
  <c r="J245" i="80" s="1"/>
  <c r="E245" i="81" s="1"/>
  <c r="E237" i="80"/>
  <c r="G237" i="80" s="1"/>
  <c r="J237" i="80" s="1"/>
  <c r="E229" i="80"/>
  <c r="G229" i="80"/>
  <c r="J229" i="80" s="1"/>
  <c r="E229" i="81" s="1"/>
  <c r="G60" i="95"/>
  <c r="J60" i="95" s="1"/>
  <c r="G114" i="94"/>
  <c r="J114" i="94" s="1"/>
  <c r="E114" i="95" s="1"/>
  <c r="G178" i="95"/>
  <c r="J178" i="95" s="1"/>
  <c r="G94" i="94"/>
  <c r="J94" i="94" s="1"/>
  <c r="E94" i="95" s="1"/>
  <c r="G169" i="90"/>
  <c r="J169" i="90" s="1"/>
  <c r="E169" i="91" s="1"/>
  <c r="G35" i="96"/>
  <c r="J35" i="96" s="1"/>
  <c r="G75" i="93"/>
  <c r="J75" i="93" s="1"/>
  <c r="G109" i="94"/>
  <c r="J109" i="94" s="1"/>
  <c r="E109" i="95" s="1"/>
  <c r="G45" i="96"/>
  <c r="J45" i="96" s="1"/>
  <c r="G63" i="95"/>
  <c r="J63" i="95" s="1"/>
  <c r="G129" i="95"/>
  <c r="J129" i="95" s="1"/>
  <c r="G12" i="85"/>
  <c r="J12" i="85" s="1"/>
  <c r="E12" i="86" s="1"/>
  <c r="G245" i="81" l="1"/>
  <c r="J245" i="81" s="1"/>
  <c r="E245" i="82" s="1"/>
  <c r="E237" i="81"/>
  <c r="G229" i="81"/>
  <c r="J229" i="81" s="1"/>
  <c r="E229" i="82" s="1"/>
  <c r="G237" i="81"/>
  <c r="J237" i="81" s="1"/>
  <c r="G12" i="86"/>
  <c r="J12" i="86" s="1"/>
  <c r="G35" i="97"/>
  <c r="J35" i="97" s="1"/>
  <c r="G169" i="91"/>
  <c r="J169" i="91" s="1"/>
  <c r="G63" i="96"/>
  <c r="J63" i="96" s="1"/>
  <c r="G75" i="94"/>
  <c r="J75" i="94" s="1"/>
  <c r="E75" i="95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E9" i="77" s="1"/>
  <c r="G11" i="74"/>
  <c r="J11" i="74" s="1"/>
  <c r="E11" i="77" s="1"/>
  <c r="G10" i="74"/>
  <c r="J10" i="74" s="1"/>
  <c r="E10" i="77" s="1"/>
  <c r="E12" i="87" l="1"/>
  <c r="G12" i="87" s="1"/>
  <c r="J12" i="87" s="1"/>
  <c r="E12" i="88" s="1"/>
  <c r="G12" i="88" s="1"/>
  <c r="J12" i="88" s="1"/>
  <c r="E12" i="89" s="1"/>
  <c r="G245" i="82"/>
  <c r="J245" i="82" s="1"/>
  <c r="E237" i="82"/>
  <c r="G229" i="82"/>
  <c r="J229" i="82" s="1"/>
  <c r="G237" i="82"/>
  <c r="J237" i="82" s="1"/>
  <c r="G245" i="83" s="1"/>
  <c r="J245" i="83" s="1"/>
  <c r="E245" i="84" s="1"/>
  <c r="E11" i="8"/>
  <c r="G11" i="77"/>
  <c r="J11" i="77" s="1"/>
  <c r="E11" i="78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G178" i="97"/>
  <c r="J178" i="97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G169" i="92"/>
  <c r="J169" i="92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E195" i="8"/>
  <c r="E113" i="8"/>
  <c r="E196" i="8"/>
  <c r="E198" i="8"/>
  <c r="E128" i="8"/>
  <c r="E203" i="8"/>
  <c r="G9" i="77"/>
  <c r="J9" i="77" s="1"/>
  <c r="E9" i="78" s="1"/>
  <c r="E9" i="8"/>
  <c r="E149" i="8"/>
  <c r="G10" i="77"/>
  <c r="J10" i="77" s="1"/>
  <c r="E10" i="78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E126" i="78" l="1"/>
  <c r="G126" i="78" s="1"/>
  <c r="J126" i="78" s="1"/>
  <c r="E126" i="79" s="1"/>
  <c r="G126" i="79" s="1"/>
  <c r="J126" i="79" s="1"/>
  <c r="E177" i="78"/>
  <c r="G177" i="78" s="1"/>
  <c r="J177" i="78" s="1"/>
  <c r="E177" i="79" s="1"/>
  <c r="G177" i="79" s="1"/>
  <c r="J177" i="79" s="1"/>
  <c r="E205" i="78"/>
  <c r="G205" i="78" s="1"/>
  <c r="J205" i="78" s="1"/>
  <c r="E205" i="79" s="1"/>
  <c r="G205" i="79" s="1"/>
  <c r="J205" i="79" s="1"/>
  <c r="E181" i="78"/>
  <c r="G181" i="78" s="1"/>
  <c r="J181" i="78" s="1"/>
  <c r="E181" i="79" s="1"/>
  <c r="G181" i="79" s="1"/>
  <c r="J181" i="79" s="1"/>
  <c r="E153" i="78"/>
  <c r="G153" i="78" s="1"/>
  <c r="J153" i="78" s="1"/>
  <c r="E153" i="79" s="1"/>
  <c r="G153" i="79" s="1"/>
  <c r="J153" i="79" s="1"/>
  <c r="G206" i="78"/>
  <c r="J206" i="78" s="1"/>
  <c r="E206" i="79" s="1"/>
  <c r="E206" i="78"/>
  <c r="E84" i="78"/>
  <c r="G84" i="78" s="1"/>
  <c r="J84" i="78" s="1"/>
  <c r="E84" i="79" s="1"/>
  <c r="G84" i="79" s="1"/>
  <c r="J84" i="79" s="1"/>
  <c r="E152" i="78"/>
  <c r="G152" i="78" s="1"/>
  <c r="J152" i="78" s="1"/>
  <c r="E152" i="79" s="1"/>
  <c r="G152" i="79" s="1"/>
  <c r="J152" i="79" s="1"/>
  <c r="E213" i="78"/>
  <c r="G213" i="78" s="1"/>
  <c r="J213" i="78" s="1"/>
  <c r="E213" i="79" s="1"/>
  <c r="G213" i="79" s="1"/>
  <c r="J213" i="79" s="1"/>
  <c r="G148" i="78"/>
  <c r="J148" i="78" s="1"/>
  <c r="E148" i="79" s="1"/>
  <c r="E148" i="78"/>
  <c r="E155" i="78"/>
  <c r="G155" i="78" s="1"/>
  <c r="J155" i="78" s="1"/>
  <c r="E155" i="79" s="1"/>
  <c r="G155" i="79" s="1"/>
  <c r="J155" i="79" s="1"/>
  <c r="E83" i="78"/>
  <c r="G83" i="78" s="1"/>
  <c r="J83" i="78" s="1"/>
  <c r="E83" i="79" s="1"/>
  <c r="G83" i="79" s="1"/>
  <c r="J83" i="79" s="1"/>
  <c r="G231" i="78"/>
  <c r="J231" i="78" s="1"/>
  <c r="G239" i="78"/>
  <c r="J239" i="78" s="1"/>
  <c r="G229" i="83"/>
  <c r="J229" i="83" s="1"/>
  <c r="E229" i="84" s="1"/>
  <c r="G237" i="83"/>
  <c r="J237" i="83" s="1"/>
  <c r="G206" i="79"/>
  <c r="J206" i="79" s="1"/>
  <c r="G12" i="90"/>
  <c r="J12" i="90" s="1"/>
  <c r="E12" i="91" s="1"/>
  <c r="G148" i="79"/>
  <c r="J148" i="79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G114" i="97"/>
  <c r="J114" i="97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G178" i="98"/>
  <c r="J178" i="98" s="1"/>
  <c r="G45" i="99"/>
  <c r="J45" i="99" s="1"/>
  <c r="G75" i="96"/>
  <c r="J75" i="96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35" i="99"/>
  <c r="J35" i="99" s="1"/>
  <c r="G109" i="97"/>
  <c r="J109" i="97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G157" i="77"/>
  <c r="J157" i="77" s="1"/>
  <c r="E157" i="78" s="1"/>
  <c r="G63" i="98"/>
  <c r="J63" i="98" s="1"/>
  <c r="G129" i="98"/>
  <c r="J129" i="98" s="1"/>
  <c r="G10" i="78"/>
  <c r="J10" i="78" s="1"/>
  <c r="E10" i="79" s="1"/>
  <c r="G11" i="78"/>
  <c r="J11" i="78" s="1"/>
  <c r="E11" i="79" s="1"/>
  <c r="G9" i="78"/>
  <c r="J9" i="78" s="1"/>
  <c r="E9" i="79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E84" i="80" l="1"/>
  <c r="G84" i="80" s="1"/>
  <c r="J84" i="80" s="1"/>
  <c r="E84" i="81" s="1"/>
  <c r="G84" i="81" s="1"/>
  <c r="J84" i="81" s="1"/>
  <c r="E84" i="82" s="1"/>
  <c r="E83" i="80"/>
  <c r="G83" i="80" s="1"/>
  <c r="J83" i="80" s="1"/>
  <c r="E83" i="81" s="1"/>
  <c r="G83" i="81" s="1"/>
  <c r="J83" i="81" s="1"/>
  <c r="E83" i="82" s="1"/>
  <c r="E153" i="80"/>
  <c r="G153" i="80" s="1"/>
  <c r="J153" i="80" s="1"/>
  <c r="E153" i="81" s="1"/>
  <c r="G153" i="81" s="1"/>
  <c r="J153" i="81" s="1"/>
  <c r="E153" i="82" s="1"/>
  <c r="E181" i="80"/>
  <c r="G181" i="80" s="1"/>
  <c r="J181" i="80" s="1"/>
  <c r="E181" i="81" s="1"/>
  <c r="G181" i="81" s="1"/>
  <c r="J181" i="81" s="1"/>
  <c r="E181" i="82" s="1"/>
  <c r="E205" i="80"/>
  <c r="G205" i="80" s="1"/>
  <c r="J205" i="80" s="1"/>
  <c r="E205" i="81" s="1"/>
  <c r="G205" i="81" s="1"/>
  <c r="J205" i="81" s="1"/>
  <c r="E205" i="82" s="1"/>
  <c r="E213" i="80"/>
  <c r="G213" i="80" s="1"/>
  <c r="J213" i="80" s="1"/>
  <c r="E213" i="81" s="1"/>
  <c r="G213" i="81" s="1"/>
  <c r="J213" i="81" s="1"/>
  <c r="E213" i="82" s="1"/>
  <c r="E177" i="80"/>
  <c r="G177" i="80" s="1"/>
  <c r="J177" i="80" s="1"/>
  <c r="E177" i="81" s="1"/>
  <c r="G177" i="81" s="1"/>
  <c r="J177" i="81" s="1"/>
  <c r="E177" i="82" s="1"/>
  <c r="E155" i="80"/>
  <c r="G155" i="80" s="1"/>
  <c r="J155" i="80" s="1"/>
  <c r="E155" i="81" s="1"/>
  <c r="G155" i="81" s="1"/>
  <c r="J155" i="81" s="1"/>
  <c r="E155" i="82" s="1"/>
  <c r="E152" i="80"/>
  <c r="G152" i="80" s="1"/>
  <c r="J152" i="80" s="1"/>
  <c r="E152" i="81" s="1"/>
  <c r="G152" i="81" s="1"/>
  <c r="J152" i="81" s="1"/>
  <c r="E152" i="82" s="1"/>
  <c r="E126" i="80"/>
  <c r="G126" i="80" s="1"/>
  <c r="J126" i="80" s="1"/>
  <c r="E126" i="81" s="1"/>
  <c r="G126" i="81" s="1"/>
  <c r="J126" i="81" s="1"/>
  <c r="E126" i="82" s="1"/>
  <c r="E148" i="80"/>
  <c r="G148" i="80" s="1"/>
  <c r="J148" i="80" s="1"/>
  <c r="E148" i="81" s="1"/>
  <c r="G148" i="81" s="1"/>
  <c r="J148" i="81" s="1"/>
  <c r="E148" i="82" s="1"/>
  <c r="E206" i="80"/>
  <c r="G206" i="80" s="1"/>
  <c r="J206" i="80" s="1"/>
  <c r="E206" i="81" s="1"/>
  <c r="G206" i="81" s="1"/>
  <c r="J206" i="81" s="1"/>
  <c r="E206" i="82" s="1"/>
  <c r="G245" i="84"/>
  <c r="J245" i="84" s="1"/>
  <c r="E245" i="85" s="1"/>
  <c r="E237" i="84"/>
  <c r="G252" i="79"/>
  <c r="J252" i="79" s="1"/>
  <c r="E252" i="80" s="1"/>
  <c r="E239" i="79"/>
  <c r="G239" i="79"/>
  <c r="J239" i="79" s="1"/>
  <c r="E231" i="79"/>
  <c r="G231" i="79" s="1"/>
  <c r="J231" i="79" s="1"/>
  <c r="G240" i="78"/>
  <c r="J240" i="78" s="1"/>
  <c r="E240" i="79" s="1"/>
  <c r="G241" i="78"/>
  <c r="J241" i="78" s="1"/>
  <c r="G229" i="84"/>
  <c r="J229" i="84" s="1"/>
  <c r="G237" i="84"/>
  <c r="J237" i="84" s="1"/>
  <c r="G226" i="79"/>
  <c r="J226" i="79" s="1"/>
  <c r="E226" i="80" s="1"/>
  <c r="G12" i="91"/>
  <c r="J12" i="91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E169" i="95" s="1"/>
  <c r="G11" i="79"/>
  <c r="J11" i="79" s="1"/>
  <c r="E11" i="80" s="1"/>
  <c r="G9" i="79"/>
  <c r="J9" i="79" s="1"/>
  <c r="E9" i="80" s="1"/>
  <c r="G10" i="79"/>
  <c r="J10" i="79" s="1"/>
  <c r="E10" i="80" s="1"/>
  <c r="E231" i="80" l="1"/>
  <c r="G231" i="80" s="1"/>
  <c r="J231" i="80" s="1"/>
  <c r="E231" i="81" s="1"/>
  <c r="G231" i="81" s="1"/>
  <c r="J231" i="81" s="1"/>
  <c r="E231" i="82" s="1"/>
  <c r="G252" i="80"/>
  <c r="J252" i="80" s="1"/>
  <c r="E252" i="81" s="1"/>
  <c r="E239" i="80"/>
  <c r="E125" i="80"/>
  <c r="G125" i="80" s="1"/>
  <c r="J125" i="80" s="1"/>
  <c r="G245" i="85"/>
  <c r="J245" i="85" s="1"/>
  <c r="E245" i="86" s="1"/>
  <c r="G245" i="86" s="1"/>
  <c r="J245" i="86" s="1"/>
  <c r="E245" i="87" s="1"/>
  <c r="E237" i="85"/>
  <c r="G237" i="85" s="1"/>
  <c r="J237" i="85" s="1"/>
  <c r="E237" i="86" s="1"/>
  <c r="E229" i="85"/>
  <c r="G249" i="79"/>
  <c r="J249" i="79" s="1"/>
  <c r="E249" i="80" s="1"/>
  <c r="E241" i="79"/>
  <c r="G241" i="79" s="1"/>
  <c r="J241" i="79" s="1"/>
  <c r="G239" i="80"/>
  <c r="J239" i="80" s="1"/>
  <c r="G229" i="85"/>
  <c r="J229" i="85" s="1"/>
  <c r="G240" i="79"/>
  <c r="J240" i="79" s="1"/>
  <c r="E240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E10" i="81" s="1"/>
  <c r="G9" i="80"/>
  <c r="J9" i="80" s="1"/>
  <c r="E9" i="81" s="1"/>
  <c r="G213" i="82"/>
  <c r="J213" i="82" s="1"/>
  <c r="G153" i="82"/>
  <c r="J153" i="82" s="1"/>
  <c r="G152" i="82"/>
  <c r="J152" i="82" s="1"/>
  <c r="E71" i="8"/>
  <c r="E70" i="8"/>
  <c r="E175" i="8"/>
  <c r="N267" i="74"/>
  <c r="N264" i="74"/>
  <c r="M5" i="74"/>
  <c r="N262" i="74" s="1"/>
  <c r="E125" i="81" l="1"/>
  <c r="G125" i="81" s="1"/>
  <c r="J125" i="81" s="1"/>
  <c r="E125" i="82" s="1"/>
  <c r="G125" i="82" s="1"/>
  <c r="J125" i="82" s="1"/>
  <c r="G249" i="80"/>
  <c r="J249" i="80" s="1"/>
  <c r="E249" i="81" s="1"/>
  <c r="E241" i="80"/>
  <c r="E203" i="80"/>
  <c r="G203" i="80" s="1"/>
  <c r="J203" i="80" s="1"/>
  <c r="E194" i="81"/>
  <c r="G194" i="81" s="1"/>
  <c r="J194" i="81" s="1"/>
  <c r="E193" i="81"/>
  <c r="G193" i="81" s="1"/>
  <c r="J193" i="81" s="1"/>
  <c r="G252" i="81"/>
  <c r="J252" i="81" s="1"/>
  <c r="E252" i="82" s="1"/>
  <c r="E239" i="81"/>
  <c r="G239" i="81" s="1"/>
  <c r="J239" i="81" s="1"/>
  <c r="E226" i="81"/>
  <c r="G226" i="81" s="1"/>
  <c r="J226" i="81" s="1"/>
  <c r="E151" i="81"/>
  <c r="G151" i="81" s="1"/>
  <c r="J151" i="81" s="1"/>
  <c r="E39" i="81"/>
  <c r="G39" i="81" s="1"/>
  <c r="J39" i="81" s="1"/>
  <c r="E208" i="81"/>
  <c r="G208" i="81" s="1"/>
  <c r="J208" i="81" s="1"/>
  <c r="E127" i="81"/>
  <c r="G127" i="81" s="1"/>
  <c r="J127" i="81" s="1"/>
  <c r="E229" i="86"/>
  <c r="G229" i="86" s="1"/>
  <c r="J229" i="86" s="1"/>
  <c r="G237" i="86"/>
  <c r="J237" i="86" s="1"/>
  <c r="G231" i="82"/>
  <c r="J231" i="82" s="1"/>
  <c r="G240" i="80"/>
  <c r="J240" i="80" s="1"/>
  <c r="E240" i="81" s="1"/>
  <c r="G241" i="80"/>
  <c r="J241" i="80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25" i="83"/>
  <c r="J125" i="83" s="1"/>
  <c r="E125" i="84" s="1"/>
  <c r="G10" i="81"/>
  <c r="J10" i="81" s="1"/>
  <c r="E10" i="82" s="1"/>
  <c r="G208" i="83"/>
  <c r="J208" i="83" s="1"/>
  <c r="E208" i="84" s="1"/>
  <c r="G39" i="83"/>
  <c r="J39" i="83" s="1"/>
  <c r="E39" i="84" s="1"/>
  <c r="G126" i="83"/>
  <c r="J126" i="83" s="1"/>
  <c r="E126" i="84" s="1"/>
  <c r="G193" i="83"/>
  <c r="J193" i="83" s="1"/>
  <c r="E193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226" i="83"/>
  <c r="J226" i="83" s="1"/>
  <c r="E226" i="84" s="1"/>
  <c r="G177" i="83"/>
  <c r="J177" i="83" s="1"/>
  <c r="E177" i="84" s="1"/>
  <c r="G83" i="83"/>
  <c r="J83" i="83" s="1"/>
  <c r="E83" i="84" s="1"/>
  <c r="G151" i="83"/>
  <c r="J151" i="83" s="1"/>
  <c r="E151" i="84" s="1"/>
  <c r="G213" i="83"/>
  <c r="J213" i="83" s="1"/>
  <c r="E213" i="84" s="1"/>
  <c r="G194" i="83"/>
  <c r="J194" i="83" s="1"/>
  <c r="E194" i="84" s="1"/>
  <c r="G181" i="83"/>
  <c r="J181" i="83" s="1"/>
  <c r="E181" i="84" s="1"/>
  <c r="G9" i="81"/>
  <c r="J9" i="81" s="1"/>
  <c r="E9" i="82" s="1"/>
  <c r="G127" i="83"/>
  <c r="J127" i="83" s="1"/>
  <c r="E127" i="84" s="1"/>
  <c r="J175" i="8"/>
  <c r="G175" i="8"/>
  <c r="P5" i="74"/>
  <c r="R260" i="74"/>
  <c r="E127" i="82" l="1"/>
  <c r="G127" i="82" s="1"/>
  <c r="J127" i="82" s="1"/>
  <c r="E194" i="82"/>
  <c r="G194" i="82" s="1"/>
  <c r="J194" i="82" s="1"/>
  <c r="E193" i="82"/>
  <c r="G193" i="82" s="1"/>
  <c r="J193" i="82" s="1"/>
  <c r="E39" i="82"/>
  <c r="G39" i="82" s="1"/>
  <c r="J39" i="82" s="1"/>
  <c r="E208" i="82"/>
  <c r="G208" i="82" s="1"/>
  <c r="J208" i="82" s="1"/>
  <c r="E151" i="82"/>
  <c r="G151" i="82" s="1"/>
  <c r="J151" i="82" s="1"/>
  <c r="E203" i="81"/>
  <c r="G203" i="81" s="1"/>
  <c r="J203" i="81" s="1"/>
  <c r="E203" i="82" s="1"/>
  <c r="G203" i="82" s="1"/>
  <c r="J203" i="82" s="1"/>
  <c r="E226" i="82"/>
  <c r="G226" i="82" s="1"/>
  <c r="J226" i="82" s="1"/>
  <c r="E202" i="81"/>
  <c r="G202" i="81" s="1"/>
  <c r="J202" i="81" s="1"/>
  <c r="E128" i="81"/>
  <c r="G128" i="81" s="1"/>
  <c r="J128" i="81" s="1"/>
  <c r="E182" i="81"/>
  <c r="G182" i="81" s="1"/>
  <c r="J182" i="81" s="1"/>
  <c r="E149" i="81"/>
  <c r="G149" i="81" s="1"/>
  <c r="J149" i="81" s="1"/>
  <c r="G245" i="87"/>
  <c r="J245" i="87" s="1"/>
  <c r="E245" i="88" s="1"/>
  <c r="E237" i="87"/>
  <c r="G237" i="87" s="1"/>
  <c r="J237" i="87" s="1"/>
  <c r="E209" i="81"/>
  <c r="G209" i="81" s="1"/>
  <c r="J209" i="81" s="1"/>
  <c r="E212" i="81"/>
  <c r="G212" i="81" s="1"/>
  <c r="J212" i="81" s="1"/>
  <c r="E156" i="81"/>
  <c r="G156" i="81" s="1"/>
  <c r="J156" i="81" s="1"/>
  <c r="E229" i="87"/>
  <c r="G229" i="87" s="1"/>
  <c r="J229" i="87" s="1"/>
  <c r="E210" i="81"/>
  <c r="G210" i="81" s="1"/>
  <c r="J210" i="81" s="1"/>
  <c r="G249" i="81"/>
  <c r="J249" i="81" s="1"/>
  <c r="E249" i="82" s="1"/>
  <c r="E241" i="81"/>
  <c r="G241" i="81" s="1"/>
  <c r="J241" i="81" s="1"/>
  <c r="E195" i="81"/>
  <c r="G195" i="81" s="1"/>
  <c r="J195" i="81" s="1"/>
  <c r="E150" i="81"/>
  <c r="G150" i="81" s="1"/>
  <c r="J150" i="81" s="1"/>
  <c r="G252" i="82"/>
  <c r="J252" i="82" s="1"/>
  <c r="E239" i="82"/>
  <c r="G239" i="82" s="1"/>
  <c r="J239" i="82" s="1"/>
  <c r="G252" i="83" s="1"/>
  <c r="J252" i="83" s="1"/>
  <c r="E252" i="84" s="1"/>
  <c r="E157" i="81"/>
  <c r="G157" i="81" s="1"/>
  <c r="J157" i="81" s="1"/>
  <c r="E196" i="81"/>
  <c r="G196" i="81" s="1"/>
  <c r="J196" i="81" s="1"/>
  <c r="E147" i="81"/>
  <c r="G147" i="81" s="1"/>
  <c r="J147" i="81" s="1"/>
  <c r="E197" i="81"/>
  <c r="G197" i="81" s="1"/>
  <c r="J197" i="81" s="1"/>
  <c r="E204" i="81"/>
  <c r="G204" i="81" s="1"/>
  <c r="J204" i="81" s="1"/>
  <c r="E113" i="81"/>
  <c r="G113" i="81" s="1"/>
  <c r="J113" i="81" s="1"/>
  <c r="E198" i="81"/>
  <c r="G198" i="81" s="1"/>
  <c r="J198" i="81" s="1"/>
  <c r="E211" i="81"/>
  <c r="G211" i="81" s="1"/>
  <c r="J211" i="81" s="1"/>
  <c r="G232" i="81"/>
  <c r="J232" i="81" s="1"/>
  <c r="E232" i="82" s="1"/>
  <c r="G240" i="81"/>
  <c r="J240" i="81" s="1"/>
  <c r="E240" i="82" s="1"/>
  <c r="G231" i="83"/>
  <c r="J231" i="83" s="1"/>
  <c r="E231" i="84" s="1"/>
  <c r="G239" i="83"/>
  <c r="J239" i="83" s="1"/>
  <c r="G169" i="98"/>
  <c r="J169" i="98" s="1"/>
  <c r="G12" i="94"/>
  <c r="J12" i="94" s="1"/>
  <c r="E12" i="95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E198" i="84" s="1"/>
  <c r="G196" i="83"/>
  <c r="J196" i="83" s="1"/>
  <c r="E196" i="84" s="1"/>
  <c r="G147" i="83"/>
  <c r="J147" i="83" s="1"/>
  <c r="E147" i="84" s="1"/>
  <c r="G10" i="82"/>
  <c r="J10" i="82" s="1"/>
  <c r="G11" i="82"/>
  <c r="J11" i="82" s="1"/>
  <c r="G9" i="82"/>
  <c r="J9" i="82" s="1"/>
  <c r="G113" i="83"/>
  <c r="J113" i="83" s="1"/>
  <c r="E113" i="84" s="1"/>
  <c r="G204" i="83"/>
  <c r="J204" i="83" s="1"/>
  <c r="E204" i="84" s="1"/>
  <c r="G210" i="83"/>
  <c r="J210" i="83" s="1"/>
  <c r="E210" i="84" s="1"/>
  <c r="G197" i="83"/>
  <c r="J197" i="83" s="1"/>
  <c r="E197" i="84" s="1"/>
  <c r="G209" i="83"/>
  <c r="J209" i="83" s="1"/>
  <c r="E209" i="84" s="1"/>
  <c r="G212" i="83"/>
  <c r="J212" i="83" s="1"/>
  <c r="E212" i="84" s="1"/>
  <c r="G195" i="83"/>
  <c r="J195" i="83" s="1"/>
  <c r="E195" i="84" s="1"/>
  <c r="G202" i="83"/>
  <c r="J202" i="83" s="1"/>
  <c r="E202" i="84" s="1"/>
  <c r="G203" i="83"/>
  <c r="J203" i="83" s="1"/>
  <c r="E203" i="84" s="1"/>
  <c r="G157" i="83"/>
  <c r="J157" i="83" s="1"/>
  <c r="E157" i="84" s="1"/>
  <c r="G156" i="83"/>
  <c r="J156" i="83" s="1"/>
  <c r="E156" i="84" s="1"/>
  <c r="G128" i="83"/>
  <c r="J128" i="83" s="1"/>
  <c r="E128" i="84" s="1"/>
  <c r="G211" i="83"/>
  <c r="J211" i="83" s="1"/>
  <c r="E211" i="84" s="1"/>
  <c r="G149" i="83"/>
  <c r="J149" i="83" s="1"/>
  <c r="E149" i="84" s="1"/>
  <c r="G150" i="83"/>
  <c r="J150" i="83" s="1"/>
  <c r="E150" i="84" s="1"/>
  <c r="G182" i="83"/>
  <c r="J182" i="83" s="1"/>
  <c r="E182" i="84" s="1"/>
  <c r="G39" i="84"/>
  <c r="J39" i="84" s="1"/>
  <c r="E39" i="85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E198" i="82" l="1"/>
  <c r="G198" i="82" s="1"/>
  <c r="J198" i="82" s="1"/>
  <c r="E212" i="82"/>
  <c r="G212" i="82" s="1"/>
  <c r="J212" i="82" s="1"/>
  <c r="E150" i="82"/>
  <c r="G150" i="82" s="1"/>
  <c r="J150" i="82" s="1"/>
  <c r="E209" i="82"/>
  <c r="G209" i="82" s="1"/>
  <c r="J209" i="82" s="1"/>
  <c r="G249" i="82"/>
  <c r="J249" i="82" s="1"/>
  <c r="E241" i="82"/>
  <c r="E204" i="82"/>
  <c r="G204" i="82" s="1"/>
  <c r="J204" i="82" s="1"/>
  <c r="E197" i="82"/>
  <c r="G197" i="82" s="1"/>
  <c r="J197" i="82" s="1"/>
  <c r="E147" i="82"/>
  <c r="G147" i="82" s="1"/>
  <c r="J147" i="82" s="1"/>
  <c r="E149" i="82"/>
  <c r="G149" i="82" s="1"/>
  <c r="J149" i="82" s="1"/>
  <c r="E195" i="82"/>
  <c r="G195" i="82" s="1"/>
  <c r="J195" i="82" s="1"/>
  <c r="E196" i="82"/>
  <c r="G196" i="82" s="1"/>
  <c r="J196" i="82" s="1"/>
  <c r="E182" i="82"/>
  <c r="G182" i="82" s="1"/>
  <c r="J182" i="82" s="1"/>
  <c r="E157" i="82"/>
  <c r="G157" i="82" s="1"/>
  <c r="J157" i="82" s="1"/>
  <c r="E128" i="82"/>
  <c r="G128" i="82" s="1"/>
  <c r="J128" i="82" s="1"/>
  <c r="E113" i="82"/>
  <c r="G113" i="82" s="1"/>
  <c r="J113" i="82" s="1"/>
  <c r="G245" i="88"/>
  <c r="J245" i="88" s="1"/>
  <c r="E245" i="89" s="1"/>
  <c r="E237" i="88"/>
  <c r="G237" i="88" s="1"/>
  <c r="J237" i="88" s="1"/>
  <c r="E237" i="89" s="1"/>
  <c r="E210" i="82"/>
  <c r="G210" i="82" s="1"/>
  <c r="J210" i="82" s="1"/>
  <c r="E211" i="82"/>
  <c r="G211" i="82" s="1"/>
  <c r="J211" i="82" s="1"/>
  <c r="E156" i="82"/>
  <c r="G156" i="82" s="1"/>
  <c r="J156" i="82" s="1"/>
  <c r="E202" i="82"/>
  <c r="G202" i="82" s="1"/>
  <c r="J202" i="82" s="1"/>
  <c r="G252" i="84"/>
  <c r="J252" i="84" s="1"/>
  <c r="E252" i="85" s="1"/>
  <c r="E239" i="84"/>
  <c r="E229" i="88"/>
  <c r="G229" i="88" s="1"/>
  <c r="J229" i="88" s="1"/>
  <c r="E229" i="89" s="1"/>
  <c r="G231" i="84"/>
  <c r="J231" i="84" s="1"/>
  <c r="G239" i="84"/>
  <c r="J239" i="84" s="1"/>
  <c r="G229" i="90"/>
  <c r="J229" i="90" s="1"/>
  <c r="E229" i="91" s="1"/>
  <c r="G237" i="90"/>
  <c r="J237" i="90" s="1"/>
  <c r="G232" i="82"/>
  <c r="J232" i="82" s="1"/>
  <c r="G240" i="82"/>
  <c r="J240" i="82" s="1"/>
  <c r="G241" i="82"/>
  <c r="J241" i="82" s="1"/>
  <c r="G249" i="83" s="1"/>
  <c r="J249" i="83" s="1"/>
  <c r="E249" i="84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237" i="91" l="1"/>
  <c r="E231" i="85"/>
  <c r="G252" i="85"/>
  <c r="J252" i="85" s="1"/>
  <c r="E252" i="86" s="1"/>
  <c r="E239" i="85"/>
  <c r="G239" i="85" s="1"/>
  <c r="J239" i="85" s="1"/>
  <c r="E239" i="86" s="1"/>
  <c r="G252" i="86"/>
  <c r="J252" i="86" s="1"/>
  <c r="E252" i="87" s="1"/>
  <c r="G169" i="103"/>
  <c r="J169" i="103" s="1"/>
  <c r="G232" i="83"/>
  <c r="J232" i="83" s="1"/>
  <c r="E232" i="84" s="1"/>
  <c r="G240" i="83"/>
  <c r="J240" i="83" s="1"/>
  <c r="E240" i="84" s="1"/>
  <c r="G241" i="83"/>
  <c r="J241" i="83" s="1"/>
  <c r="G229" i="91"/>
  <c r="J229" i="91" s="1"/>
  <c r="G237" i="91"/>
  <c r="J237" i="91" s="1"/>
  <c r="G245" i="92" s="1"/>
  <c r="J245" i="92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231" i="85"/>
  <c r="J231" i="85" s="1"/>
  <c r="E231" i="86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71" i="81" l="1"/>
  <c r="G71" i="81" s="1"/>
  <c r="J71" i="81" s="1"/>
  <c r="E175" i="81"/>
  <c r="G175" i="81" s="1"/>
  <c r="J175" i="81" s="1"/>
  <c r="E70" i="81"/>
  <c r="G70" i="81" s="1"/>
  <c r="J70" i="81" s="1"/>
  <c r="G249" i="84"/>
  <c r="J249" i="84" s="1"/>
  <c r="E249" i="85" s="1"/>
  <c r="E241" i="84"/>
  <c r="G241" i="84" s="1"/>
  <c r="J241" i="84" s="1"/>
  <c r="E177" i="86"/>
  <c r="G177" i="86" s="1"/>
  <c r="J177" i="86" s="1"/>
  <c r="E177" i="87" s="1"/>
  <c r="E193" i="86"/>
  <c r="G193" i="86" s="1"/>
  <c r="J193" i="86" s="1"/>
  <c r="E193" i="87" s="1"/>
  <c r="E151" i="86"/>
  <c r="G151" i="86" s="1"/>
  <c r="J151" i="86" s="1"/>
  <c r="E151" i="87" s="1"/>
  <c r="E152" i="86"/>
  <c r="G152" i="86" s="1"/>
  <c r="J152" i="86" s="1"/>
  <c r="E152" i="87" s="1"/>
  <c r="G152" i="87" s="1"/>
  <c r="J152" i="87" s="1"/>
  <c r="E152" i="88" s="1"/>
  <c r="E205" i="86"/>
  <c r="G205" i="86" s="1"/>
  <c r="J205" i="86" s="1"/>
  <c r="E205" i="87" s="1"/>
  <c r="E127" i="86"/>
  <c r="G127" i="86" s="1"/>
  <c r="J127" i="86" s="1"/>
  <c r="E127" i="87" s="1"/>
  <c r="E153" i="86"/>
  <c r="G153" i="86" s="1"/>
  <c r="J153" i="86" s="1"/>
  <c r="E153" i="87" s="1"/>
  <c r="E226" i="86"/>
  <c r="G226" i="86" s="1"/>
  <c r="J226" i="86" s="1"/>
  <c r="E226" i="87" s="1"/>
  <c r="G226" i="87" s="1"/>
  <c r="J226" i="87" s="1"/>
  <c r="E226" i="88" s="1"/>
  <c r="E155" i="86"/>
  <c r="G155" i="86" s="1"/>
  <c r="J155" i="86" s="1"/>
  <c r="E155" i="87" s="1"/>
  <c r="E148" i="86"/>
  <c r="G148" i="86" s="1"/>
  <c r="J148" i="86" s="1"/>
  <c r="E148" i="87" s="1"/>
  <c r="E126" i="86"/>
  <c r="G126" i="86" s="1"/>
  <c r="J126" i="86" s="1"/>
  <c r="E126" i="87" s="1"/>
  <c r="E125" i="86"/>
  <c r="G125" i="86" s="1"/>
  <c r="J125" i="86" s="1"/>
  <c r="E125" i="87" s="1"/>
  <c r="E208" i="86"/>
  <c r="G208" i="86" s="1"/>
  <c r="J208" i="86" s="1"/>
  <c r="E208" i="87" s="1"/>
  <c r="E84" i="86"/>
  <c r="G84" i="86" s="1"/>
  <c r="J84" i="86" s="1"/>
  <c r="E84" i="87" s="1"/>
  <c r="E213" i="86"/>
  <c r="G213" i="86" s="1"/>
  <c r="J213" i="86" s="1"/>
  <c r="E213" i="87" s="1"/>
  <c r="G213" i="87" s="1"/>
  <c r="J213" i="87" s="1"/>
  <c r="E213" i="88" s="1"/>
  <c r="E181" i="86"/>
  <c r="G181" i="86" s="1"/>
  <c r="J181" i="86" s="1"/>
  <c r="E181" i="87" s="1"/>
  <c r="G181" i="87" s="1"/>
  <c r="J181" i="87" s="1"/>
  <c r="E181" i="88" s="1"/>
  <c r="E206" i="86"/>
  <c r="G206" i="86" s="1"/>
  <c r="J206" i="86" s="1"/>
  <c r="E206" i="87" s="1"/>
  <c r="E194" i="86"/>
  <c r="G194" i="86" s="1"/>
  <c r="J194" i="86" s="1"/>
  <c r="E194" i="87" s="1"/>
  <c r="E83" i="86"/>
  <c r="G83" i="86" s="1"/>
  <c r="J83" i="86" s="1"/>
  <c r="E83" i="87" s="1"/>
  <c r="G169" i="104"/>
  <c r="J169" i="104" s="1"/>
  <c r="G232" i="84"/>
  <c r="J232" i="84" s="1"/>
  <c r="E232" i="85" s="1"/>
  <c r="G240" i="84"/>
  <c r="J240" i="84" s="1"/>
  <c r="E240" i="85" s="1"/>
  <c r="G229" i="92"/>
  <c r="J229" i="92" s="1"/>
  <c r="G237" i="92"/>
  <c r="J237" i="92" s="1"/>
  <c r="G245" i="93" s="1"/>
  <c r="J245" i="93" s="1"/>
  <c r="G231" i="86"/>
  <c r="J231" i="86" s="1"/>
  <c r="G239" i="86"/>
  <c r="J239" i="86" s="1"/>
  <c r="G12" i="98"/>
  <c r="J12" i="98" s="1"/>
  <c r="G205" i="87"/>
  <c r="J205" i="87" s="1"/>
  <c r="E205" i="88" s="1"/>
  <c r="G208" i="87"/>
  <c r="J208" i="87" s="1"/>
  <c r="E208" i="88" s="1"/>
  <c r="G153" i="87"/>
  <c r="J153" i="87" s="1"/>
  <c r="E153" i="88" s="1"/>
  <c r="G206" i="87"/>
  <c r="J206" i="87" s="1"/>
  <c r="E206" i="88" s="1"/>
  <c r="G148" i="87"/>
  <c r="J148" i="87" s="1"/>
  <c r="E148" i="88" s="1"/>
  <c r="G193" i="87"/>
  <c r="J193" i="87" s="1"/>
  <c r="E193" i="88" s="1"/>
  <c r="G177" i="87"/>
  <c r="J177" i="87" s="1"/>
  <c r="E177" i="88" s="1"/>
  <c r="G125" i="87"/>
  <c r="J125" i="87" s="1"/>
  <c r="E125" i="88" s="1"/>
  <c r="G155" i="87"/>
  <c r="J155" i="87" s="1"/>
  <c r="E155" i="88" s="1"/>
  <c r="G83" i="87"/>
  <c r="J83" i="87" s="1"/>
  <c r="E83" i="88" s="1"/>
  <c r="G127" i="87"/>
  <c r="J127" i="87" s="1"/>
  <c r="E127" i="88" s="1"/>
  <c r="G151" i="87"/>
  <c r="J151" i="87" s="1"/>
  <c r="E151" i="88" s="1"/>
  <c r="G84" i="87"/>
  <c r="J84" i="87" s="1"/>
  <c r="E84" i="88" s="1"/>
  <c r="G126" i="87"/>
  <c r="J126" i="87" s="1"/>
  <c r="E126" i="88" s="1"/>
  <c r="G194" i="87"/>
  <c r="J194" i="87" s="1"/>
  <c r="E194" i="88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75" i="83"/>
  <c r="J175" i="83" s="1"/>
  <c r="E175" i="84" s="1"/>
  <c r="G71" i="83"/>
  <c r="J71" i="83" s="1"/>
  <c r="E71" i="84" s="1"/>
  <c r="G10" i="85"/>
  <c r="J10" i="85" s="1"/>
  <c r="E10" i="86" s="1"/>
  <c r="G70" i="83"/>
  <c r="J70" i="83" s="1"/>
  <c r="E70" i="84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249" i="85" l="1"/>
  <c r="J249" i="85" s="1"/>
  <c r="E249" i="86" s="1"/>
  <c r="E241" i="85"/>
  <c r="E70" i="82"/>
  <c r="G70" i="82" s="1"/>
  <c r="J70" i="82" s="1"/>
  <c r="E175" i="82"/>
  <c r="G175" i="82" s="1"/>
  <c r="J175" i="82" s="1"/>
  <c r="E71" i="82"/>
  <c r="G71" i="82" s="1"/>
  <c r="J71" i="82" s="1"/>
  <c r="G252" i="87"/>
  <c r="J252" i="87" s="1"/>
  <c r="E252" i="88" s="1"/>
  <c r="E239" i="87"/>
  <c r="G239" i="87"/>
  <c r="J239" i="87" s="1"/>
  <c r="E231" i="87"/>
  <c r="E195" i="86"/>
  <c r="G195" i="86" s="1"/>
  <c r="J195" i="86" s="1"/>
  <c r="E195" i="87" s="1"/>
  <c r="E156" i="86"/>
  <c r="G156" i="86" s="1"/>
  <c r="J156" i="86" s="1"/>
  <c r="E156" i="87" s="1"/>
  <c r="G156" i="87" s="1"/>
  <c r="J156" i="87" s="1"/>
  <c r="E156" i="88" s="1"/>
  <c r="E212" i="86"/>
  <c r="G212" i="86" s="1"/>
  <c r="J212" i="86" s="1"/>
  <c r="E212" i="87" s="1"/>
  <c r="E209" i="86"/>
  <c r="G209" i="86" s="1"/>
  <c r="J209" i="86" s="1"/>
  <c r="E209" i="87" s="1"/>
  <c r="E149" i="86"/>
  <c r="G149" i="86" s="1"/>
  <c r="J149" i="86" s="1"/>
  <c r="E149" i="87" s="1"/>
  <c r="E147" i="86"/>
  <c r="G147" i="86" s="1"/>
  <c r="J147" i="86" s="1"/>
  <c r="E147" i="87" s="1"/>
  <c r="E202" i="86"/>
  <c r="G202" i="86" s="1"/>
  <c r="J202" i="86" s="1"/>
  <c r="E202" i="87" s="1"/>
  <c r="G202" i="87" s="1"/>
  <c r="J202" i="87" s="1"/>
  <c r="E202" i="88" s="1"/>
  <c r="E157" i="86"/>
  <c r="G157" i="86" s="1"/>
  <c r="J157" i="86" s="1"/>
  <c r="E157" i="87" s="1"/>
  <c r="G157" i="87" s="1"/>
  <c r="J157" i="87" s="1"/>
  <c r="E157" i="88" s="1"/>
  <c r="E204" i="86"/>
  <c r="G204" i="86" s="1"/>
  <c r="J204" i="86" s="1"/>
  <c r="E204" i="87" s="1"/>
  <c r="G204" i="87" s="1"/>
  <c r="J204" i="87" s="1"/>
  <c r="E204" i="88" s="1"/>
  <c r="E203" i="86"/>
  <c r="G203" i="86" s="1"/>
  <c r="J203" i="86" s="1"/>
  <c r="E203" i="87" s="1"/>
  <c r="G203" i="87" s="1"/>
  <c r="J203" i="87" s="1"/>
  <c r="E203" i="88" s="1"/>
  <c r="E196" i="86"/>
  <c r="G196" i="86" s="1"/>
  <c r="J196" i="86" s="1"/>
  <c r="E196" i="87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E128" i="86"/>
  <c r="G128" i="86" s="1"/>
  <c r="J128" i="86" s="1"/>
  <c r="E128" i="87" s="1"/>
  <c r="G128" i="87" s="1"/>
  <c r="J128" i="87" s="1"/>
  <c r="E128" i="88" s="1"/>
  <c r="E198" i="86"/>
  <c r="G198" i="86" s="1"/>
  <c r="J198" i="86" s="1"/>
  <c r="E198" i="87" s="1"/>
  <c r="G198" i="87" s="1"/>
  <c r="J198" i="87" s="1"/>
  <c r="E198" i="88" s="1"/>
  <c r="G197" i="86"/>
  <c r="J197" i="86" s="1"/>
  <c r="E197" i="87" s="1"/>
  <c r="G197" i="87" s="1"/>
  <c r="J197" i="87" s="1"/>
  <c r="E197" i="88" s="1"/>
  <c r="E197" i="86"/>
  <c r="E211" i="86"/>
  <c r="G211" i="86" s="1"/>
  <c r="J211" i="86" s="1"/>
  <c r="E211" i="87" s="1"/>
  <c r="G210" i="86"/>
  <c r="J210" i="86" s="1"/>
  <c r="E210" i="87" s="1"/>
  <c r="E210" i="86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40" i="85"/>
  <c r="J240" i="85" s="1"/>
  <c r="E240" i="86" s="1"/>
  <c r="G241" i="85"/>
  <c r="J241" i="85" s="1"/>
  <c r="G232" i="85"/>
  <c r="J232" i="85" s="1"/>
  <c r="E232" i="86" s="1"/>
  <c r="G229" i="93"/>
  <c r="J229" i="93" s="1"/>
  <c r="G237" i="93"/>
  <c r="J237" i="93" s="1"/>
  <c r="G245" i="94" s="1"/>
  <c r="J245" i="94" s="1"/>
  <c r="E245" i="95" s="1"/>
  <c r="G12" i="99"/>
  <c r="J12" i="99" s="1"/>
  <c r="G12" i="100" s="1"/>
  <c r="J12" i="100" s="1"/>
  <c r="G12" i="101" s="1"/>
  <c r="J12" i="101" s="1"/>
  <c r="G12" i="102" s="1"/>
  <c r="J12" i="102" s="1"/>
  <c r="G150" i="87"/>
  <c r="J150" i="87" s="1"/>
  <c r="E150" i="88" s="1"/>
  <c r="G181" i="88"/>
  <c r="J181" i="88" s="1"/>
  <c r="E181" i="89" s="1"/>
  <c r="G194" i="88"/>
  <c r="J194" i="88" s="1"/>
  <c r="E194" i="89" s="1"/>
  <c r="G206" i="88"/>
  <c r="J206" i="88" s="1"/>
  <c r="E206" i="89" s="1"/>
  <c r="G195" i="87"/>
  <c r="J195" i="87" s="1"/>
  <c r="E195" i="88" s="1"/>
  <c r="G149" i="87"/>
  <c r="J149" i="87" s="1"/>
  <c r="E149" i="88" s="1"/>
  <c r="G226" i="88"/>
  <c r="J226" i="88" s="1"/>
  <c r="E226" i="89" s="1"/>
  <c r="G153" i="88"/>
  <c r="J153" i="88" s="1"/>
  <c r="E153" i="89" s="1"/>
  <c r="G210" i="87"/>
  <c r="J210" i="87" s="1"/>
  <c r="E210" i="88" s="1"/>
  <c r="G213" i="88"/>
  <c r="J213" i="88" s="1"/>
  <c r="E213" i="89" s="1"/>
  <c r="G151" i="88"/>
  <c r="J151" i="88" s="1"/>
  <c r="E151" i="89" s="1"/>
  <c r="G209" i="87"/>
  <c r="J209" i="87" s="1"/>
  <c r="E209" i="88" s="1"/>
  <c r="G152" i="88"/>
  <c r="J152" i="88" s="1"/>
  <c r="E152" i="89" s="1"/>
  <c r="G211" i="87"/>
  <c r="J211" i="87" s="1"/>
  <c r="E211" i="88" s="1"/>
  <c r="G155" i="88"/>
  <c r="J155" i="88" s="1"/>
  <c r="E155" i="89" s="1"/>
  <c r="G125" i="88"/>
  <c r="J125" i="88" s="1"/>
  <c r="E125" i="89" s="1"/>
  <c r="G9" i="86"/>
  <c r="J9" i="86" s="1"/>
  <c r="G39" i="87"/>
  <c r="J39" i="87" s="1"/>
  <c r="G11" i="86"/>
  <c r="J11" i="86" s="1"/>
  <c r="G212" i="87"/>
  <c r="J212" i="87" s="1"/>
  <c r="E212" i="88" s="1"/>
  <c r="G147" i="87"/>
  <c r="J147" i="87" s="1"/>
  <c r="E147" i="88" s="1"/>
  <c r="G126" i="88"/>
  <c r="J126" i="88" s="1"/>
  <c r="E126" i="89" s="1"/>
  <c r="G127" i="88"/>
  <c r="J127" i="88" s="1"/>
  <c r="E127" i="89" s="1"/>
  <c r="G177" i="88"/>
  <c r="J177" i="88" s="1"/>
  <c r="E177" i="89" s="1"/>
  <c r="G148" i="88"/>
  <c r="J148" i="88" s="1"/>
  <c r="E148" i="89" s="1"/>
  <c r="G208" i="88"/>
  <c r="J208" i="88" s="1"/>
  <c r="E208" i="89" s="1"/>
  <c r="G10" i="86"/>
  <c r="J10" i="86" s="1"/>
  <c r="G196" i="87"/>
  <c r="J196" i="87" s="1"/>
  <c r="E196" i="88" s="1"/>
  <c r="G84" i="88"/>
  <c r="J84" i="88" s="1"/>
  <c r="E84" i="89" s="1"/>
  <c r="G83" i="88"/>
  <c r="J83" i="88" s="1"/>
  <c r="E83" i="89" s="1"/>
  <c r="G193" i="88"/>
  <c r="J193" i="88" s="1"/>
  <c r="E193" i="89" s="1"/>
  <c r="G205" i="88"/>
  <c r="J205" i="88" s="1"/>
  <c r="E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E113" i="87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E168" i="78" s="1"/>
  <c r="N204" i="64"/>
  <c r="X107" i="64"/>
  <c r="J206" i="64" s="1"/>
  <c r="K207" i="64" s="1"/>
  <c r="E39" i="88" l="1"/>
  <c r="G39" i="88" s="1"/>
  <c r="J39" i="88" s="1"/>
  <c r="E39" i="89" s="1"/>
  <c r="E231" i="88"/>
  <c r="G231" i="88" s="1"/>
  <c r="J231" i="88" s="1"/>
  <c r="E231" i="89" s="1"/>
  <c r="E9" i="87"/>
  <c r="G9" i="87" s="1"/>
  <c r="J9" i="87" s="1"/>
  <c r="E9" i="88" s="1"/>
  <c r="G9" i="88" s="1"/>
  <c r="J9" i="88" s="1"/>
  <c r="E9" i="89" s="1"/>
  <c r="G252" i="88"/>
  <c r="J252" i="88" s="1"/>
  <c r="E252" i="89" s="1"/>
  <c r="E239" i="88"/>
  <c r="G239" i="88" s="1"/>
  <c r="J239" i="88" s="1"/>
  <c r="E239" i="89" s="1"/>
  <c r="E10" i="87"/>
  <c r="G10" i="87" s="1"/>
  <c r="J10" i="87" s="1"/>
  <c r="E10" i="88" s="1"/>
  <c r="G10" i="88" s="1"/>
  <c r="J10" i="88" s="1"/>
  <c r="E10" i="89" s="1"/>
  <c r="E11" i="87"/>
  <c r="G11" i="87" s="1"/>
  <c r="J11" i="87" s="1"/>
  <c r="E11" i="88" s="1"/>
  <c r="G11" i="88" s="1"/>
  <c r="J11" i="88" s="1"/>
  <c r="E11" i="89" s="1"/>
  <c r="G125" i="89"/>
  <c r="J125" i="89" s="1"/>
  <c r="G177" i="89"/>
  <c r="J177" i="89" s="1"/>
  <c r="G152" i="89"/>
  <c r="J152" i="89" s="1"/>
  <c r="G205" i="89"/>
  <c r="J205" i="89" s="1"/>
  <c r="G83" i="89"/>
  <c r="J83" i="89" s="1"/>
  <c r="G126" i="89"/>
  <c r="J126" i="89" s="1"/>
  <c r="G151" i="89"/>
  <c r="J151" i="89" s="1"/>
  <c r="G193" i="89"/>
  <c r="J193" i="89" s="1"/>
  <c r="G249" i="86"/>
  <c r="J249" i="86" s="1"/>
  <c r="E249" i="87" s="1"/>
  <c r="E241" i="86"/>
  <c r="G241" i="86" s="1"/>
  <c r="J241" i="86" s="1"/>
  <c r="E20" i="8"/>
  <c r="E20" i="77"/>
  <c r="E21" i="8"/>
  <c r="J21" i="8" s="1"/>
  <c r="E21" i="77"/>
  <c r="E22" i="8"/>
  <c r="E22" i="77"/>
  <c r="G22" i="77" s="1"/>
  <c r="J22" i="77" s="1"/>
  <c r="E22" i="78" s="1"/>
  <c r="E19" i="8"/>
  <c r="J19" i="8" s="1"/>
  <c r="E19" i="77"/>
  <c r="G19" i="77" s="1"/>
  <c r="J19" i="77" s="1"/>
  <c r="E19" i="78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2" i="8"/>
  <c r="J22" i="8"/>
  <c r="G21" i="8"/>
  <c r="G20" i="8"/>
  <c r="J20" i="8"/>
  <c r="G229" i="94"/>
  <c r="J229" i="94" s="1"/>
  <c r="E229" i="95" s="1"/>
  <c r="G237" i="94"/>
  <c r="J237" i="94" s="1"/>
  <c r="G232" i="86"/>
  <c r="J232" i="86" s="1"/>
  <c r="E232" i="87" s="1"/>
  <c r="G240" i="86"/>
  <c r="J240" i="86" s="1"/>
  <c r="E240" i="87" s="1"/>
  <c r="G203" i="88"/>
  <c r="J203" i="88" s="1"/>
  <c r="E203" i="89" s="1"/>
  <c r="G198" i="88"/>
  <c r="J198" i="88" s="1"/>
  <c r="E198" i="89" s="1"/>
  <c r="G147" i="88"/>
  <c r="J147" i="88" s="1"/>
  <c r="E147" i="89" s="1"/>
  <c r="G156" i="88"/>
  <c r="J156" i="88" s="1"/>
  <c r="E156" i="89" s="1"/>
  <c r="G196" i="88"/>
  <c r="J196" i="88" s="1"/>
  <c r="E196" i="89" s="1"/>
  <c r="G204" i="88"/>
  <c r="J204" i="88" s="1"/>
  <c r="E204" i="89" s="1"/>
  <c r="G149" i="88"/>
  <c r="J149" i="88" s="1"/>
  <c r="E149" i="89" s="1"/>
  <c r="G182" i="88"/>
  <c r="J182" i="88" s="1"/>
  <c r="E182" i="89" s="1"/>
  <c r="G202" i="88"/>
  <c r="J202" i="88" s="1"/>
  <c r="E202" i="89" s="1"/>
  <c r="G150" i="88"/>
  <c r="J150" i="88" s="1"/>
  <c r="E150" i="89" s="1"/>
  <c r="G113" i="87"/>
  <c r="J113" i="87" s="1"/>
  <c r="E113" i="88" s="1"/>
  <c r="G128" i="88"/>
  <c r="J128" i="88" s="1"/>
  <c r="E128" i="89" s="1"/>
  <c r="G212" i="88"/>
  <c r="J212" i="88" s="1"/>
  <c r="E212" i="89" s="1"/>
  <c r="G211" i="88"/>
  <c r="J211" i="88" s="1"/>
  <c r="E211" i="89" s="1"/>
  <c r="G209" i="88"/>
  <c r="J209" i="88" s="1"/>
  <c r="E209" i="89" s="1"/>
  <c r="G210" i="88"/>
  <c r="J210" i="88" s="1"/>
  <c r="E210" i="89" s="1"/>
  <c r="G195" i="88"/>
  <c r="J195" i="88" s="1"/>
  <c r="E195" i="89" s="1"/>
  <c r="G197" i="88"/>
  <c r="J197" i="88" s="1"/>
  <c r="E197" i="89" s="1"/>
  <c r="G157" i="88"/>
  <c r="J157" i="88" s="1"/>
  <c r="E157" i="89" s="1"/>
  <c r="G213" i="90"/>
  <c r="J213" i="90" s="1"/>
  <c r="E213" i="91" s="1"/>
  <c r="G155" i="90"/>
  <c r="J155" i="90" s="1"/>
  <c r="E155" i="91" s="1"/>
  <c r="G75" i="105"/>
  <c r="J75" i="105" s="1"/>
  <c r="G193" i="90"/>
  <c r="J193" i="90" s="1"/>
  <c r="E193" i="91" s="1"/>
  <c r="G153" i="90"/>
  <c r="J153" i="90" s="1"/>
  <c r="E153" i="91" s="1"/>
  <c r="G194" i="90"/>
  <c r="J194" i="90" s="1"/>
  <c r="E194" i="91" s="1"/>
  <c r="G125" i="90"/>
  <c r="J125" i="90" s="1"/>
  <c r="E125" i="91" s="1"/>
  <c r="G208" i="90"/>
  <c r="J208" i="90" s="1"/>
  <c r="E208" i="91" s="1"/>
  <c r="G226" i="90"/>
  <c r="J226" i="90" s="1"/>
  <c r="E226" i="91" s="1"/>
  <c r="G109" i="106"/>
  <c r="J109" i="106" s="1"/>
  <c r="G152" i="90"/>
  <c r="J152" i="90" s="1"/>
  <c r="E152" i="91" s="1"/>
  <c r="G181" i="90"/>
  <c r="J181" i="90" s="1"/>
  <c r="E181" i="91" s="1"/>
  <c r="G151" i="90"/>
  <c r="J151" i="90" s="1"/>
  <c r="E151" i="91" s="1"/>
  <c r="G177" i="90"/>
  <c r="J177" i="90" s="1"/>
  <c r="E177" i="91" s="1"/>
  <c r="G127" i="90"/>
  <c r="J127" i="90" s="1"/>
  <c r="E127" i="91" s="1"/>
  <c r="G205" i="90"/>
  <c r="J205" i="90" s="1"/>
  <c r="E205" i="91" s="1"/>
  <c r="G148" i="90"/>
  <c r="J148" i="90" s="1"/>
  <c r="E148" i="91" s="1"/>
  <c r="G206" i="90"/>
  <c r="J206" i="90" s="1"/>
  <c r="E206" i="91" s="1"/>
  <c r="G84" i="90"/>
  <c r="J84" i="90" s="1"/>
  <c r="E84" i="91" s="1"/>
  <c r="G94" i="106"/>
  <c r="J94" i="106" s="1"/>
  <c r="G126" i="90"/>
  <c r="J126" i="90" s="1"/>
  <c r="E126" i="91" s="1"/>
  <c r="G83" i="90"/>
  <c r="J83" i="90" s="1"/>
  <c r="E83" i="91" s="1"/>
  <c r="G114" i="106"/>
  <c r="J114" i="106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20" i="78" s="1"/>
  <c r="E30" i="8"/>
  <c r="E167" i="8"/>
  <c r="E78" i="8"/>
  <c r="E32" i="8"/>
  <c r="E36" i="8"/>
  <c r="G24" i="77"/>
  <c r="J24" i="77" s="1"/>
  <c r="E24" i="78" s="1"/>
  <c r="E24" i="8"/>
  <c r="E159" i="8"/>
  <c r="E192" i="8"/>
  <c r="E158" i="8"/>
  <c r="G26" i="77"/>
  <c r="J26" i="77" s="1"/>
  <c r="E26" i="78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78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21" i="78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78" s="1"/>
  <c r="E23" i="8"/>
  <c r="E117" i="8"/>
  <c r="E51" i="8"/>
  <c r="E176" i="8"/>
  <c r="E98" i="8"/>
  <c r="E73" i="8"/>
  <c r="E34" i="8"/>
  <c r="E168" i="8"/>
  <c r="J168" i="8" s="1"/>
  <c r="G168" i="78"/>
  <c r="J168" i="78" s="1"/>
  <c r="E168" i="79" s="1"/>
  <c r="K213" i="64"/>
  <c r="K215" i="64" s="1"/>
  <c r="G245" i="95" l="1"/>
  <c r="J245" i="95" s="1"/>
  <c r="E237" i="95"/>
  <c r="G249" i="87"/>
  <c r="J249" i="87" s="1"/>
  <c r="E249" i="88" s="1"/>
  <c r="E241" i="87"/>
  <c r="G174" i="78"/>
  <c r="J174" i="78" s="1"/>
  <c r="E174" i="79" s="1"/>
  <c r="E173" i="78"/>
  <c r="G102" i="78"/>
  <c r="J102" i="78" s="1"/>
  <c r="E102" i="79" s="1"/>
  <c r="E103" i="78"/>
  <c r="G196" i="89"/>
  <c r="J196" i="89" s="1"/>
  <c r="G181" i="89"/>
  <c r="J181" i="89" s="1"/>
  <c r="G195" i="89"/>
  <c r="J195" i="89" s="1"/>
  <c r="G194" i="89"/>
  <c r="J194" i="89" s="1"/>
  <c r="G212" i="89"/>
  <c r="J212" i="89" s="1"/>
  <c r="G211" i="89"/>
  <c r="J211" i="89" s="1"/>
  <c r="G150" i="89"/>
  <c r="J150" i="89" s="1"/>
  <c r="G149" i="89"/>
  <c r="J149" i="89" s="1"/>
  <c r="G148" i="89"/>
  <c r="J148" i="89" s="1"/>
  <c r="G155" i="89"/>
  <c r="J155" i="89" s="1"/>
  <c r="G210" i="89"/>
  <c r="J210" i="89" s="1"/>
  <c r="G209" i="89"/>
  <c r="J209" i="89" s="1"/>
  <c r="G128" i="89"/>
  <c r="J128" i="89" s="1"/>
  <c r="G127" i="89"/>
  <c r="J127" i="89" s="1"/>
  <c r="G11" i="89"/>
  <c r="J11" i="89" s="1"/>
  <c r="G204" i="89"/>
  <c r="J204" i="89" s="1"/>
  <c r="G203" i="89"/>
  <c r="J203" i="89" s="1"/>
  <c r="G147" i="89"/>
  <c r="J147" i="89" s="1"/>
  <c r="G156" i="89"/>
  <c r="J156" i="89" s="1"/>
  <c r="G208" i="89"/>
  <c r="J208" i="89" s="1"/>
  <c r="G202" i="89"/>
  <c r="J202" i="89" s="1"/>
  <c r="G10" i="89"/>
  <c r="J10" i="89" s="1"/>
  <c r="G9" i="89"/>
  <c r="J9" i="89" s="1"/>
  <c r="G197" i="89"/>
  <c r="J197" i="89" s="1"/>
  <c r="G19" i="8"/>
  <c r="G12" i="104"/>
  <c r="J12" i="104" s="1"/>
  <c r="G94" i="107"/>
  <c r="J94" i="107" s="1"/>
  <c r="G109" i="107"/>
  <c r="J109" i="107" s="1"/>
  <c r="G114" i="107"/>
  <c r="J114" i="107" s="1"/>
  <c r="G231" i="90"/>
  <c r="J231" i="90" s="1"/>
  <c r="E231" i="91" s="1"/>
  <c r="G239" i="90"/>
  <c r="J239" i="90" s="1"/>
  <c r="G240" i="87"/>
  <c r="J240" i="87" s="1"/>
  <c r="E240" i="88" s="1"/>
  <c r="G241" i="87"/>
  <c r="J241" i="87" s="1"/>
  <c r="G232" i="87"/>
  <c r="J232" i="87" s="1"/>
  <c r="E232" i="88" s="1"/>
  <c r="G229" i="95"/>
  <c r="G237" i="95"/>
  <c r="G229" i="96"/>
  <c r="J229" i="96" s="1"/>
  <c r="G9" i="90"/>
  <c r="J9" i="90" s="1"/>
  <c r="E9" i="91" s="1"/>
  <c r="G10" i="90"/>
  <c r="J10" i="90" s="1"/>
  <c r="E10" i="91" s="1"/>
  <c r="G11" i="90"/>
  <c r="J11" i="90" s="1"/>
  <c r="E11" i="91" s="1"/>
  <c r="G113" i="88"/>
  <c r="J113" i="88" s="1"/>
  <c r="E113" i="89" s="1"/>
  <c r="G113" i="89" s="1"/>
  <c r="G175" i="85"/>
  <c r="J175" i="85" s="1"/>
  <c r="G70" i="85"/>
  <c r="J70" i="85" s="1"/>
  <c r="G71" i="85"/>
  <c r="J71" i="85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G151" i="91"/>
  <c r="J151" i="91" s="1"/>
  <c r="G194" i="91"/>
  <c r="J194" i="91" s="1"/>
  <c r="G157" i="90"/>
  <c r="J157" i="90" s="1"/>
  <c r="E157" i="91" s="1"/>
  <c r="G195" i="90"/>
  <c r="J195" i="90" s="1"/>
  <c r="E195" i="91" s="1"/>
  <c r="G198" i="90"/>
  <c r="J198" i="90" s="1"/>
  <c r="E198" i="91" s="1"/>
  <c r="G212" i="90"/>
  <c r="J212" i="90" s="1"/>
  <c r="E212" i="91" s="1"/>
  <c r="G206" i="91"/>
  <c r="J206" i="91" s="1"/>
  <c r="G181" i="91"/>
  <c r="J181" i="91" s="1"/>
  <c r="G153" i="91"/>
  <c r="J153" i="91" s="1"/>
  <c r="G150" i="90"/>
  <c r="J150" i="90" s="1"/>
  <c r="E150" i="91" s="1"/>
  <c r="G204" i="90"/>
  <c r="J204" i="90" s="1"/>
  <c r="E204" i="91" s="1"/>
  <c r="G203" i="90"/>
  <c r="J203" i="90" s="1"/>
  <c r="E203" i="91" s="1"/>
  <c r="G156" i="90"/>
  <c r="J156" i="90" s="1"/>
  <c r="E156" i="91" s="1"/>
  <c r="G148" i="91"/>
  <c r="J148" i="91" s="1"/>
  <c r="G152" i="91"/>
  <c r="J152" i="91" s="1"/>
  <c r="G193" i="91"/>
  <c r="J193" i="91" s="1"/>
  <c r="G211" i="90"/>
  <c r="J211" i="90" s="1"/>
  <c r="E211" i="91" s="1"/>
  <c r="G149" i="90"/>
  <c r="J149" i="90" s="1"/>
  <c r="E149" i="91" s="1"/>
  <c r="G209" i="90"/>
  <c r="J209" i="90" s="1"/>
  <c r="E209" i="91" s="1"/>
  <c r="G205" i="91"/>
  <c r="J205" i="91" s="1"/>
  <c r="G75" i="106"/>
  <c r="J75" i="106" s="1"/>
  <c r="G197" i="90"/>
  <c r="J197" i="90" s="1"/>
  <c r="E197" i="91" s="1"/>
  <c r="G127" i="91"/>
  <c r="J127" i="91" s="1"/>
  <c r="G155" i="91"/>
  <c r="J155" i="91" s="1"/>
  <c r="G128" i="90"/>
  <c r="J128" i="90" s="1"/>
  <c r="E128" i="91" s="1"/>
  <c r="G226" i="91"/>
  <c r="J226" i="91" s="1"/>
  <c r="G196" i="90"/>
  <c r="J196" i="90" s="1"/>
  <c r="E196" i="91" s="1"/>
  <c r="G182" i="90"/>
  <c r="J182" i="90" s="1"/>
  <c r="E182" i="91" s="1"/>
  <c r="G83" i="91"/>
  <c r="J83" i="91" s="1"/>
  <c r="G39" i="90"/>
  <c r="J39" i="90" s="1"/>
  <c r="E39" i="91" s="1"/>
  <c r="G208" i="91"/>
  <c r="J208" i="91" s="1"/>
  <c r="G213" i="91"/>
  <c r="J213" i="91" s="1"/>
  <c r="G202" i="90"/>
  <c r="J202" i="90" s="1"/>
  <c r="E202" i="91" s="1"/>
  <c r="G147" i="90"/>
  <c r="J147" i="90" s="1"/>
  <c r="E147" i="91" s="1"/>
  <c r="G210" i="90"/>
  <c r="J210" i="90" s="1"/>
  <c r="E210" i="91" s="1"/>
  <c r="G126" i="91"/>
  <c r="J126" i="91" s="1"/>
  <c r="G177" i="91"/>
  <c r="J177" i="91" s="1"/>
  <c r="G125" i="91"/>
  <c r="J125" i="91" s="1"/>
  <c r="G256" i="77"/>
  <c r="J256" i="77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254" i="77"/>
  <c r="J254" i="77" s="1"/>
  <c r="E254" i="78" s="1"/>
  <c r="G143" i="77"/>
  <c r="J143" i="77" s="1"/>
  <c r="G108" i="77"/>
  <c r="J108" i="77" s="1"/>
  <c r="G258" i="77"/>
  <c r="J258" i="77" s="1"/>
  <c r="E258" i="78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253" i="78"/>
  <c r="J253" i="78" s="1"/>
  <c r="E253" i="79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255" i="77"/>
  <c r="J255" i="77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248" i="77"/>
  <c r="J248" i="77" s="1"/>
  <c r="E248" i="78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G245" i="96" l="1"/>
  <c r="J245" i="96" s="1"/>
  <c r="J237" i="95"/>
  <c r="G237" i="96"/>
  <c r="J237" i="96" s="1"/>
  <c r="G245" i="97" s="1"/>
  <c r="J245" i="97" s="1"/>
  <c r="J229" i="95"/>
  <c r="E239" i="91"/>
  <c r="E78" i="78"/>
  <c r="G78" i="78" s="1"/>
  <c r="J78" i="78" s="1"/>
  <c r="E78" i="79" s="1"/>
  <c r="G78" i="79" s="1"/>
  <c r="J78" i="79" s="1"/>
  <c r="E41" i="78"/>
  <c r="G41" i="78" s="1"/>
  <c r="J41" i="78" s="1"/>
  <c r="E41" i="79" s="1"/>
  <c r="G41" i="79" s="1"/>
  <c r="J41" i="79" s="1"/>
  <c r="E66" i="78"/>
  <c r="G66" i="78" s="1"/>
  <c r="J66" i="78" s="1"/>
  <c r="E80" i="78"/>
  <c r="G80" i="78" s="1"/>
  <c r="J80" i="78" s="1"/>
  <c r="E80" i="79" s="1"/>
  <c r="G80" i="79" s="1"/>
  <c r="J80" i="79" s="1"/>
  <c r="E51" i="78"/>
  <c r="G51" i="78" s="1"/>
  <c r="J51" i="78" s="1"/>
  <c r="E51" i="79" s="1"/>
  <c r="G51" i="79" s="1"/>
  <c r="J51" i="79" s="1"/>
  <c r="E36" i="78"/>
  <c r="G36" i="78" s="1"/>
  <c r="J36" i="78" s="1"/>
  <c r="E36" i="79" s="1"/>
  <c r="G36" i="79" s="1"/>
  <c r="J36" i="79" s="1"/>
  <c r="E108" i="78"/>
  <c r="G108" i="78" s="1"/>
  <c r="J108" i="78" s="1"/>
  <c r="E108" i="79" s="1"/>
  <c r="G108" i="79" s="1"/>
  <c r="J108" i="79" s="1"/>
  <c r="E74" i="78"/>
  <c r="G74" i="78" s="1"/>
  <c r="J74" i="78" s="1"/>
  <c r="E74" i="79" s="1"/>
  <c r="G74" i="79" s="1"/>
  <c r="J74" i="79" s="1"/>
  <c r="E256" i="78"/>
  <c r="G256" i="78" s="1"/>
  <c r="J256" i="78" s="1"/>
  <c r="E256" i="79" s="1"/>
  <c r="G256" i="79" s="1"/>
  <c r="J256" i="79" s="1"/>
  <c r="G256" i="80" s="1"/>
  <c r="J256" i="80" s="1"/>
  <c r="E256" i="81" s="1"/>
  <c r="G249" i="88"/>
  <c r="J249" i="88" s="1"/>
  <c r="E249" i="89" s="1"/>
  <c r="E241" i="88"/>
  <c r="E77" i="78"/>
  <c r="G77" i="78" s="1"/>
  <c r="J77" i="78" s="1"/>
  <c r="E77" i="79" s="1"/>
  <c r="G77" i="79" s="1"/>
  <c r="J77" i="79" s="1"/>
  <c r="E58" i="78"/>
  <c r="G58" i="78" s="1"/>
  <c r="J58" i="78" s="1"/>
  <c r="E58" i="79" s="1"/>
  <c r="G58" i="79" s="1"/>
  <c r="J58" i="79" s="1"/>
  <c r="E255" i="78"/>
  <c r="G255" i="78" s="1"/>
  <c r="J255" i="78" s="1"/>
  <c r="E255" i="79" s="1"/>
  <c r="G255" i="79" s="1"/>
  <c r="J255" i="79" s="1"/>
  <c r="G255" i="80" s="1"/>
  <c r="J255" i="80" s="1"/>
  <c r="E255" i="81" s="1"/>
  <c r="G79" i="78"/>
  <c r="J79" i="78" s="1"/>
  <c r="E79" i="78"/>
  <c r="E65" i="78"/>
  <c r="G65" i="78" s="1"/>
  <c r="J65" i="78" s="1"/>
  <c r="E50" i="78"/>
  <c r="G50" i="78" s="1"/>
  <c r="J50" i="78" s="1"/>
  <c r="E50" i="79" s="1"/>
  <c r="G50" i="79" s="1"/>
  <c r="J50" i="79" s="1"/>
  <c r="E34" i="78"/>
  <c r="G34" i="78" s="1"/>
  <c r="J34" i="78" s="1"/>
  <c r="E34" i="79" s="1"/>
  <c r="G34" i="79" s="1"/>
  <c r="J34" i="79" s="1"/>
  <c r="G54" i="78"/>
  <c r="J54" i="78" s="1"/>
  <c r="E54" i="79" s="1"/>
  <c r="E54" i="78"/>
  <c r="E158" i="78"/>
  <c r="G158" i="78" s="1"/>
  <c r="J158" i="78" s="1"/>
  <c r="E143" i="78"/>
  <c r="G143" i="78" s="1"/>
  <c r="J143" i="78" s="1"/>
  <c r="E143" i="79" s="1"/>
  <c r="G143" i="79" s="1"/>
  <c r="J143" i="79" s="1"/>
  <c r="E166" i="78"/>
  <c r="G166" i="78" s="1"/>
  <c r="J166" i="78" s="1"/>
  <c r="G140" i="78"/>
  <c r="J140" i="78" s="1"/>
  <c r="E140" i="79" s="1"/>
  <c r="E140" i="78"/>
  <c r="E179" i="78"/>
  <c r="G179" i="78" s="1"/>
  <c r="J179" i="78" s="1"/>
  <c r="E179" i="79" s="1"/>
  <c r="G179" i="79" s="1"/>
  <c r="J179" i="79" s="1"/>
  <c r="E98" i="78"/>
  <c r="G98" i="78" s="1"/>
  <c r="J98" i="78" s="1"/>
  <c r="E98" i="79" s="1"/>
  <c r="G98" i="79" s="1"/>
  <c r="J98" i="79" s="1"/>
  <c r="E40" i="78"/>
  <c r="G40" i="78" s="1"/>
  <c r="J40" i="78" s="1"/>
  <c r="E40" i="79" s="1"/>
  <c r="G40" i="79" s="1"/>
  <c r="J40" i="79" s="1"/>
  <c r="G118" i="78"/>
  <c r="J118" i="78" s="1"/>
  <c r="E118" i="79" s="1"/>
  <c r="E118" i="78"/>
  <c r="E37" i="78"/>
  <c r="G37" i="78" s="1"/>
  <c r="J37" i="78" s="1"/>
  <c r="E37" i="79" s="1"/>
  <c r="G37" i="79" s="1"/>
  <c r="J37" i="79" s="1"/>
  <c r="E170" i="78"/>
  <c r="G170" i="78" s="1"/>
  <c r="J170" i="78" s="1"/>
  <c r="E115" i="78"/>
  <c r="G115" i="78" s="1"/>
  <c r="J115" i="78" s="1"/>
  <c r="E115" i="79" s="1"/>
  <c r="G115" i="79" s="1"/>
  <c r="J115" i="79" s="1"/>
  <c r="G31" i="78"/>
  <c r="J31" i="78" s="1"/>
  <c r="E31" i="79" s="1"/>
  <c r="E31" i="78"/>
  <c r="E89" i="78"/>
  <c r="G89" i="78" s="1"/>
  <c r="J89" i="78" s="1"/>
  <c r="E89" i="79" s="1"/>
  <c r="G89" i="79" s="1"/>
  <c r="J89" i="79" s="1"/>
  <c r="E44" i="78"/>
  <c r="G44" i="78" s="1"/>
  <c r="J44" i="78" s="1"/>
  <c r="E44" i="79" s="1"/>
  <c r="G44" i="79" s="1"/>
  <c r="J44" i="79" s="1"/>
  <c r="G247" i="78"/>
  <c r="J247" i="78" s="1"/>
  <c r="E234" i="78"/>
  <c r="G236" i="78"/>
  <c r="J236" i="78" s="1"/>
  <c r="E228" i="78"/>
  <c r="E192" i="78"/>
  <c r="G192" i="78" s="1"/>
  <c r="J192" i="78" s="1"/>
  <c r="E52" i="78"/>
  <c r="G52" i="78" s="1"/>
  <c r="J52" i="78" s="1"/>
  <c r="E52" i="79" s="1"/>
  <c r="G52" i="79" s="1"/>
  <c r="J52" i="79" s="1"/>
  <c r="E93" i="78"/>
  <c r="G93" i="78" s="1"/>
  <c r="J93" i="78" s="1"/>
  <c r="E93" i="79" s="1"/>
  <c r="G93" i="79" s="1"/>
  <c r="J93" i="79" s="1"/>
  <c r="G47" i="78"/>
  <c r="J47" i="78" s="1"/>
  <c r="E47" i="79" s="1"/>
  <c r="E47" i="78"/>
  <c r="E49" i="78"/>
  <c r="G49" i="78" s="1"/>
  <c r="J49" i="78" s="1"/>
  <c r="E49" i="79" s="1"/>
  <c r="G49" i="79" s="1"/>
  <c r="J49" i="79" s="1"/>
  <c r="E171" i="78"/>
  <c r="G171" i="78" s="1"/>
  <c r="J171" i="78" s="1"/>
  <c r="E171" i="79" s="1"/>
  <c r="G171" i="79" s="1"/>
  <c r="J171" i="79" s="1"/>
  <c r="E160" i="78"/>
  <c r="G160" i="78" s="1"/>
  <c r="J160" i="78" s="1"/>
  <c r="G225" i="78"/>
  <c r="J225" i="78" s="1"/>
  <c r="E225" i="79" s="1"/>
  <c r="E225" i="78"/>
  <c r="G174" i="79"/>
  <c r="J174" i="79" s="1"/>
  <c r="E174" i="80" s="1"/>
  <c r="E173" i="79"/>
  <c r="E43" i="78"/>
  <c r="G43" i="78" s="1"/>
  <c r="J43" i="78" s="1"/>
  <c r="E43" i="79" s="1"/>
  <c r="G43" i="79" s="1"/>
  <c r="J43" i="79" s="1"/>
  <c r="E135" i="78"/>
  <c r="G135" i="78" s="1"/>
  <c r="J135" i="78" s="1"/>
  <c r="E135" i="79" s="1"/>
  <c r="G61" i="78"/>
  <c r="J61" i="78" s="1"/>
  <c r="E61" i="79" s="1"/>
  <c r="E61" i="78"/>
  <c r="G99" i="78"/>
  <c r="J99" i="78" s="1"/>
  <c r="E99" i="79" s="1"/>
  <c r="E99" i="78"/>
  <c r="E57" i="78"/>
  <c r="G57" i="78" s="1"/>
  <c r="J57" i="78" s="1"/>
  <c r="E57" i="79" s="1"/>
  <c r="G57" i="79" s="1"/>
  <c r="J57" i="79" s="1"/>
  <c r="G29" i="78"/>
  <c r="J29" i="78" s="1"/>
  <c r="E29" i="79" s="1"/>
  <c r="E29" i="78"/>
  <c r="G28" i="78"/>
  <c r="J28" i="78" s="1"/>
  <c r="E28" i="79" s="1"/>
  <c r="E28" i="78"/>
  <c r="G46" i="78"/>
  <c r="J46" i="78" s="1"/>
  <c r="E46" i="79" s="1"/>
  <c r="E46" i="78"/>
  <c r="E141" i="78"/>
  <c r="G141" i="78" s="1"/>
  <c r="J141" i="78" s="1"/>
  <c r="E141" i="79" s="1"/>
  <c r="G141" i="79" s="1"/>
  <c r="J141" i="79" s="1"/>
  <c r="G56" i="78"/>
  <c r="J56" i="78" s="1"/>
  <c r="E56" i="79" s="1"/>
  <c r="E56" i="78"/>
  <c r="G215" i="78"/>
  <c r="J215" i="78" s="1"/>
  <c r="E215" i="79" s="1"/>
  <c r="E215" i="78"/>
  <c r="G64" i="78"/>
  <c r="J64" i="78" s="1"/>
  <c r="E64" i="79" s="1"/>
  <c r="E64" i="78"/>
  <c r="E100" i="78"/>
  <c r="G100" i="78" s="1"/>
  <c r="J100" i="78" s="1"/>
  <c r="E100" i="79" s="1"/>
  <c r="G100" i="79" s="1"/>
  <c r="J100" i="79" s="1"/>
  <c r="G27" i="78"/>
  <c r="J27" i="78" s="1"/>
  <c r="E27" i="79" s="1"/>
  <c r="E27" i="78"/>
  <c r="G33" i="78"/>
  <c r="J33" i="78" s="1"/>
  <c r="E33" i="79" s="1"/>
  <c r="G33" i="79" s="1"/>
  <c r="J33" i="79" s="1"/>
  <c r="E33" i="78"/>
  <c r="G235" i="78"/>
  <c r="J235" i="78" s="1"/>
  <c r="E227" i="78"/>
  <c r="J113" i="89"/>
  <c r="E71" i="86"/>
  <c r="G71" i="86" s="1"/>
  <c r="J71" i="86" s="1"/>
  <c r="E71" i="87" s="1"/>
  <c r="G71" i="87" s="1"/>
  <c r="J71" i="87" s="1"/>
  <c r="E71" i="88" s="1"/>
  <c r="E70" i="86"/>
  <c r="G70" i="86" s="1"/>
  <c r="J70" i="86" s="1"/>
  <c r="E70" i="87" s="1"/>
  <c r="E175" i="86"/>
  <c r="G175" i="86" s="1"/>
  <c r="J175" i="86" s="1"/>
  <c r="E175" i="87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29" i="97"/>
  <c r="J229" i="97" s="1"/>
  <c r="G237" i="98" s="1"/>
  <c r="J237" i="98" s="1"/>
  <c r="G245" i="99" s="1"/>
  <c r="J245" i="99" s="1"/>
  <c r="G237" i="97"/>
  <c r="J237" i="97" s="1"/>
  <c r="G245" i="98" s="1"/>
  <c r="J245" i="98" s="1"/>
  <c r="G240" i="88"/>
  <c r="J240" i="88" s="1"/>
  <c r="G241" i="88"/>
  <c r="J241" i="88" s="1"/>
  <c r="E241" i="89" s="1"/>
  <c r="G232" i="88"/>
  <c r="J232" i="88" s="1"/>
  <c r="G230" i="78"/>
  <c r="J230" i="78" s="1"/>
  <c r="G238" i="78"/>
  <c r="J238" i="78" s="1"/>
  <c r="G231" i="91"/>
  <c r="J231" i="91" s="1"/>
  <c r="G239" i="91"/>
  <c r="J239" i="91" s="1"/>
  <c r="G252" i="92" s="1"/>
  <c r="J252" i="92" s="1"/>
  <c r="G253" i="79"/>
  <c r="J253" i="79" s="1"/>
  <c r="G259" i="78"/>
  <c r="J259" i="78" s="1"/>
  <c r="E259" i="79" s="1"/>
  <c r="G102" i="79"/>
  <c r="J102" i="79" s="1"/>
  <c r="E102" i="80" s="1"/>
  <c r="G70" i="87"/>
  <c r="J70" i="87" s="1"/>
  <c r="E70" i="88" s="1"/>
  <c r="G175" i="87"/>
  <c r="J175" i="87" s="1"/>
  <c r="E175" i="88" s="1"/>
  <c r="G113" i="90"/>
  <c r="J113" i="90" s="1"/>
  <c r="G10" i="91"/>
  <c r="J10" i="91" s="1"/>
  <c r="G99" i="79"/>
  <c r="J99" i="79" s="1"/>
  <c r="G9" i="91"/>
  <c r="J9" i="91" s="1"/>
  <c r="G140" i="79"/>
  <c r="J140" i="79" s="1"/>
  <c r="G31" i="79"/>
  <c r="J31" i="79" s="1"/>
  <c r="G118" i="79"/>
  <c r="J118" i="79" s="1"/>
  <c r="G47" i="79"/>
  <c r="J47" i="79" s="1"/>
  <c r="G104" i="79"/>
  <c r="J104" i="79" s="1"/>
  <c r="G29" i="79"/>
  <c r="J29" i="79" s="1"/>
  <c r="G28" i="79"/>
  <c r="J28" i="79" s="1"/>
  <c r="G46" i="79"/>
  <c r="J46" i="79" s="1"/>
  <c r="G61" i="79"/>
  <c r="J61" i="79" s="1"/>
  <c r="G11" i="91"/>
  <c r="J11" i="91" s="1"/>
  <c r="G215" i="79"/>
  <c r="J215" i="79" s="1"/>
  <c r="G56" i="79"/>
  <c r="J56" i="79" s="1"/>
  <c r="G225" i="79"/>
  <c r="J225" i="79" s="1"/>
  <c r="G186" i="79"/>
  <c r="J186" i="79" s="1"/>
  <c r="G190" i="79"/>
  <c r="J190" i="79" s="1"/>
  <c r="E190" i="80" s="1"/>
  <c r="G27" i="79"/>
  <c r="J27" i="79" s="1"/>
  <c r="G54" i="79"/>
  <c r="J54" i="79" s="1"/>
  <c r="G64" i="79"/>
  <c r="J64" i="79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254" i="78"/>
  <c r="J254" i="78" s="1"/>
  <c r="E254" i="79" s="1"/>
  <c r="G184" i="78"/>
  <c r="J184" i="78" s="1"/>
  <c r="E184" i="79" s="1"/>
  <c r="G248" i="78"/>
  <c r="J248" i="78" s="1"/>
  <c r="E248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G221" i="77"/>
  <c r="J221" i="77" s="1"/>
  <c r="G161" i="77"/>
  <c r="J161" i="77" s="1"/>
  <c r="E161" i="78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66" i="80"/>
  <c r="J66" i="80" s="1"/>
  <c r="E66" i="81" s="1"/>
  <c r="G25" i="79"/>
  <c r="J25" i="79" s="1"/>
  <c r="E25" i="80" s="1"/>
  <c r="G19" i="79"/>
  <c r="J19" i="79" s="1"/>
  <c r="E19" i="80" s="1"/>
  <c r="G168" i="80"/>
  <c r="J168" i="80" s="1"/>
  <c r="E168" i="81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Z17" i="8"/>
  <c r="Z31" i="8"/>
  <c r="AC31" i="8" s="1"/>
  <c r="Z25" i="8"/>
  <c r="Z23" i="8"/>
  <c r="E113" i="91" l="1"/>
  <c r="G113" i="91" s="1"/>
  <c r="J113" i="91" s="1"/>
  <c r="G113" i="92" s="1"/>
  <c r="J113" i="92" s="1"/>
  <c r="E49" i="80"/>
  <c r="G49" i="80" s="1"/>
  <c r="J49" i="80" s="1"/>
  <c r="E49" i="81" s="1"/>
  <c r="G49" i="81" s="1"/>
  <c r="J49" i="81" s="1"/>
  <c r="E49" i="82" s="1"/>
  <c r="E43" i="80"/>
  <c r="G43" i="80" s="1"/>
  <c r="J43" i="80" s="1"/>
  <c r="E43" i="81" s="1"/>
  <c r="G43" i="81" s="1"/>
  <c r="J43" i="81" s="1"/>
  <c r="E43" i="82" s="1"/>
  <c r="E143" i="80"/>
  <c r="G143" i="80" s="1"/>
  <c r="J143" i="80" s="1"/>
  <c r="E143" i="81" s="1"/>
  <c r="G143" i="81" s="1"/>
  <c r="J143" i="81" s="1"/>
  <c r="E143" i="82" s="1"/>
  <c r="E108" i="80"/>
  <c r="G108" i="80" s="1"/>
  <c r="J108" i="80" s="1"/>
  <c r="E108" i="81" s="1"/>
  <c r="G108" i="81" s="1"/>
  <c r="J108" i="81" s="1"/>
  <c r="E108" i="82" s="1"/>
  <c r="E33" i="80"/>
  <c r="G33" i="80" s="1"/>
  <c r="J33" i="80" s="1"/>
  <c r="E33" i="81" s="1"/>
  <c r="G33" i="81" s="1"/>
  <c r="J33" i="81" s="1"/>
  <c r="E33" i="82" s="1"/>
  <c r="E44" i="80"/>
  <c r="G44" i="80" s="1"/>
  <c r="J44" i="80" s="1"/>
  <c r="E44" i="81" s="1"/>
  <c r="G44" i="81" s="1"/>
  <c r="J44" i="81" s="1"/>
  <c r="E44" i="82" s="1"/>
  <c r="G158" i="79"/>
  <c r="J158" i="79" s="1"/>
  <c r="E158" i="80" s="1"/>
  <c r="G158" i="80" s="1"/>
  <c r="J158" i="80" s="1"/>
  <c r="E158" i="81" s="1"/>
  <c r="E158" i="79"/>
  <c r="E36" i="80"/>
  <c r="G36" i="80" s="1"/>
  <c r="J36" i="80" s="1"/>
  <c r="E36" i="81" s="1"/>
  <c r="G36" i="81" s="1"/>
  <c r="J36" i="81" s="1"/>
  <c r="E36" i="82" s="1"/>
  <c r="E57" i="80"/>
  <c r="G57" i="80" s="1"/>
  <c r="J57" i="80" s="1"/>
  <c r="E57" i="81" s="1"/>
  <c r="G57" i="81" s="1"/>
  <c r="J57" i="81" s="1"/>
  <c r="E57" i="82" s="1"/>
  <c r="E93" i="80"/>
  <c r="G93" i="80" s="1"/>
  <c r="J93" i="80" s="1"/>
  <c r="E93" i="81" s="1"/>
  <c r="G93" i="81" s="1"/>
  <c r="J93" i="81" s="1"/>
  <c r="E93" i="82" s="1"/>
  <c r="G89" i="80"/>
  <c r="J89" i="80" s="1"/>
  <c r="E89" i="81" s="1"/>
  <c r="E89" i="80"/>
  <c r="E40" i="80"/>
  <c r="G40" i="80" s="1"/>
  <c r="J40" i="80" s="1"/>
  <c r="E40" i="81" s="1"/>
  <c r="G40" i="81" s="1"/>
  <c r="J40" i="81" s="1"/>
  <c r="E40" i="82" s="1"/>
  <c r="E58" i="80"/>
  <c r="G58" i="80" s="1"/>
  <c r="J58" i="80" s="1"/>
  <c r="E58" i="81" s="1"/>
  <c r="G58" i="81" s="1"/>
  <c r="J58" i="81" s="1"/>
  <c r="E58" i="82" s="1"/>
  <c r="E51" i="80"/>
  <c r="G51" i="80" s="1"/>
  <c r="J51" i="80" s="1"/>
  <c r="E51" i="81" s="1"/>
  <c r="G51" i="81" s="1"/>
  <c r="J51" i="81" s="1"/>
  <c r="E51" i="82" s="1"/>
  <c r="G37" i="80"/>
  <c r="J37" i="80" s="1"/>
  <c r="E37" i="81" s="1"/>
  <c r="E37" i="80"/>
  <c r="E141" i="80"/>
  <c r="G141" i="80" s="1"/>
  <c r="J141" i="80" s="1"/>
  <c r="E141" i="81" s="1"/>
  <c r="G141" i="81" s="1"/>
  <c r="J141" i="81" s="1"/>
  <c r="E141" i="82" s="1"/>
  <c r="E52" i="80"/>
  <c r="G52" i="80" s="1"/>
  <c r="J52" i="80" s="1"/>
  <c r="E52" i="81" s="1"/>
  <c r="G52" i="81" s="1"/>
  <c r="J52" i="81" s="1"/>
  <c r="E52" i="82" s="1"/>
  <c r="E98" i="80"/>
  <c r="G98" i="80" s="1"/>
  <c r="J98" i="80" s="1"/>
  <c r="E98" i="81" s="1"/>
  <c r="G98" i="81" s="1"/>
  <c r="J98" i="81" s="1"/>
  <c r="E98" i="82" s="1"/>
  <c r="G77" i="80"/>
  <c r="J77" i="80" s="1"/>
  <c r="E77" i="81" s="1"/>
  <c r="E77" i="80"/>
  <c r="E80" i="80"/>
  <c r="G80" i="80" s="1"/>
  <c r="J80" i="80" s="1"/>
  <c r="E80" i="81" s="1"/>
  <c r="G80" i="81" s="1"/>
  <c r="J80" i="81" s="1"/>
  <c r="E80" i="82" s="1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E100" i="80"/>
  <c r="G100" i="80" s="1"/>
  <c r="J100" i="80" s="1"/>
  <c r="E100" i="81" s="1"/>
  <c r="G100" i="81" s="1"/>
  <c r="J100" i="81" s="1"/>
  <c r="E100" i="82" s="1"/>
  <c r="G192" i="79"/>
  <c r="J192" i="79" s="1"/>
  <c r="E192" i="80" s="1"/>
  <c r="G192" i="80" s="1"/>
  <c r="J192" i="80" s="1"/>
  <c r="E192" i="81" s="1"/>
  <c r="E192" i="79"/>
  <c r="E179" i="80"/>
  <c r="G179" i="80" s="1"/>
  <c r="J179" i="80" s="1"/>
  <c r="E179" i="81" s="1"/>
  <c r="G179" i="81" s="1"/>
  <c r="J179" i="81" s="1"/>
  <c r="E179" i="82" s="1"/>
  <c r="E34" i="80"/>
  <c r="G34" i="80" s="1"/>
  <c r="J34" i="80" s="1"/>
  <c r="E34" i="81" s="1"/>
  <c r="G34" i="81" s="1"/>
  <c r="J34" i="81" s="1"/>
  <c r="E34" i="82" s="1"/>
  <c r="E66" i="79"/>
  <c r="G66" i="79" s="1"/>
  <c r="J66" i="79" s="1"/>
  <c r="G74" i="80"/>
  <c r="J74" i="80" s="1"/>
  <c r="E74" i="81" s="1"/>
  <c r="E74" i="80"/>
  <c r="E160" i="79"/>
  <c r="G160" i="79" s="1"/>
  <c r="J160" i="79" s="1"/>
  <c r="E160" i="80" s="1"/>
  <c r="G160" i="80" s="1"/>
  <c r="J160" i="80" s="1"/>
  <c r="E160" i="81" s="1"/>
  <c r="G160" i="81" s="1"/>
  <c r="J160" i="81" s="1"/>
  <c r="E160" i="82" s="1"/>
  <c r="E115" i="80"/>
  <c r="G115" i="80" s="1"/>
  <c r="J115" i="80" s="1"/>
  <c r="E115" i="81" s="1"/>
  <c r="G115" i="81" s="1"/>
  <c r="J115" i="81" s="1"/>
  <c r="E115" i="82" s="1"/>
  <c r="E50" i="80"/>
  <c r="G50" i="80" s="1"/>
  <c r="J50" i="80" s="1"/>
  <c r="E50" i="81" s="1"/>
  <c r="G50" i="81" s="1"/>
  <c r="J50" i="81" s="1"/>
  <c r="E50" i="82" s="1"/>
  <c r="G41" i="80"/>
  <c r="J41" i="80" s="1"/>
  <c r="E41" i="81" s="1"/>
  <c r="E41" i="80"/>
  <c r="E171" i="80"/>
  <c r="G171" i="80" s="1"/>
  <c r="J171" i="80" s="1"/>
  <c r="E171" i="81" s="1"/>
  <c r="G171" i="81" s="1"/>
  <c r="J171" i="81" s="1"/>
  <c r="E171" i="82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G78" i="80"/>
  <c r="J78" i="80" s="1"/>
  <c r="E78" i="81" s="1"/>
  <c r="E78" i="80"/>
  <c r="E104" i="80"/>
  <c r="G104" i="80" s="1"/>
  <c r="J104" i="80" s="1"/>
  <c r="E104" i="81" s="1"/>
  <c r="G104" i="81" s="1"/>
  <c r="J104" i="81" s="1"/>
  <c r="E104" i="82" s="1"/>
  <c r="E165" i="78"/>
  <c r="G165" i="78" s="1"/>
  <c r="J165" i="78" s="1"/>
  <c r="E64" i="80"/>
  <c r="G64" i="80" s="1"/>
  <c r="J64" i="80" s="1"/>
  <c r="E64" i="81" s="1"/>
  <c r="G64" i="81" s="1"/>
  <c r="J64" i="81" s="1"/>
  <c r="E64" i="82" s="1"/>
  <c r="G27" i="80"/>
  <c r="J27" i="80" s="1"/>
  <c r="E27" i="81" s="1"/>
  <c r="E27" i="80"/>
  <c r="E31" i="80"/>
  <c r="G31" i="80" s="1"/>
  <c r="J31" i="80" s="1"/>
  <c r="E31" i="81" s="1"/>
  <c r="G31" i="81" s="1"/>
  <c r="J31" i="81" s="1"/>
  <c r="E31" i="82" s="1"/>
  <c r="E38" i="78"/>
  <c r="G38" i="78" s="1"/>
  <c r="J38" i="78" s="1"/>
  <c r="E38" i="79" s="1"/>
  <c r="G38" i="79" s="1"/>
  <c r="J38" i="79" s="1"/>
  <c r="E61" i="80"/>
  <c r="G61" i="80" s="1"/>
  <c r="J61" i="80" s="1"/>
  <c r="E61" i="81" s="1"/>
  <c r="G61" i="81" s="1"/>
  <c r="J61" i="81" s="1"/>
  <c r="E61" i="82" s="1"/>
  <c r="G88" i="79"/>
  <c r="J88" i="79" s="1"/>
  <c r="E88" i="80" s="1"/>
  <c r="E87" i="79"/>
  <c r="G87" i="79" s="1"/>
  <c r="J87" i="79" s="1"/>
  <c r="E122" i="78"/>
  <c r="G122" i="78" s="1"/>
  <c r="J122" i="78" s="1"/>
  <c r="E122" i="79" s="1"/>
  <c r="G122" i="79" s="1"/>
  <c r="J122" i="79" s="1"/>
  <c r="E225" i="80"/>
  <c r="G225" i="80" s="1"/>
  <c r="J225" i="80" s="1"/>
  <c r="E225" i="81" s="1"/>
  <c r="G225" i="81" s="1"/>
  <c r="J225" i="81" s="1"/>
  <c r="E225" i="82" s="1"/>
  <c r="E47" i="80"/>
  <c r="G47" i="80" s="1"/>
  <c r="J47" i="80" s="1"/>
  <c r="E47" i="81" s="1"/>
  <c r="G47" i="81" s="1"/>
  <c r="J47" i="81" s="1"/>
  <c r="E47" i="82" s="1"/>
  <c r="G140" i="80"/>
  <c r="J140" i="80" s="1"/>
  <c r="E140" i="81" s="1"/>
  <c r="E140" i="80"/>
  <c r="G246" i="79"/>
  <c r="J246" i="79" s="1"/>
  <c r="E246" i="80" s="1"/>
  <c r="E238" i="79"/>
  <c r="G238" i="79" s="1"/>
  <c r="J238" i="79" s="1"/>
  <c r="E86" i="79"/>
  <c r="G243" i="79"/>
  <c r="J243" i="79" s="1"/>
  <c r="E235" i="79"/>
  <c r="G235" i="79" s="1"/>
  <c r="J235" i="79" s="1"/>
  <c r="G247" i="79"/>
  <c r="J247" i="79" s="1"/>
  <c r="E234" i="79"/>
  <c r="E186" i="80"/>
  <c r="G186" i="80" s="1"/>
  <c r="J186" i="80" s="1"/>
  <c r="E186" i="81" s="1"/>
  <c r="G186" i="81" s="1"/>
  <c r="J186" i="81" s="1"/>
  <c r="E186" i="82" s="1"/>
  <c r="E56" i="80"/>
  <c r="G56" i="80" s="1"/>
  <c r="J56" i="80" s="1"/>
  <c r="E56" i="81" s="1"/>
  <c r="G56" i="81" s="1"/>
  <c r="J56" i="81" s="1"/>
  <c r="E56" i="82" s="1"/>
  <c r="E46" i="80"/>
  <c r="G46" i="80" s="1"/>
  <c r="J46" i="80" s="1"/>
  <c r="E46" i="81" s="1"/>
  <c r="G46" i="81" s="1"/>
  <c r="J46" i="81" s="1"/>
  <c r="E46" i="82" s="1"/>
  <c r="E230" i="79"/>
  <c r="E136" i="78"/>
  <c r="G136" i="78" s="1"/>
  <c r="J136" i="78" s="1"/>
  <c r="E136" i="79" s="1"/>
  <c r="E227" i="79"/>
  <c r="E228" i="79"/>
  <c r="G28" i="80"/>
  <c r="J28" i="80" s="1"/>
  <c r="E28" i="81" s="1"/>
  <c r="E28" i="80"/>
  <c r="E99" i="80"/>
  <c r="G99" i="80" s="1"/>
  <c r="J99" i="80" s="1"/>
  <c r="E99" i="81" s="1"/>
  <c r="G99" i="81" s="1"/>
  <c r="J99" i="81" s="1"/>
  <c r="E99" i="82" s="1"/>
  <c r="G231" i="89"/>
  <c r="J231" i="89" s="1"/>
  <c r="E232" i="89"/>
  <c r="G244" i="79"/>
  <c r="J244" i="79" s="1"/>
  <c r="E244" i="80" s="1"/>
  <c r="E236" i="79"/>
  <c r="G236" i="79" s="1"/>
  <c r="J236" i="79" s="1"/>
  <c r="G79" i="79"/>
  <c r="J79" i="79" s="1"/>
  <c r="E79" i="80" s="1"/>
  <c r="G79" i="80" s="1"/>
  <c r="J79" i="80" s="1"/>
  <c r="E79" i="81" s="1"/>
  <c r="E79" i="79"/>
  <c r="E54" i="80"/>
  <c r="G54" i="80" s="1"/>
  <c r="J54" i="80" s="1"/>
  <c r="E54" i="81" s="1"/>
  <c r="G54" i="81" s="1"/>
  <c r="J54" i="81" s="1"/>
  <c r="E54" i="82" s="1"/>
  <c r="E29" i="80"/>
  <c r="G29" i="80" s="1"/>
  <c r="J29" i="80" s="1"/>
  <c r="E29" i="81" s="1"/>
  <c r="G29" i="81" s="1"/>
  <c r="J29" i="81" s="1"/>
  <c r="E29" i="82" s="1"/>
  <c r="G118" i="80"/>
  <c r="J118" i="80" s="1"/>
  <c r="E118" i="81" s="1"/>
  <c r="E118" i="80"/>
  <c r="G221" i="78"/>
  <c r="J221" i="78" s="1"/>
  <c r="E221" i="78"/>
  <c r="E215" i="80"/>
  <c r="G215" i="80" s="1"/>
  <c r="J215" i="80" s="1"/>
  <c r="E215" i="81" s="1"/>
  <c r="G215" i="81" s="1"/>
  <c r="J215" i="81" s="1"/>
  <c r="E215" i="82" s="1"/>
  <c r="G239" i="89"/>
  <c r="J239" i="89" s="1"/>
  <c r="G252" i="90" s="1"/>
  <c r="J252" i="90" s="1"/>
  <c r="E252" i="91" s="1"/>
  <c r="G252" i="91" s="1"/>
  <c r="J252" i="91" s="1"/>
  <c r="E240" i="89"/>
  <c r="G242" i="79"/>
  <c r="J242" i="79" s="1"/>
  <c r="E247" i="79"/>
  <c r="E18" i="8"/>
  <c r="G18" i="8" s="1"/>
  <c r="E18" i="77"/>
  <c r="G18" i="77" s="1"/>
  <c r="J18" i="77" s="1"/>
  <c r="E18" i="78" s="1"/>
  <c r="J18" i="8"/>
  <c r="G230" i="79"/>
  <c r="J230" i="79" s="1"/>
  <c r="G86" i="79"/>
  <c r="J86" i="79" s="1"/>
  <c r="E86" i="80" s="1"/>
  <c r="G229" i="98"/>
  <c r="J229" i="98" s="1"/>
  <c r="G237" i="99" s="1"/>
  <c r="J237" i="99" s="1"/>
  <c r="G245" i="100" s="1"/>
  <c r="J245" i="100" s="1"/>
  <c r="G231" i="92"/>
  <c r="J231" i="92" s="1"/>
  <c r="G239" i="92"/>
  <c r="J239" i="92" s="1"/>
  <c r="G252" i="93" s="1"/>
  <c r="J252" i="93" s="1"/>
  <c r="G240" i="89"/>
  <c r="J240" i="89" s="1"/>
  <c r="G253" i="80"/>
  <c r="J253" i="80" s="1"/>
  <c r="E253" i="81" s="1"/>
  <c r="G259" i="79"/>
  <c r="J259" i="79" s="1"/>
  <c r="G110" i="79"/>
  <c r="J110" i="79" s="1"/>
  <c r="E110" i="80" s="1"/>
  <c r="G11" i="92"/>
  <c r="J11" i="92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G173" i="79"/>
  <c r="J173" i="79" s="1"/>
  <c r="G234" i="79"/>
  <c r="J234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E6" i="8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G71" i="88"/>
  <c r="J71" i="88" s="1"/>
  <c r="E71" i="89" s="1"/>
  <c r="G227" i="79"/>
  <c r="J227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E15" i="8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G175" i="88"/>
  <c r="J175" i="88" s="1"/>
  <c r="E175" i="89" s="1"/>
  <c r="G70" i="88"/>
  <c r="J70" i="88" s="1"/>
  <c r="E70" i="89" s="1"/>
  <c r="G67" i="79"/>
  <c r="J67" i="79" s="1"/>
  <c r="E67" i="80" s="1"/>
  <c r="G254" i="79"/>
  <c r="J254" i="79" s="1"/>
  <c r="G103" i="79"/>
  <c r="J103" i="79" s="1"/>
  <c r="E103" i="80" s="1"/>
  <c r="G190" i="80"/>
  <c r="J190" i="80" s="1"/>
  <c r="G248" i="79"/>
  <c r="J248" i="79" s="1"/>
  <c r="E248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E131" i="78" s="1"/>
  <c r="G214" i="77"/>
  <c r="J214" i="77" s="1"/>
  <c r="E214" i="78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21" i="80"/>
  <c r="J21" i="80" s="1"/>
  <c r="E21" i="81" s="1"/>
  <c r="G77" i="81"/>
  <c r="J77" i="81" s="1"/>
  <c r="E77" i="82" s="1"/>
  <c r="G66" i="81"/>
  <c r="J66" i="81" s="1"/>
  <c r="E66" i="82" s="1"/>
  <c r="G140" i="81"/>
  <c r="J140" i="81" s="1"/>
  <c r="E140" i="82" s="1"/>
  <c r="G26" i="80"/>
  <c r="J26" i="80" s="1"/>
  <c r="E26" i="81" s="1"/>
  <c r="G19" i="80"/>
  <c r="J19" i="80" s="1"/>
  <c r="E19" i="81" s="1"/>
  <c r="G118" i="81"/>
  <c r="J118" i="81" s="1"/>
  <c r="E118" i="82" s="1"/>
  <c r="G20" i="80"/>
  <c r="J20" i="80" s="1"/>
  <c r="E20" i="81" s="1"/>
  <c r="G24" i="80"/>
  <c r="J24" i="80" s="1"/>
  <c r="E24" i="81" s="1"/>
  <c r="G41" i="81"/>
  <c r="J41" i="81" s="1"/>
  <c r="E41" i="82" s="1"/>
  <c r="G192" i="81"/>
  <c r="J192" i="81" s="1"/>
  <c r="E192" i="82" s="1"/>
  <c r="G78" i="81"/>
  <c r="J78" i="81" s="1"/>
  <c r="E78" i="82" s="1"/>
  <c r="G168" i="81"/>
  <c r="J168" i="81" s="1"/>
  <c r="E168" i="82" s="1"/>
  <c r="G22" i="80"/>
  <c r="J22" i="80" s="1"/>
  <c r="E22" i="81" s="1"/>
  <c r="G28" i="81"/>
  <c r="J28" i="81" s="1"/>
  <c r="E28" i="82" s="1"/>
  <c r="G25" i="80"/>
  <c r="J25" i="80" s="1"/>
  <c r="E25" i="81" s="1"/>
  <c r="G89" i="81"/>
  <c r="J89" i="81" s="1"/>
  <c r="E89" i="82" s="1"/>
  <c r="G74" i="81"/>
  <c r="J74" i="81" s="1"/>
  <c r="E74" i="82" s="1"/>
  <c r="G23" i="80"/>
  <c r="J23" i="80" s="1"/>
  <c r="E23" i="81" s="1"/>
  <c r="G79" i="81"/>
  <c r="J79" i="81" s="1"/>
  <c r="E79" i="82" s="1"/>
  <c r="G37" i="81"/>
  <c r="J37" i="81" s="1"/>
  <c r="E37" i="82" s="1"/>
  <c r="G158" i="81"/>
  <c r="J158" i="81" s="1"/>
  <c r="E158" i="82" s="1"/>
  <c r="G27" i="81"/>
  <c r="J27" i="81" s="1"/>
  <c r="E27" i="82" s="1"/>
  <c r="G255" i="81"/>
  <c r="J255" i="81" s="1"/>
  <c r="E255" i="82" s="1"/>
  <c r="G256" i="81"/>
  <c r="J256" i="81" s="1"/>
  <c r="E256" i="82" s="1"/>
  <c r="G8" i="77"/>
  <c r="J8" i="77" s="1"/>
  <c r="E8" i="78" s="1"/>
  <c r="E8" i="8"/>
  <c r="J133" i="8"/>
  <c r="G133" i="8"/>
  <c r="G13" i="77"/>
  <c r="J13" i="77" s="1"/>
  <c r="E13" i="78" s="1"/>
  <c r="E13" i="8"/>
  <c r="G17" i="77"/>
  <c r="J17" i="77" s="1"/>
  <c r="E17" i="78" s="1"/>
  <c r="E17" i="8"/>
  <c r="G16" i="77"/>
  <c r="J16" i="77" s="1"/>
  <c r="E16" i="78" s="1"/>
  <c r="E16" i="8"/>
  <c r="G7" i="77"/>
  <c r="J7" i="77" s="1"/>
  <c r="E7" i="78" s="1"/>
  <c r="E7" i="8"/>
  <c r="J131" i="8"/>
  <c r="G131" i="8"/>
  <c r="G15" i="77"/>
  <c r="J15" i="77" s="1"/>
  <c r="E15" i="78" s="1"/>
  <c r="G14" i="77"/>
  <c r="J14" i="77" s="1"/>
  <c r="E14" i="78" s="1"/>
  <c r="E14" i="8"/>
  <c r="J214" i="8"/>
  <c r="G214" i="8"/>
  <c r="Z34" i="8"/>
  <c r="AC34" i="8" s="1"/>
  <c r="N261" i="8"/>
  <c r="M262" i="8"/>
  <c r="H261" i="8"/>
  <c r="M266" i="8"/>
  <c r="H263" i="8"/>
  <c r="Z12" i="8"/>
  <c r="Z20" i="8"/>
  <c r="Z28" i="8"/>
  <c r="AC28" i="8" s="1"/>
  <c r="Z18" i="8"/>
  <c r="Z26" i="8"/>
  <c r="Z35" i="8"/>
  <c r="AC35" i="8" s="1"/>
  <c r="Z14" i="8"/>
  <c r="Z22" i="8"/>
  <c r="Z30" i="8"/>
  <c r="AC30" i="8" s="1"/>
  <c r="Z11" i="8"/>
  <c r="Z19" i="8"/>
  <c r="Z16" i="8"/>
  <c r="Z24" i="8"/>
  <c r="Z32" i="8"/>
  <c r="AC32" i="8" s="1"/>
  <c r="Z13" i="8"/>
  <c r="Z21" i="8"/>
  <c r="Z29" i="8"/>
  <c r="AC29" i="8" s="1"/>
  <c r="E122" i="80" l="1"/>
  <c r="G122" i="80" s="1"/>
  <c r="J122" i="80" s="1"/>
  <c r="E122" i="81" s="1"/>
  <c r="G122" i="81" s="1"/>
  <c r="J122" i="81" s="1"/>
  <c r="E122" i="82" s="1"/>
  <c r="G88" i="80"/>
  <c r="J88" i="80" s="1"/>
  <c r="E88" i="81" s="1"/>
  <c r="E87" i="80"/>
  <c r="G165" i="79"/>
  <c r="J165" i="79" s="1"/>
  <c r="E165" i="80" s="1"/>
  <c r="G165" i="80" s="1"/>
  <c r="J165" i="80" s="1"/>
  <c r="E165" i="81" s="1"/>
  <c r="E165" i="79"/>
  <c r="G246" i="80"/>
  <c r="J246" i="80" s="1"/>
  <c r="E246" i="81" s="1"/>
  <c r="E238" i="80"/>
  <c r="G238" i="80" s="1"/>
  <c r="J238" i="80" s="1"/>
  <c r="E235" i="80"/>
  <c r="E38" i="80"/>
  <c r="G38" i="80" s="1"/>
  <c r="J38" i="80" s="1"/>
  <c r="E38" i="81" s="1"/>
  <c r="G38" i="81" s="1"/>
  <c r="J38" i="81" s="1"/>
  <c r="E38" i="82" s="1"/>
  <c r="G244" i="80"/>
  <c r="J244" i="80" s="1"/>
  <c r="E244" i="81" s="1"/>
  <c r="E236" i="80"/>
  <c r="E142" i="80"/>
  <c r="G142" i="80" s="1"/>
  <c r="J142" i="80" s="1"/>
  <c r="E234" i="80"/>
  <c r="E101" i="80"/>
  <c r="G101" i="80" s="1"/>
  <c r="J101" i="80" s="1"/>
  <c r="G172" i="80"/>
  <c r="J172" i="80" s="1"/>
  <c r="E172" i="80"/>
  <c r="G236" i="80"/>
  <c r="J236" i="80" s="1"/>
  <c r="E228" i="80"/>
  <c r="G174" i="80"/>
  <c r="J174" i="80" s="1"/>
  <c r="E174" i="81" s="1"/>
  <c r="E173" i="80"/>
  <c r="E144" i="80"/>
  <c r="G144" i="80" s="1"/>
  <c r="J144" i="80" s="1"/>
  <c r="G138" i="80"/>
  <c r="J138" i="80" s="1"/>
  <c r="E138" i="80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E190" i="81"/>
  <c r="G190" i="81" s="1"/>
  <c r="J190" i="81" s="1"/>
  <c r="E190" i="82" s="1"/>
  <c r="G190" i="82" s="1"/>
  <c r="J190" i="82" s="1"/>
  <c r="E90" i="80"/>
  <c r="G90" i="80" s="1"/>
  <c r="J90" i="80" s="1"/>
  <c r="G111" i="80"/>
  <c r="J111" i="80" s="1"/>
  <c r="E111" i="80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E247" i="80"/>
  <c r="G247" i="80" s="1"/>
  <c r="J247" i="80" s="1"/>
  <c r="E162" i="80"/>
  <c r="G162" i="80" s="1"/>
  <c r="J162" i="80" s="1"/>
  <c r="G164" i="80"/>
  <c r="J164" i="80" s="1"/>
  <c r="E164" i="80"/>
  <c r="E191" i="80"/>
  <c r="G191" i="80" s="1"/>
  <c r="J191" i="80" s="1"/>
  <c r="E112" i="80"/>
  <c r="G112" i="80" s="1"/>
  <c r="J112" i="80" s="1"/>
  <c r="E121" i="80"/>
  <c r="G121" i="80" s="1"/>
  <c r="J121" i="80" s="1"/>
  <c r="G53" i="80"/>
  <c r="J53" i="80" s="1"/>
  <c r="E53" i="80"/>
  <c r="G250" i="80"/>
  <c r="J250" i="80" s="1"/>
  <c r="E250" i="81" s="1"/>
  <c r="E242" i="80"/>
  <c r="G242" i="80" s="1"/>
  <c r="J242" i="80" s="1"/>
  <c r="G251" i="80"/>
  <c r="J251" i="80" s="1"/>
  <c r="E251" i="81" s="1"/>
  <c r="E243" i="80"/>
  <c r="G243" i="80" s="1"/>
  <c r="J243" i="80" s="1"/>
  <c r="E97" i="80"/>
  <c r="G97" i="80" s="1"/>
  <c r="J97" i="80" s="1"/>
  <c r="E97" i="81" s="1"/>
  <c r="G97" i="81" s="1"/>
  <c r="J97" i="81" s="1"/>
  <c r="E97" i="82" s="1"/>
  <c r="G235" i="80"/>
  <c r="J235" i="80" s="1"/>
  <c r="E227" i="80"/>
  <c r="E123" i="80"/>
  <c r="G123" i="80" s="1"/>
  <c r="J123" i="80" s="1"/>
  <c r="E220" i="80"/>
  <c r="G220" i="80" s="1"/>
  <c r="J220" i="80" s="1"/>
  <c r="E154" i="80"/>
  <c r="G154" i="80" s="1"/>
  <c r="J154" i="80" s="1"/>
  <c r="G145" i="80"/>
  <c r="J145" i="80" s="1"/>
  <c r="E145" i="80"/>
  <c r="E230" i="80"/>
  <c r="G230" i="80" s="1"/>
  <c r="J230" i="80" s="1"/>
  <c r="E230" i="81" s="1"/>
  <c r="G230" i="81" s="1"/>
  <c r="J230" i="81" s="1"/>
  <c r="E230" i="82" s="1"/>
  <c r="G70" i="89"/>
  <c r="J70" i="89" s="1"/>
  <c r="G86" i="80"/>
  <c r="J86" i="80" s="1"/>
  <c r="E86" i="81" s="1"/>
  <c r="G87" i="80"/>
  <c r="J87" i="80" s="1"/>
  <c r="G229" i="99"/>
  <c r="J229" i="99" s="1"/>
  <c r="G229" i="100" s="1"/>
  <c r="J229" i="100" s="1"/>
  <c r="G232" i="90"/>
  <c r="J232" i="90" s="1"/>
  <c r="E232" i="91" s="1"/>
  <c r="G241" i="90"/>
  <c r="J241" i="90" s="1"/>
  <c r="G240" i="90"/>
  <c r="J240" i="90" s="1"/>
  <c r="E240" i="91" s="1"/>
  <c r="G237" i="100"/>
  <c r="J237" i="100" s="1"/>
  <c r="G245" i="101" s="1"/>
  <c r="J245" i="101" s="1"/>
  <c r="G231" i="93"/>
  <c r="J231" i="93" s="1"/>
  <c r="G239" i="93"/>
  <c r="J239" i="93" s="1"/>
  <c r="G252" i="94" s="1"/>
  <c r="J252" i="94" s="1"/>
  <c r="E252" i="95" s="1"/>
  <c r="G253" i="81"/>
  <c r="J253" i="81" s="1"/>
  <c r="E253" i="82" s="1"/>
  <c r="G259" i="80"/>
  <c r="J259" i="80" s="1"/>
  <c r="E259" i="81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G183" i="80"/>
  <c r="J183" i="80" s="1"/>
  <c r="G258" i="80"/>
  <c r="J258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G81" i="80"/>
  <c r="J81" i="80" s="1"/>
  <c r="G106" i="80"/>
  <c r="J106" i="80" s="1"/>
  <c r="G184" i="80"/>
  <c r="J184" i="80" s="1"/>
  <c r="G59" i="80"/>
  <c r="J59" i="80" s="1"/>
  <c r="G55" i="80"/>
  <c r="J55" i="80" s="1"/>
  <c r="G234" i="80"/>
  <c r="J234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173" i="80"/>
  <c r="J173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248" i="80"/>
  <c r="J248" i="80" s="1"/>
  <c r="E248" i="81" s="1"/>
  <c r="G254" i="80"/>
  <c r="J254" i="80" s="1"/>
  <c r="E254" i="81" s="1"/>
  <c r="G39" i="93"/>
  <c r="J39" i="93" s="1"/>
  <c r="G193" i="94"/>
  <c r="J193" i="94" s="1"/>
  <c r="E193" i="95" s="1"/>
  <c r="G206" i="94"/>
  <c r="J206" i="94" s="1"/>
  <c r="E206" i="95" s="1"/>
  <c r="G113" i="94"/>
  <c r="J113" i="94" s="1"/>
  <c r="E113" i="95" s="1"/>
  <c r="G147" i="93"/>
  <c r="J147" i="93" s="1"/>
  <c r="G213" i="94"/>
  <c r="J213" i="94" s="1"/>
  <c r="E213" i="95" s="1"/>
  <c r="G202" i="93"/>
  <c r="J202" i="93" s="1"/>
  <c r="G127" i="94"/>
  <c r="J127" i="94" s="1"/>
  <c r="E127" i="95" s="1"/>
  <c r="G209" i="93"/>
  <c r="J209" i="93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G125" i="94"/>
  <c r="J125" i="94" s="1"/>
  <c r="E125" i="95" s="1"/>
  <c r="G156" i="93"/>
  <c r="J156" i="93" s="1"/>
  <c r="G84" i="94"/>
  <c r="J84" i="94" s="1"/>
  <c r="E84" i="95" s="1"/>
  <c r="G203" i="93"/>
  <c r="J203" i="93" s="1"/>
  <c r="G196" i="93"/>
  <c r="J196" i="93" s="1"/>
  <c r="G205" i="94"/>
  <c r="J205" i="94" s="1"/>
  <c r="E205" i="95" s="1"/>
  <c r="G208" i="94"/>
  <c r="J208" i="94" s="1"/>
  <c r="E208" i="95" s="1"/>
  <c r="G195" i="93"/>
  <c r="J195" i="93" s="1"/>
  <c r="G210" i="93"/>
  <c r="J210" i="93" s="1"/>
  <c r="G182" i="93"/>
  <c r="J182" i="93" s="1"/>
  <c r="G226" i="94"/>
  <c r="J226" i="94" s="1"/>
  <c r="E226" i="95" s="1"/>
  <c r="G212" i="93"/>
  <c r="J212" i="93" s="1"/>
  <c r="G83" i="94"/>
  <c r="J83" i="94" s="1"/>
  <c r="E83" i="95" s="1"/>
  <c r="G150" i="93"/>
  <c r="J150" i="93" s="1"/>
  <c r="G181" i="94"/>
  <c r="J181" i="94" s="1"/>
  <c r="E181" i="95" s="1"/>
  <c r="G157" i="93"/>
  <c r="J157" i="93" s="1"/>
  <c r="G71" i="90"/>
  <c r="J71" i="90" s="1"/>
  <c r="E71" i="91" s="1"/>
  <c r="G198" i="93"/>
  <c r="J198" i="93" s="1"/>
  <c r="G152" i="94"/>
  <c r="J152" i="94" s="1"/>
  <c r="E152" i="95" s="1"/>
  <c r="G175" i="90"/>
  <c r="J175" i="90" s="1"/>
  <c r="E175" i="91" s="1"/>
  <c r="G151" i="94"/>
  <c r="J151" i="94" s="1"/>
  <c r="E151" i="95" s="1"/>
  <c r="G126" i="94"/>
  <c r="J126" i="94" s="1"/>
  <c r="E126" i="95" s="1"/>
  <c r="G149" i="93"/>
  <c r="J149" i="93" s="1"/>
  <c r="G70" i="90"/>
  <c r="J70" i="90" s="1"/>
  <c r="E70" i="91" s="1"/>
  <c r="G211" i="93"/>
  <c r="J211" i="93" s="1"/>
  <c r="G197" i="93"/>
  <c r="J197" i="93" s="1"/>
  <c r="G155" i="94"/>
  <c r="J155" i="94" s="1"/>
  <c r="E155" i="95" s="1"/>
  <c r="G128" i="93"/>
  <c r="J128" i="93" s="1"/>
  <c r="G53" i="82"/>
  <c r="J53" i="82" s="1"/>
  <c r="G89" i="82"/>
  <c r="J89" i="82" s="1"/>
  <c r="G108" i="82"/>
  <c r="J108" i="82" s="1"/>
  <c r="G19" i="81"/>
  <c r="J19" i="81" s="1"/>
  <c r="E19" i="82" s="1"/>
  <c r="G36" i="82"/>
  <c r="J36" i="82" s="1"/>
  <c r="G43" i="82"/>
  <c r="J43" i="82" s="1"/>
  <c r="G74" i="82"/>
  <c r="J74" i="82" s="1"/>
  <c r="G78" i="82"/>
  <c r="J78" i="82" s="1"/>
  <c r="G225" i="82"/>
  <c r="J225" i="82" s="1"/>
  <c r="G64" i="82"/>
  <c r="J64" i="82" s="1"/>
  <c r="G57" i="82"/>
  <c r="J57" i="82" s="1"/>
  <c r="G79" i="82"/>
  <c r="J79" i="82" s="1"/>
  <c r="G166" i="82"/>
  <c r="J166" i="82" s="1"/>
  <c r="G52" i="82"/>
  <c r="J52" i="82" s="1"/>
  <c r="G80" i="82"/>
  <c r="J80" i="82" s="1"/>
  <c r="G158" i="82"/>
  <c r="J158" i="82" s="1"/>
  <c r="G22" i="81"/>
  <c r="J22" i="81" s="1"/>
  <c r="E22" i="82" s="1"/>
  <c r="G41" i="82"/>
  <c r="J41" i="82" s="1"/>
  <c r="G143" i="82"/>
  <c r="J143" i="82" s="1"/>
  <c r="G98" i="82"/>
  <c r="J98" i="82" s="1"/>
  <c r="G61" i="82"/>
  <c r="J61" i="82" s="1"/>
  <c r="G93" i="82"/>
  <c r="J93" i="82" s="1"/>
  <c r="G118" i="82"/>
  <c r="J118" i="82" s="1"/>
  <c r="G21" i="81"/>
  <c r="J21" i="81" s="1"/>
  <c r="E21" i="82" s="1"/>
  <c r="G44" i="82"/>
  <c r="J44" i="82" s="1"/>
  <c r="G24" i="81"/>
  <c r="J24" i="81" s="1"/>
  <c r="E24" i="82" s="1"/>
  <c r="G140" i="82"/>
  <c r="J140" i="82" s="1"/>
  <c r="G58" i="82"/>
  <c r="J58" i="82" s="1"/>
  <c r="G77" i="82"/>
  <c r="J77" i="82" s="1"/>
  <c r="G25" i="81"/>
  <c r="J25" i="81" s="1"/>
  <c r="E25" i="82" s="1"/>
  <c r="G170" i="82"/>
  <c r="J170" i="82" s="1"/>
  <c r="G192" i="82"/>
  <c r="J192" i="82" s="1"/>
  <c r="G115" i="82"/>
  <c r="J115" i="82" s="1"/>
  <c r="G165" i="81"/>
  <c r="J165" i="81" s="1"/>
  <c r="E165" i="82" s="1"/>
  <c r="G37" i="82"/>
  <c r="J37" i="82" s="1"/>
  <c r="G28" i="82"/>
  <c r="J28" i="82" s="1"/>
  <c r="G168" i="82"/>
  <c r="J168" i="82" s="1"/>
  <c r="G51" i="82"/>
  <c r="J51" i="82" s="1"/>
  <c r="G20" i="81"/>
  <c r="J20" i="81" s="1"/>
  <c r="E20" i="82" s="1"/>
  <c r="G26" i="81"/>
  <c r="J26" i="81" s="1"/>
  <c r="E26" i="82" s="1"/>
  <c r="G47" i="82"/>
  <c r="J47" i="82" s="1"/>
  <c r="G56" i="82"/>
  <c r="J56" i="82" s="1"/>
  <c r="G23" i="81"/>
  <c r="J23" i="81" s="1"/>
  <c r="E23" i="82" s="1"/>
  <c r="G49" i="82"/>
  <c r="J49" i="82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40" i="82"/>
  <c r="J40" i="82" s="1"/>
  <c r="G141" i="82"/>
  <c r="J141" i="82" s="1"/>
  <c r="G65" i="82"/>
  <c r="J65" i="82" s="1"/>
  <c r="G31" i="82"/>
  <c r="J31" i="82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G34" i="82"/>
  <c r="J34" i="82" s="1"/>
  <c r="G215" i="82"/>
  <c r="J215" i="82" s="1"/>
  <c r="G18" i="78"/>
  <c r="J18" i="78" s="1"/>
  <c r="E18" i="79" s="1"/>
  <c r="G186" i="82"/>
  <c r="J186" i="82" s="1"/>
  <c r="G13" i="78"/>
  <c r="J13" i="78" s="1"/>
  <c r="E13" i="79" s="1"/>
  <c r="G256" i="82"/>
  <c r="J256" i="82" s="1"/>
  <c r="G255" i="82"/>
  <c r="J255" i="82" s="1"/>
  <c r="G104" i="82"/>
  <c r="J104" i="82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Z9" i="8"/>
  <c r="Z7" i="8"/>
  <c r="Z8" i="8"/>
  <c r="Z6" i="8"/>
  <c r="N263" i="8"/>
  <c r="F262" i="8" s="1"/>
  <c r="C263" i="8" s="1"/>
  <c r="H264" i="8"/>
  <c r="E241" i="91" l="1"/>
  <c r="E220" i="81"/>
  <c r="G220" i="81" s="1"/>
  <c r="J220" i="81" s="1"/>
  <c r="E220" i="82" s="1"/>
  <c r="G220" i="82" s="1"/>
  <c r="J220" i="82" s="1"/>
  <c r="E162" i="81"/>
  <c r="G162" i="81" s="1"/>
  <c r="J162" i="81" s="1"/>
  <c r="E162" i="82" s="1"/>
  <c r="G162" i="82" s="1"/>
  <c r="J162" i="82" s="1"/>
  <c r="G246" i="81"/>
  <c r="J246" i="81" s="1"/>
  <c r="E246" i="82" s="1"/>
  <c r="E238" i="81"/>
  <c r="G238" i="81" s="1"/>
  <c r="J238" i="81" s="1"/>
  <c r="E154" i="81"/>
  <c r="G154" i="81" s="1"/>
  <c r="J154" i="81" s="1"/>
  <c r="E154" i="82" s="1"/>
  <c r="G154" i="82" s="1"/>
  <c r="J154" i="82" s="1"/>
  <c r="E123" i="81"/>
  <c r="G123" i="81" s="1"/>
  <c r="J123" i="81" s="1"/>
  <c r="E123" i="82" s="1"/>
  <c r="G123" i="82" s="1"/>
  <c r="J123" i="82" s="1"/>
  <c r="E247" i="81"/>
  <c r="E101" i="81"/>
  <c r="G101" i="81" s="1"/>
  <c r="J101" i="81" s="1"/>
  <c r="E101" i="82" s="1"/>
  <c r="G101" i="82" s="1"/>
  <c r="J101" i="82" s="1"/>
  <c r="E144" i="81"/>
  <c r="G144" i="81" s="1"/>
  <c r="J144" i="81" s="1"/>
  <c r="E144" i="82" s="1"/>
  <c r="G144" i="82" s="1"/>
  <c r="J144" i="82" s="1"/>
  <c r="E121" i="81"/>
  <c r="G121" i="81" s="1"/>
  <c r="J121" i="81" s="1"/>
  <c r="E121" i="82" s="1"/>
  <c r="G121" i="82" s="1"/>
  <c r="J121" i="82" s="1"/>
  <c r="E142" i="81"/>
  <c r="G142" i="81" s="1"/>
  <c r="J142" i="81" s="1"/>
  <c r="E142" i="82" s="1"/>
  <c r="G142" i="82" s="1"/>
  <c r="J142" i="82" s="1"/>
  <c r="G250" i="81"/>
  <c r="J250" i="81" s="1"/>
  <c r="E250" i="82" s="1"/>
  <c r="E242" i="81"/>
  <c r="G242" i="81" s="1"/>
  <c r="J242" i="81" s="1"/>
  <c r="E112" i="81"/>
  <c r="G112" i="81" s="1"/>
  <c r="J112" i="81" s="1"/>
  <c r="E112" i="82" s="1"/>
  <c r="G112" i="82" s="1"/>
  <c r="J112" i="82" s="1"/>
  <c r="G251" i="81"/>
  <c r="J251" i="81" s="1"/>
  <c r="E251" i="82" s="1"/>
  <c r="E243" i="81"/>
  <c r="E191" i="81"/>
  <c r="G191" i="81" s="1"/>
  <c r="J191" i="81" s="1"/>
  <c r="E191" i="82" s="1"/>
  <c r="G191" i="82" s="1"/>
  <c r="J191" i="82" s="1"/>
  <c r="E90" i="81"/>
  <c r="G90" i="81" s="1"/>
  <c r="J90" i="81" s="1"/>
  <c r="E90" i="82" s="1"/>
  <c r="G90" i="82" s="1"/>
  <c r="J90" i="82" s="1"/>
  <c r="G174" i="81"/>
  <c r="J174" i="81" s="1"/>
  <c r="E174" i="82" s="1"/>
  <c r="E173" i="81"/>
  <c r="E91" i="81"/>
  <c r="G91" i="81" s="1"/>
  <c r="J91" i="81" s="1"/>
  <c r="E222" i="81"/>
  <c r="G222" i="81" s="1"/>
  <c r="J222" i="81" s="1"/>
  <c r="E139" i="81"/>
  <c r="G139" i="81" s="1"/>
  <c r="J139" i="81" s="1"/>
  <c r="G69" i="81"/>
  <c r="J69" i="81" s="1"/>
  <c r="E69" i="81"/>
  <c r="E55" i="81"/>
  <c r="G55" i="81" s="1"/>
  <c r="J55" i="81" s="1"/>
  <c r="E146" i="81"/>
  <c r="G146" i="81" s="1"/>
  <c r="J146" i="81" s="1"/>
  <c r="E73" i="81"/>
  <c r="G73" i="81" s="1"/>
  <c r="J73" i="81" s="1"/>
  <c r="G244" i="81"/>
  <c r="J244" i="81" s="1"/>
  <c r="E244" i="82" s="1"/>
  <c r="E236" i="81"/>
  <c r="E136" i="80"/>
  <c r="G136" i="80" s="1"/>
  <c r="J136" i="80" s="1"/>
  <c r="E136" i="81" s="1"/>
  <c r="G136" i="81" s="1"/>
  <c r="J136" i="81" s="1"/>
  <c r="E136" i="82" s="1"/>
  <c r="E180" i="81"/>
  <c r="G180" i="81" s="1"/>
  <c r="J180" i="81" s="1"/>
  <c r="E185" i="81"/>
  <c r="G185" i="81" s="1"/>
  <c r="J185" i="81" s="1"/>
  <c r="G32" i="81"/>
  <c r="J32" i="81" s="1"/>
  <c r="E32" i="81"/>
  <c r="E59" i="81"/>
  <c r="G59" i="81" s="1"/>
  <c r="J59" i="81" s="1"/>
  <c r="E159" i="81"/>
  <c r="G159" i="81" s="1"/>
  <c r="J159" i="81" s="1"/>
  <c r="E120" i="81"/>
  <c r="G120" i="81" s="1"/>
  <c r="J120" i="81" s="1"/>
  <c r="G163" i="81"/>
  <c r="J163" i="81" s="1"/>
  <c r="E163" i="81"/>
  <c r="E107" i="81"/>
  <c r="G107" i="81" s="1"/>
  <c r="J107" i="81" s="1"/>
  <c r="E117" i="81"/>
  <c r="G117" i="81" s="1"/>
  <c r="J117" i="81" s="1"/>
  <c r="E184" i="81"/>
  <c r="G184" i="81" s="1"/>
  <c r="J184" i="81" s="1"/>
  <c r="G92" i="81"/>
  <c r="J92" i="81" s="1"/>
  <c r="E92" i="81"/>
  <c r="E116" i="81"/>
  <c r="G116" i="81" s="1"/>
  <c r="J116" i="81" s="1"/>
  <c r="E145" i="81"/>
  <c r="G145" i="81" s="1"/>
  <c r="J145" i="81" s="1"/>
  <c r="E145" i="82" s="1"/>
  <c r="G145" i="82" s="1"/>
  <c r="J145" i="82" s="1"/>
  <c r="G243" i="81"/>
  <c r="J243" i="81" s="1"/>
  <c r="E235" i="81"/>
  <c r="G53" i="81"/>
  <c r="J53" i="81" s="1"/>
  <c r="E53" i="81"/>
  <c r="E164" i="81"/>
  <c r="G164" i="81" s="1"/>
  <c r="J164" i="81" s="1"/>
  <c r="E164" i="82" s="1"/>
  <c r="G164" i="82" s="1"/>
  <c r="J164" i="82" s="1"/>
  <c r="E111" i="81"/>
  <c r="G111" i="81" s="1"/>
  <c r="J111" i="81" s="1"/>
  <c r="E111" i="82" s="1"/>
  <c r="G111" i="82" s="1"/>
  <c r="J111" i="82" s="1"/>
  <c r="E138" i="81"/>
  <c r="G138" i="81" s="1"/>
  <c r="J138" i="81" s="1"/>
  <c r="E138" i="82" s="1"/>
  <c r="G138" i="82" s="1"/>
  <c r="J138" i="82" s="1"/>
  <c r="G172" i="81"/>
  <c r="J172" i="81" s="1"/>
  <c r="E172" i="82" s="1"/>
  <c r="G172" i="82" s="1"/>
  <c r="J172" i="82" s="1"/>
  <c r="E172" i="81"/>
  <c r="E42" i="81"/>
  <c r="G42" i="81" s="1"/>
  <c r="J42" i="81" s="1"/>
  <c r="E67" i="81"/>
  <c r="G67" i="81" s="1"/>
  <c r="J67" i="81" s="1"/>
  <c r="E72" i="81"/>
  <c r="G72" i="81" s="1"/>
  <c r="J72" i="81" s="1"/>
  <c r="G130" i="81"/>
  <c r="J130" i="81" s="1"/>
  <c r="E130" i="81"/>
  <c r="E85" i="81"/>
  <c r="G85" i="81" s="1"/>
  <c r="J85" i="81" s="1"/>
  <c r="E258" i="81"/>
  <c r="G258" i="81" s="1"/>
  <c r="J258" i="81" s="1"/>
  <c r="E110" i="81"/>
  <c r="G110" i="81" s="1"/>
  <c r="J110" i="81" s="1"/>
  <c r="G224" i="81"/>
  <c r="J224" i="81" s="1"/>
  <c r="E224" i="81"/>
  <c r="E106" i="81"/>
  <c r="G106" i="81" s="1"/>
  <c r="J106" i="81" s="1"/>
  <c r="E137" i="81"/>
  <c r="G137" i="81" s="1"/>
  <c r="J137" i="81" s="1"/>
  <c r="E183" i="81"/>
  <c r="G183" i="81" s="1"/>
  <c r="J183" i="81" s="1"/>
  <c r="G88" i="81"/>
  <c r="J88" i="81" s="1"/>
  <c r="E88" i="82" s="1"/>
  <c r="E87" i="81"/>
  <c r="G87" i="81" s="1"/>
  <c r="J87" i="81" s="1"/>
  <c r="E223" i="81"/>
  <c r="G223" i="81" s="1"/>
  <c r="J223" i="81" s="1"/>
  <c r="E62" i="81"/>
  <c r="G62" i="81" s="1"/>
  <c r="J62" i="81" s="1"/>
  <c r="E95" i="81"/>
  <c r="G95" i="81" s="1"/>
  <c r="J95" i="81" s="1"/>
  <c r="G167" i="81"/>
  <c r="J167" i="81" s="1"/>
  <c r="E167" i="81"/>
  <c r="E81" i="81"/>
  <c r="G81" i="81" s="1"/>
  <c r="J81" i="81" s="1"/>
  <c r="E48" i="81"/>
  <c r="G48" i="81" s="1"/>
  <c r="J48" i="81" s="1"/>
  <c r="E30" i="81"/>
  <c r="G30" i="81" s="1"/>
  <c r="J30" i="81" s="1"/>
  <c r="G247" i="81"/>
  <c r="J247" i="81" s="1"/>
  <c r="E234" i="81"/>
  <c r="G234" i="81" s="1"/>
  <c r="J234" i="81" s="1"/>
  <c r="E234" i="82" s="1"/>
  <c r="E135" i="80"/>
  <c r="G135" i="80" s="1"/>
  <c r="J135" i="80" s="1"/>
  <c r="E68" i="81"/>
  <c r="G68" i="81" s="1"/>
  <c r="J68" i="81" s="1"/>
  <c r="E132" i="80"/>
  <c r="G132" i="80" s="1"/>
  <c r="J132" i="80" s="1"/>
  <c r="G176" i="81"/>
  <c r="J176" i="81" s="1"/>
  <c r="E176" i="81"/>
  <c r="G86" i="81"/>
  <c r="J86" i="81" s="1"/>
  <c r="E86" i="82" s="1"/>
  <c r="G231" i="94"/>
  <c r="J231" i="94" s="1"/>
  <c r="E231" i="95" s="1"/>
  <c r="G239" i="94"/>
  <c r="J239" i="94" s="1"/>
  <c r="G227" i="81"/>
  <c r="J227" i="81" s="1"/>
  <c r="E227" i="82" s="1"/>
  <c r="G235" i="81"/>
  <c r="J235" i="81" s="1"/>
  <c r="G229" i="101"/>
  <c r="J229" i="101" s="1"/>
  <c r="G237" i="101"/>
  <c r="J237" i="101" s="1"/>
  <c r="G245" i="102" s="1"/>
  <c r="J245" i="102" s="1"/>
  <c r="G228" i="81"/>
  <c r="J228" i="81" s="1"/>
  <c r="E228" i="82" s="1"/>
  <c r="G236" i="81"/>
  <c r="J236" i="81" s="1"/>
  <c r="G230" i="82"/>
  <c r="J230" i="82" s="1"/>
  <c r="G232" i="91"/>
  <c r="J232" i="91" s="1"/>
  <c r="G241" i="91"/>
  <c r="J241" i="91" s="1"/>
  <c r="G249" i="92" s="1"/>
  <c r="J249" i="92" s="1"/>
  <c r="G240" i="91"/>
  <c r="J240" i="91" s="1"/>
  <c r="G253" i="82"/>
  <c r="J253" i="82" s="1"/>
  <c r="G259" i="81"/>
  <c r="J259" i="81" s="1"/>
  <c r="E259" i="82" s="1"/>
  <c r="G102" i="81"/>
  <c r="J102" i="81" s="1"/>
  <c r="E102" i="82" s="1"/>
  <c r="G96" i="80"/>
  <c r="J96" i="80" s="1"/>
  <c r="G11" i="94"/>
  <c r="J11" i="94" s="1"/>
  <c r="E11" i="95" s="1"/>
  <c r="G119" i="80"/>
  <c r="J119" i="80" s="1"/>
  <c r="G97" i="82"/>
  <c r="J97" i="82" s="1"/>
  <c r="G97" i="83" s="1"/>
  <c r="J97" i="83" s="1"/>
  <c r="E97" i="84" s="1"/>
  <c r="G10" i="94"/>
  <c r="J10" i="94" s="1"/>
  <c r="E10" i="95" s="1"/>
  <c r="G173" i="81"/>
  <c r="J173" i="81" s="1"/>
  <c r="E173" i="82" s="1"/>
  <c r="G161" i="80"/>
  <c r="J161" i="80" s="1"/>
  <c r="G9" i="94"/>
  <c r="J9" i="94" s="1"/>
  <c r="E9" i="95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E254" i="82" s="1"/>
  <c r="G103" i="81"/>
  <c r="J103" i="81" s="1"/>
  <c r="E103" i="82" s="1"/>
  <c r="G248" i="81"/>
  <c r="J248" i="81" s="1"/>
  <c r="E248" i="82" s="1"/>
  <c r="G82" i="81"/>
  <c r="J82" i="81" s="1"/>
  <c r="E82" i="82" s="1"/>
  <c r="G181" i="95"/>
  <c r="J181" i="95" s="1"/>
  <c r="G177" i="95"/>
  <c r="J177" i="95" s="1"/>
  <c r="G197" i="94"/>
  <c r="J197" i="94" s="1"/>
  <c r="E197" i="95" s="1"/>
  <c r="G83" i="95"/>
  <c r="J83" i="95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G208" i="95"/>
  <c r="J208" i="95" s="1"/>
  <c r="G151" i="95"/>
  <c r="J151" i="95" s="1"/>
  <c r="G155" i="95"/>
  <c r="J155" i="95" s="1"/>
  <c r="G150" i="94"/>
  <c r="J150" i="94" s="1"/>
  <c r="E150" i="95" s="1"/>
  <c r="G205" i="95"/>
  <c r="J205" i="95" s="1"/>
  <c r="G204" i="94"/>
  <c r="J204" i="94" s="1"/>
  <c r="E204" i="95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G193" i="95"/>
  <c r="J193" i="95" s="1"/>
  <c r="G156" i="94"/>
  <c r="J156" i="94" s="1"/>
  <c r="E156" i="95" s="1"/>
  <c r="G126" i="95"/>
  <c r="J126" i="95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G213" i="95"/>
  <c r="J213" i="95" s="1"/>
  <c r="G128" i="94"/>
  <c r="J128" i="94" s="1"/>
  <c r="E128" i="95" s="1"/>
  <c r="G70" i="91"/>
  <c r="J70" i="91" s="1"/>
  <c r="G175" i="91"/>
  <c r="J175" i="91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G153" i="95"/>
  <c r="J153" i="95" s="1"/>
  <c r="G127" i="95"/>
  <c r="J127" i="95" s="1"/>
  <c r="G39" i="94"/>
  <c r="J39" i="94" s="1"/>
  <c r="E39" i="95" s="1"/>
  <c r="G215" i="83"/>
  <c r="J215" i="83" s="1"/>
  <c r="E215" i="84" s="1"/>
  <c r="G171" i="83"/>
  <c r="J171" i="83" s="1"/>
  <c r="E171" i="84" s="1"/>
  <c r="G101" i="83"/>
  <c r="J101" i="83" s="1"/>
  <c r="E101" i="84" s="1"/>
  <c r="G122" i="82"/>
  <c r="J122" i="82" s="1"/>
  <c r="G17" i="79"/>
  <c r="J17" i="79" s="1"/>
  <c r="E17" i="80" s="1"/>
  <c r="G144" i="83"/>
  <c r="J144" i="83" s="1"/>
  <c r="E144" i="84" s="1"/>
  <c r="G40" i="83"/>
  <c r="J40" i="83" s="1"/>
  <c r="E40" i="84" s="1"/>
  <c r="G33" i="83"/>
  <c r="J33" i="83" s="1"/>
  <c r="E33" i="84" s="1"/>
  <c r="G29" i="83"/>
  <c r="J29" i="83" s="1"/>
  <c r="E29" i="84" s="1"/>
  <c r="G162" i="83"/>
  <c r="J162" i="83" s="1"/>
  <c r="E162" i="84" s="1"/>
  <c r="G51" i="83"/>
  <c r="J51" i="83" s="1"/>
  <c r="E51" i="84" s="1"/>
  <c r="G192" i="83"/>
  <c r="J192" i="83" s="1"/>
  <c r="E192" i="84" s="1"/>
  <c r="G32" i="83"/>
  <c r="J32" i="83" s="1"/>
  <c r="E32" i="84" s="1"/>
  <c r="G112" i="83"/>
  <c r="J112" i="83" s="1"/>
  <c r="E112" i="84" s="1"/>
  <c r="G223" i="83"/>
  <c r="J223" i="83" s="1"/>
  <c r="E223" i="84" s="1"/>
  <c r="G120" i="83"/>
  <c r="J120" i="83" s="1"/>
  <c r="E120" i="84" s="1"/>
  <c r="G55" i="83"/>
  <c r="J55" i="83" s="1"/>
  <c r="E55" i="84" s="1"/>
  <c r="G64" i="83"/>
  <c r="J64" i="83" s="1"/>
  <c r="E64" i="84" s="1"/>
  <c r="G43" i="83"/>
  <c r="J43" i="83" s="1"/>
  <c r="E43" i="84" s="1"/>
  <c r="G116" i="83"/>
  <c r="J116" i="83" s="1"/>
  <c r="E116" i="84" s="1"/>
  <c r="G15" i="79"/>
  <c r="J15" i="79" s="1"/>
  <c r="E15" i="80" s="1"/>
  <c r="G92" i="83"/>
  <c r="J92" i="83" s="1"/>
  <c r="E92" i="84" s="1"/>
  <c r="G220" i="83"/>
  <c r="J220" i="83" s="1"/>
  <c r="E220" i="84" s="1"/>
  <c r="G159" i="83"/>
  <c r="J159" i="83" s="1"/>
  <c r="E159" i="84" s="1"/>
  <c r="G99" i="83"/>
  <c r="J99" i="83" s="1"/>
  <c r="E99" i="84" s="1"/>
  <c r="G183" i="83"/>
  <c r="J183" i="83" s="1"/>
  <c r="E183" i="84" s="1"/>
  <c r="G168" i="83"/>
  <c r="J168" i="83" s="1"/>
  <c r="E168" i="84" s="1"/>
  <c r="G170" i="83"/>
  <c r="J170" i="83" s="1"/>
  <c r="E170" i="84" s="1"/>
  <c r="G68" i="83"/>
  <c r="J68" i="83" s="1"/>
  <c r="E68" i="84" s="1"/>
  <c r="G107" i="83"/>
  <c r="J107" i="83" s="1"/>
  <c r="E107" i="84" s="1"/>
  <c r="G221" i="82"/>
  <c r="J221" i="82" s="1"/>
  <c r="G143" i="83"/>
  <c r="J143" i="83" s="1"/>
  <c r="E143" i="84" s="1"/>
  <c r="G123" i="83"/>
  <c r="J123" i="83" s="1"/>
  <c r="E12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222" i="83"/>
  <c r="J222" i="83" s="1"/>
  <c r="E222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G47" i="83"/>
  <c r="J47" i="83" s="1"/>
  <c r="E47" i="84" s="1"/>
  <c r="G28" i="83"/>
  <c r="J28" i="83" s="1"/>
  <c r="E28" i="84" s="1"/>
  <c r="G25" i="82"/>
  <c r="J25" i="82" s="1"/>
  <c r="G42" i="83"/>
  <c r="J42" i="83" s="1"/>
  <c r="E42" i="84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180" i="83"/>
  <c r="J180" i="83" s="1"/>
  <c r="E180" i="84" s="1"/>
  <c r="G81" i="83"/>
  <c r="J81" i="83" s="1"/>
  <c r="E81" i="84" s="1"/>
  <c r="G27" i="83"/>
  <c r="J27" i="83" s="1"/>
  <c r="E27" i="84" s="1"/>
  <c r="G115" i="83"/>
  <c r="J115" i="83" s="1"/>
  <c r="E115" i="84" s="1"/>
  <c r="G98" i="83"/>
  <c r="J98" i="83" s="1"/>
  <c r="E98" i="84" s="1"/>
  <c r="G111" i="83"/>
  <c r="J111" i="83" s="1"/>
  <c r="E111" i="84" s="1"/>
  <c r="G14" i="79"/>
  <c r="J14" i="79" s="1"/>
  <c r="E14" i="80" s="1"/>
  <c r="G179" i="83"/>
  <c r="J179" i="83" s="1"/>
  <c r="E179" i="84" s="1"/>
  <c r="G26" i="82"/>
  <c r="J26" i="82" s="1"/>
  <c r="G140" i="83"/>
  <c r="J140" i="83" s="1"/>
  <c r="E140" i="84" s="1"/>
  <c r="G117" i="83"/>
  <c r="J117" i="83" s="1"/>
  <c r="E117" i="84" s="1"/>
  <c r="G34" i="83"/>
  <c r="J34" i="83" s="1"/>
  <c r="E34" i="84" s="1"/>
  <c r="G8" i="79"/>
  <c r="J8" i="79" s="1"/>
  <c r="E8" i="80" s="1"/>
  <c r="G90" i="83"/>
  <c r="J90" i="83" s="1"/>
  <c r="E90" i="84" s="1"/>
  <c r="G72" i="83"/>
  <c r="J72" i="83" s="1"/>
  <c r="E72" i="84" s="1"/>
  <c r="G160" i="83"/>
  <c r="J160" i="83" s="1"/>
  <c r="E160" i="84" s="1"/>
  <c r="G146" i="83"/>
  <c r="J146" i="83" s="1"/>
  <c r="E146" i="84" s="1"/>
  <c r="G37" i="83"/>
  <c r="J37" i="83" s="1"/>
  <c r="E37" i="84" s="1"/>
  <c r="G77" i="83"/>
  <c r="J77" i="83" s="1"/>
  <c r="E77" i="84" s="1"/>
  <c r="G85" i="83"/>
  <c r="J85" i="83" s="1"/>
  <c r="E85" i="84" s="1"/>
  <c r="G59" i="83"/>
  <c r="J59" i="83" s="1"/>
  <c r="E59" i="84" s="1"/>
  <c r="G73" i="83"/>
  <c r="J73" i="83" s="1"/>
  <c r="E73" i="84" s="1"/>
  <c r="G158" i="83"/>
  <c r="J158" i="83" s="1"/>
  <c r="E158" i="84" s="1"/>
  <c r="G130" i="83"/>
  <c r="J130" i="83" s="1"/>
  <c r="E130" i="84" s="1"/>
  <c r="G57" i="83"/>
  <c r="J57" i="83" s="1"/>
  <c r="E57" i="84" s="1"/>
  <c r="G78" i="83"/>
  <c r="J78" i="83" s="1"/>
  <c r="E78" i="84" s="1"/>
  <c r="G142" i="83"/>
  <c r="J142" i="83" s="1"/>
  <c r="E142" i="84" s="1"/>
  <c r="G163" i="83"/>
  <c r="J163" i="83" s="1"/>
  <c r="E163" i="84" s="1"/>
  <c r="G176" i="83"/>
  <c r="J176" i="83" s="1"/>
  <c r="E176" i="84" s="1"/>
  <c r="G164" i="83"/>
  <c r="J164" i="83" s="1"/>
  <c r="E164" i="84" s="1"/>
  <c r="G69" i="83"/>
  <c r="J69" i="83" s="1"/>
  <c r="E69" i="84" s="1"/>
  <c r="G49" i="83"/>
  <c r="J49" i="83" s="1"/>
  <c r="E49" i="84" s="1"/>
  <c r="G93" i="83"/>
  <c r="J93" i="83" s="1"/>
  <c r="E93" i="84" s="1"/>
  <c r="G22" i="82"/>
  <c r="J22" i="82" s="1"/>
  <c r="G48" i="83"/>
  <c r="J48" i="83" s="1"/>
  <c r="E48" i="84" s="1"/>
  <c r="G19" i="82"/>
  <c r="J19" i="82" s="1"/>
  <c r="G100" i="83"/>
  <c r="J100" i="83" s="1"/>
  <c r="E100" i="84" s="1"/>
  <c r="G16" i="79"/>
  <c r="J16" i="79" s="1"/>
  <c r="E16" i="80" s="1"/>
  <c r="G172" i="83"/>
  <c r="J172" i="83" s="1"/>
  <c r="E172" i="84" s="1"/>
  <c r="G137" i="83"/>
  <c r="J137" i="83" s="1"/>
  <c r="E137" i="84" s="1"/>
  <c r="G23" i="82"/>
  <c r="J23" i="82" s="1"/>
  <c r="G20" i="82"/>
  <c r="J20" i="82" s="1"/>
  <c r="G224" i="83"/>
  <c r="J224" i="83" s="1"/>
  <c r="E224" i="84" s="1"/>
  <c r="G58" i="83"/>
  <c r="J58" i="83" s="1"/>
  <c r="E58" i="84" s="1"/>
  <c r="G106" i="83"/>
  <c r="J106" i="83" s="1"/>
  <c r="E106" i="84" s="1"/>
  <c r="G67" i="83"/>
  <c r="J67" i="83" s="1"/>
  <c r="E67" i="84" s="1"/>
  <c r="G121" i="83"/>
  <c r="J121" i="83" s="1"/>
  <c r="E121" i="84" s="1"/>
  <c r="G91" i="83"/>
  <c r="J91" i="83" s="1"/>
  <c r="E91" i="84" s="1"/>
  <c r="G166" i="83"/>
  <c r="J166" i="83" s="1"/>
  <c r="E166" i="84" s="1"/>
  <c r="G110" i="83"/>
  <c r="J110" i="83" s="1"/>
  <c r="E110" i="84" s="1"/>
  <c r="G138" i="83"/>
  <c r="J138" i="83" s="1"/>
  <c r="E138" i="84" s="1"/>
  <c r="G108" i="83"/>
  <c r="J108" i="83" s="1"/>
  <c r="E108" i="84" s="1"/>
  <c r="G7" i="79"/>
  <c r="J7" i="79" s="1"/>
  <c r="E7" i="80" s="1"/>
  <c r="G154" i="83"/>
  <c r="J154" i="83" s="1"/>
  <c r="E154" i="84" s="1"/>
  <c r="G21" i="82"/>
  <c r="J21" i="82" s="1"/>
  <c r="G53" i="83"/>
  <c r="J53" i="83" s="1"/>
  <c r="E53" i="84" s="1"/>
  <c r="G13" i="79"/>
  <c r="J13" i="79" s="1"/>
  <c r="E13" i="80" s="1"/>
  <c r="G31" i="83"/>
  <c r="J31" i="83" s="1"/>
  <c r="E31" i="84" s="1"/>
  <c r="G139" i="83"/>
  <c r="J139" i="83" s="1"/>
  <c r="E139" i="84" s="1"/>
  <c r="G30" i="83"/>
  <c r="J30" i="83" s="1"/>
  <c r="E30" i="84" s="1"/>
  <c r="G18" i="79"/>
  <c r="J18" i="79" s="1"/>
  <c r="E18" i="80" s="1"/>
  <c r="G62" i="83"/>
  <c r="J62" i="83" s="1"/>
  <c r="E62" i="84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7" i="83"/>
  <c r="J167" i="83" s="1"/>
  <c r="E167" i="84" s="1"/>
  <c r="G165" i="82"/>
  <c r="J165" i="82" s="1"/>
  <c r="G95" i="83"/>
  <c r="J95" i="83" s="1"/>
  <c r="E95" i="84" s="1"/>
  <c r="G24" i="82"/>
  <c r="J24" i="82" s="1"/>
  <c r="G185" i="83"/>
  <c r="J185" i="83" s="1"/>
  <c r="E185" i="84" s="1"/>
  <c r="G61" i="83"/>
  <c r="J61" i="83" s="1"/>
  <c r="E61" i="84" s="1"/>
  <c r="G184" i="83"/>
  <c r="J184" i="83" s="1"/>
  <c r="E184" i="84" s="1"/>
  <c r="G145" i="83"/>
  <c r="J145" i="83" s="1"/>
  <c r="E145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258" i="83"/>
  <c r="J258" i="83" s="1"/>
  <c r="E258" i="84" s="1"/>
  <c r="G191" i="83"/>
  <c r="J191" i="83" s="1"/>
  <c r="E191" i="84" s="1"/>
  <c r="G190" i="83"/>
  <c r="J190" i="83" s="1"/>
  <c r="E190" i="84" s="1"/>
  <c r="G133" i="81"/>
  <c r="J133" i="81" s="1"/>
  <c r="E133" i="82" s="1"/>
  <c r="R36" i="8"/>
  <c r="M264" i="8"/>
  <c r="G252" i="95" l="1"/>
  <c r="J252" i="95" s="1"/>
  <c r="E239" i="95"/>
  <c r="E48" i="82"/>
  <c r="G48" i="82" s="1"/>
  <c r="J48" i="82" s="1"/>
  <c r="E120" i="82"/>
  <c r="G120" i="82" s="1"/>
  <c r="J120" i="82" s="1"/>
  <c r="E223" i="82"/>
  <c r="G223" i="82" s="1"/>
  <c r="J223" i="82" s="1"/>
  <c r="E110" i="82"/>
  <c r="G110" i="82" s="1"/>
  <c r="J110" i="82" s="1"/>
  <c r="E180" i="82"/>
  <c r="G180" i="82" s="1"/>
  <c r="J180" i="82" s="1"/>
  <c r="E30" i="82"/>
  <c r="G30" i="82" s="1"/>
  <c r="J30" i="82" s="1"/>
  <c r="G88" i="82"/>
  <c r="J88" i="82" s="1"/>
  <c r="E87" i="82"/>
  <c r="G87" i="82" s="1"/>
  <c r="J87" i="82" s="1"/>
  <c r="G88" i="83" s="1"/>
  <c r="J88" i="83" s="1"/>
  <c r="E88" i="84" s="1"/>
  <c r="E258" i="82"/>
  <c r="G258" i="82" s="1"/>
  <c r="J258" i="82" s="1"/>
  <c r="E139" i="82"/>
  <c r="G139" i="82" s="1"/>
  <c r="J139" i="82" s="1"/>
  <c r="E85" i="82"/>
  <c r="G85" i="82" s="1"/>
  <c r="J85" i="82" s="1"/>
  <c r="E183" i="82"/>
  <c r="G183" i="82" s="1"/>
  <c r="J183" i="82" s="1"/>
  <c r="E159" i="82"/>
  <c r="G159" i="82" s="1"/>
  <c r="J159" i="82" s="1"/>
  <c r="E91" i="82"/>
  <c r="G91" i="82" s="1"/>
  <c r="J91" i="82" s="1"/>
  <c r="G250" i="82"/>
  <c r="J250" i="82" s="1"/>
  <c r="E242" i="82"/>
  <c r="G242" i="82" s="1"/>
  <c r="J242" i="82" s="1"/>
  <c r="G250" i="83" s="1"/>
  <c r="J250" i="83" s="1"/>
  <c r="E250" i="84" s="1"/>
  <c r="E81" i="82"/>
  <c r="G81" i="82" s="1"/>
  <c r="J81" i="82" s="1"/>
  <c r="E132" i="81"/>
  <c r="G132" i="81" s="1"/>
  <c r="J132" i="81" s="1"/>
  <c r="E132" i="82" s="1"/>
  <c r="G132" i="82" s="1"/>
  <c r="J132" i="82" s="1"/>
  <c r="E137" i="82"/>
  <c r="G137" i="82" s="1"/>
  <c r="J137" i="82" s="1"/>
  <c r="E59" i="82"/>
  <c r="G59" i="82" s="1"/>
  <c r="J59" i="82" s="1"/>
  <c r="E73" i="82"/>
  <c r="G73" i="82" s="1"/>
  <c r="J73" i="82" s="1"/>
  <c r="E116" i="82"/>
  <c r="G116" i="82" s="1"/>
  <c r="J116" i="82" s="1"/>
  <c r="E68" i="82"/>
  <c r="G68" i="82" s="1"/>
  <c r="J68" i="82" s="1"/>
  <c r="E106" i="82"/>
  <c r="G106" i="82" s="1"/>
  <c r="J106" i="82" s="1"/>
  <c r="E72" i="82"/>
  <c r="G72" i="82" s="1"/>
  <c r="J72" i="82" s="1"/>
  <c r="E184" i="82"/>
  <c r="G184" i="82" s="1"/>
  <c r="J184" i="82" s="1"/>
  <c r="E146" i="82"/>
  <c r="G146" i="82" s="1"/>
  <c r="J146" i="82" s="1"/>
  <c r="E222" i="82"/>
  <c r="G222" i="82" s="1"/>
  <c r="J222" i="82" s="1"/>
  <c r="E135" i="81"/>
  <c r="G135" i="81" s="1"/>
  <c r="J135" i="81" s="1"/>
  <c r="E135" i="82" s="1"/>
  <c r="G135" i="82" s="1"/>
  <c r="J135" i="82" s="1"/>
  <c r="E95" i="82"/>
  <c r="G95" i="82" s="1"/>
  <c r="J95" i="82" s="1"/>
  <c r="E67" i="82"/>
  <c r="G67" i="82" s="1"/>
  <c r="J67" i="82" s="1"/>
  <c r="E117" i="82"/>
  <c r="G117" i="82" s="1"/>
  <c r="J117" i="82" s="1"/>
  <c r="E55" i="82"/>
  <c r="G55" i="82" s="1"/>
  <c r="J55" i="82" s="1"/>
  <c r="E62" i="82"/>
  <c r="G62" i="82" s="1"/>
  <c r="J62" i="82" s="1"/>
  <c r="E42" i="82"/>
  <c r="G42" i="82" s="1"/>
  <c r="J42" i="82" s="1"/>
  <c r="E107" i="82"/>
  <c r="G107" i="82" s="1"/>
  <c r="J107" i="82" s="1"/>
  <c r="E185" i="82"/>
  <c r="G185" i="82" s="1"/>
  <c r="J185" i="82" s="1"/>
  <c r="E235" i="82"/>
  <c r="G235" i="82" s="1"/>
  <c r="J235" i="82" s="1"/>
  <c r="G243" i="83" s="1"/>
  <c r="J243" i="83" s="1"/>
  <c r="E176" i="82"/>
  <c r="G176" i="82" s="1"/>
  <c r="J176" i="82" s="1"/>
  <c r="E247" i="82"/>
  <c r="E167" i="82"/>
  <c r="G167" i="82" s="1"/>
  <c r="J167" i="82" s="1"/>
  <c r="E224" i="82"/>
  <c r="G224" i="82" s="1"/>
  <c r="J224" i="82" s="1"/>
  <c r="E130" i="82"/>
  <c r="G130" i="82" s="1"/>
  <c r="J130" i="82" s="1"/>
  <c r="E92" i="82"/>
  <c r="G92" i="82" s="1"/>
  <c r="J92" i="82" s="1"/>
  <c r="E163" i="82"/>
  <c r="G163" i="82" s="1"/>
  <c r="J163" i="82" s="1"/>
  <c r="E32" i="82"/>
  <c r="G32" i="82" s="1"/>
  <c r="J32" i="82" s="1"/>
  <c r="E69" i="82"/>
  <c r="G69" i="82" s="1"/>
  <c r="J69" i="82" s="1"/>
  <c r="E233" i="82"/>
  <c r="G233" i="82" s="1"/>
  <c r="J233" i="82" s="1"/>
  <c r="G233" i="83" s="1"/>
  <c r="J233" i="83" s="1"/>
  <c r="E233" i="84" s="1"/>
  <c r="G233" i="84" s="1"/>
  <c r="J233" i="84" s="1"/>
  <c r="E233" i="85" s="1"/>
  <c r="G251" i="82"/>
  <c r="J251" i="82" s="1"/>
  <c r="E243" i="82"/>
  <c r="G243" i="82" s="1"/>
  <c r="J243" i="82" s="1"/>
  <c r="G251" i="83" s="1"/>
  <c r="J251" i="83" s="1"/>
  <c r="E251" i="84" s="1"/>
  <c r="E96" i="81"/>
  <c r="G96" i="81" s="1"/>
  <c r="J96" i="81" s="1"/>
  <c r="E119" i="81"/>
  <c r="G119" i="81" s="1"/>
  <c r="J119" i="81" s="1"/>
  <c r="G246" i="82"/>
  <c r="J246" i="82" s="1"/>
  <c r="E238" i="82"/>
  <c r="G238" i="82" s="1"/>
  <c r="J238" i="82" s="1"/>
  <c r="G246" i="83" s="1"/>
  <c r="J246" i="83" s="1"/>
  <c r="E246" i="84" s="1"/>
  <c r="G161" i="81"/>
  <c r="J161" i="81" s="1"/>
  <c r="E161" i="81"/>
  <c r="G244" i="82"/>
  <c r="J244" i="82" s="1"/>
  <c r="E236" i="82"/>
  <c r="G236" i="82" s="1"/>
  <c r="J236" i="82" s="1"/>
  <c r="G244" i="83" s="1"/>
  <c r="J244" i="83" s="1"/>
  <c r="E244" i="84" s="1"/>
  <c r="G86" i="82"/>
  <c r="J86" i="82" s="1"/>
  <c r="G228" i="82"/>
  <c r="J228" i="82" s="1"/>
  <c r="G229" i="102"/>
  <c r="J229" i="102" s="1"/>
  <c r="G237" i="102"/>
  <c r="J237" i="102" s="1"/>
  <c r="G232" i="92"/>
  <c r="J232" i="92" s="1"/>
  <c r="G241" i="92"/>
  <c r="J241" i="92" s="1"/>
  <c r="G249" i="93" s="1"/>
  <c r="J249" i="93" s="1"/>
  <c r="G240" i="92"/>
  <c r="J240" i="92" s="1"/>
  <c r="G227" i="82"/>
  <c r="J227" i="82" s="1"/>
  <c r="G234" i="82"/>
  <c r="J234" i="82" s="1"/>
  <c r="G247" i="82"/>
  <c r="J247" i="82" s="1"/>
  <c r="G242" i="83" s="1"/>
  <c r="J242" i="83" s="1"/>
  <c r="G230" i="83"/>
  <c r="J230" i="83" s="1"/>
  <c r="E230" i="84" s="1"/>
  <c r="G238" i="83"/>
  <c r="J238" i="83" s="1"/>
  <c r="G231" i="95"/>
  <c r="G239" i="95"/>
  <c r="G253" i="83"/>
  <c r="J253" i="83" s="1"/>
  <c r="E253" i="84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9" i="95"/>
  <c r="J9" i="95" s="1"/>
  <c r="G11" i="95"/>
  <c r="J11" i="95" s="1"/>
  <c r="G248" i="82"/>
  <c r="J248" i="82" s="1"/>
  <c r="G82" i="82"/>
  <c r="J82" i="82" s="1"/>
  <c r="G254" i="82"/>
  <c r="J254" i="82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E97" i="85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119" i="83"/>
  <c r="J119" i="83" s="1"/>
  <c r="E119" i="84" s="1"/>
  <c r="G33" i="84"/>
  <c r="J33" i="84" s="1"/>
  <c r="E33" i="85" s="1"/>
  <c r="G31" i="84"/>
  <c r="J31" i="84" s="1"/>
  <c r="E31" i="85" s="1"/>
  <c r="G48" i="84"/>
  <c r="J48" i="84" s="1"/>
  <c r="E48" i="85" s="1"/>
  <c r="G96" i="83"/>
  <c r="J96" i="83" s="1"/>
  <c r="E96" i="84" s="1"/>
  <c r="G58" i="84"/>
  <c r="J58" i="84" s="1"/>
  <c r="E58" i="85" s="1"/>
  <c r="G34" i="84"/>
  <c r="J34" i="84" s="1"/>
  <c r="E34" i="85" s="1"/>
  <c r="G44" i="84"/>
  <c r="J44" i="84" s="1"/>
  <c r="E44" i="85" s="1"/>
  <c r="G55" i="84"/>
  <c r="J55" i="84" s="1"/>
  <c r="E55" i="85" s="1"/>
  <c r="G54" i="84"/>
  <c r="J54" i="84" s="1"/>
  <c r="E54" i="85" s="1"/>
  <c r="G47" i="84"/>
  <c r="J47" i="84" s="1"/>
  <c r="E47" i="85" s="1"/>
  <c r="G59" i="84"/>
  <c r="J59" i="84" s="1"/>
  <c r="E59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161" i="83"/>
  <c r="J161" i="83" s="1"/>
  <c r="E161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30" i="84"/>
  <c r="J30" i="84" s="1"/>
  <c r="E30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42" i="84"/>
  <c r="J42" i="84" s="1"/>
  <c r="E42" i="85" s="1"/>
  <c r="G38" i="83"/>
  <c r="J38" i="83" s="1"/>
  <c r="E38" i="84" s="1"/>
  <c r="G6" i="80"/>
  <c r="J6" i="80" s="1"/>
  <c r="E6" i="81" s="1"/>
  <c r="G36" i="84"/>
  <c r="J36" i="84" s="1"/>
  <c r="E36" i="85" s="1"/>
  <c r="G32" i="84"/>
  <c r="J32" i="84" s="1"/>
  <c r="E32" i="85" s="1"/>
  <c r="G29" i="84"/>
  <c r="J29" i="84" s="1"/>
  <c r="E29" i="85" s="1"/>
  <c r="G17" i="80"/>
  <c r="J17" i="80" s="1"/>
  <c r="E17" i="81" s="1"/>
  <c r="G258" i="84"/>
  <c r="J258" i="84" s="1"/>
  <c r="E258" i="85" s="1"/>
  <c r="G255" i="84"/>
  <c r="J255" i="84" s="1"/>
  <c r="E255" i="85" s="1"/>
  <c r="G104" i="84"/>
  <c r="J104" i="84" s="1"/>
  <c r="E104" i="85" s="1"/>
  <c r="G256" i="84"/>
  <c r="J256" i="84" s="1"/>
  <c r="E256" i="85" s="1"/>
  <c r="G191" i="84"/>
  <c r="J191" i="84" s="1"/>
  <c r="E191" i="85" s="1"/>
  <c r="G190" i="84"/>
  <c r="J190" i="84" s="1"/>
  <c r="E190" i="85" s="1"/>
  <c r="G132" i="83"/>
  <c r="J132" i="83" s="1"/>
  <c r="E132" i="84" s="1"/>
  <c r="G135" i="83"/>
  <c r="J135" i="83" s="1"/>
  <c r="E135" i="84" s="1"/>
  <c r="G133" i="82"/>
  <c r="J133" i="82" s="1"/>
  <c r="G136" i="82"/>
  <c r="J136" i="82" s="1"/>
  <c r="G252" i="96" l="1"/>
  <c r="J252" i="96" s="1"/>
  <c r="J239" i="95"/>
  <c r="G239" i="96"/>
  <c r="J239" i="96" s="1"/>
  <c r="G252" i="97" s="1"/>
  <c r="J252" i="97" s="1"/>
  <c r="J231" i="95"/>
  <c r="G198" i="96"/>
  <c r="J198" i="96" s="1"/>
  <c r="J198" i="95"/>
  <c r="G251" i="84"/>
  <c r="J251" i="84" s="1"/>
  <c r="E251" i="85" s="1"/>
  <c r="E243" i="84"/>
  <c r="E119" i="82"/>
  <c r="G119" i="82" s="1"/>
  <c r="J119" i="82" s="1"/>
  <c r="E96" i="82"/>
  <c r="G96" i="82" s="1"/>
  <c r="J96" i="82" s="1"/>
  <c r="G246" i="84"/>
  <c r="J246" i="84" s="1"/>
  <c r="E246" i="85" s="1"/>
  <c r="E238" i="84"/>
  <c r="G238" i="84" s="1"/>
  <c r="J238" i="84" s="1"/>
  <c r="E214" i="81"/>
  <c r="G214" i="81" s="1"/>
  <c r="J214" i="81" s="1"/>
  <c r="G250" i="84"/>
  <c r="J250" i="84" s="1"/>
  <c r="E250" i="85" s="1"/>
  <c r="E242" i="84"/>
  <c r="E161" i="82"/>
  <c r="G161" i="82" s="1"/>
  <c r="J161" i="82" s="1"/>
  <c r="G245" i="103"/>
  <c r="J245" i="103" s="1"/>
  <c r="G86" i="83"/>
  <c r="J86" i="83" s="1"/>
  <c r="E86" i="84" s="1"/>
  <c r="G87" i="83"/>
  <c r="J87" i="83" s="1"/>
  <c r="G231" i="96"/>
  <c r="J231" i="96" s="1"/>
  <c r="G231" i="97" s="1"/>
  <c r="J231" i="97" s="1"/>
  <c r="G227" i="83"/>
  <c r="J227" i="83" s="1"/>
  <c r="E227" i="84" s="1"/>
  <c r="G235" i="83"/>
  <c r="J235" i="83" s="1"/>
  <c r="G232" i="93"/>
  <c r="J232" i="93" s="1"/>
  <c r="G241" i="93"/>
  <c r="J241" i="93" s="1"/>
  <c r="G249" i="94" s="1"/>
  <c r="J249" i="94" s="1"/>
  <c r="E249" i="95" s="1"/>
  <c r="G240" i="93"/>
  <c r="J240" i="93" s="1"/>
  <c r="G230" i="84"/>
  <c r="J230" i="84" s="1"/>
  <c r="G234" i="83"/>
  <c r="J234" i="83" s="1"/>
  <c r="E234" i="84" s="1"/>
  <c r="G247" i="83"/>
  <c r="J247" i="83" s="1"/>
  <c r="G229" i="103"/>
  <c r="J229" i="103" s="1"/>
  <c r="G237" i="103"/>
  <c r="J237" i="103" s="1"/>
  <c r="G228" i="83"/>
  <c r="J228" i="83" s="1"/>
  <c r="E228" i="84" s="1"/>
  <c r="G236" i="83"/>
  <c r="J236" i="83" s="1"/>
  <c r="G253" i="84"/>
  <c r="J253" i="84" s="1"/>
  <c r="E253" i="85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131" i="81"/>
  <c r="J131" i="81" s="1"/>
  <c r="E131" i="82" s="1"/>
  <c r="G134" i="81"/>
  <c r="J134" i="81" s="1"/>
  <c r="E134" i="82" s="1"/>
  <c r="G254" i="83"/>
  <c r="J254" i="83" s="1"/>
  <c r="E254" i="84" s="1"/>
  <c r="G248" i="83"/>
  <c r="J248" i="83" s="1"/>
  <c r="E248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214" i="83"/>
  <c r="J214" i="83" s="1"/>
  <c r="E214" i="84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33" i="85"/>
  <c r="J233" i="85" s="1"/>
  <c r="E233" i="86" s="1"/>
  <c r="G255" i="85"/>
  <c r="J255" i="85" s="1"/>
  <c r="E255" i="86" s="1"/>
  <c r="G104" i="85"/>
  <c r="J104" i="85" s="1"/>
  <c r="E104" i="86" s="1"/>
  <c r="G256" i="85"/>
  <c r="J256" i="85" s="1"/>
  <c r="E256" i="86" s="1"/>
  <c r="G258" i="85"/>
  <c r="J258" i="85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E214" i="82" l="1"/>
  <c r="G214" i="82" s="1"/>
  <c r="J214" i="82" s="1"/>
  <c r="G246" i="85"/>
  <c r="J246" i="85" s="1"/>
  <c r="E246" i="86" s="1"/>
  <c r="E238" i="85"/>
  <c r="G238" i="85"/>
  <c r="J238" i="85" s="1"/>
  <c r="E238" i="86" s="1"/>
  <c r="E230" i="85"/>
  <c r="G244" i="84"/>
  <c r="J244" i="84" s="1"/>
  <c r="E244" i="85" s="1"/>
  <c r="E236" i="84"/>
  <c r="G236" i="84" s="1"/>
  <c r="J236" i="84" s="1"/>
  <c r="G243" i="84"/>
  <c r="J243" i="84" s="1"/>
  <c r="E235" i="84"/>
  <c r="G242" i="84"/>
  <c r="J242" i="84" s="1"/>
  <c r="E247" i="84"/>
  <c r="G88" i="84"/>
  <c r="J88" i="84" s="1"/>
  <c r="E88" i="85" s="1"/>
  <c r="E87" i="84"/>
  <c r="G87" i="84" s="1"/>
  <c r="J87" i="84" s="1"/>
  <c r="E97" i="86"/>
  <c r="G97" i="86" s="1"/>
  <c r="J97" i="86" s="1"/>
  <c r="E97" i="87" s="1"/>
  <c r="G246" i="86"/>
  <c r="J246" i="86" s="1"/>
  <c r="E246" i="87" s="1"/>
  <c r="G245" i="104"/>
  <c r="J245" i="104" s="1"/>
  <c r="G237" i="104"/>
  <c r="J237" i="104" s="1"/>
  <c r="G86" i="84"/>
  <c r="J86" i="84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2" i="94"/>
  <c r="J232" i="94" s="1"/>
  <c r="E232" i="95" s="1"/>
  <c r="G241" i="94"/>
  <c r="J241" i="94" s="1"/>
  <c r="G240" i="94"/>
  <c r="J240" i="94" s="1"/>
  <c r="E240" i="95" s="1"/>
  <c r="G229" i="104"/>
  <c r="J229" i="104" s="1"/>
  <c r="G234" i="84"/>
  <c r="J234" i="84" s="1"/>
  <c r="E234" i="85" s="1"/>
  <c r="G247" i="84"/>
  <c r="J247" i="84" s="1"/>
  <c r="G227" i="84"/>
  <c r="J227" i="84" s="1"/>
  <c r="G235" i="84"/>
  <c r="J235" i="84" s="1"/>
  <c r="G253" i="85"/>
  <c r="J253" i="85" s="1"/>
  <c r="E253" i="86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97" i="87"/>
  <c r="J97" i="87" s="1"/>
  <c r="E97" i="88" s="1"/>
  <c r="G82" i="84"/>
  <c r="J82" i="84" s="1"/>
  <c r="E82" i="85" s="1"/>
  <c r="G248" i="84"/>
  <c r="J248" i="84" s="1"/>
  <c r="E248" i="85" s="1"/>
  <c r="G254" i="84"/>
  <c r="J254" i="84" s="1"/>
  <c r="E254" i="85" s="1"/>
  <c r="G131" i="82"/>
  <c r="J131" i="82" s="1"/>
  <c r="G134" i="82"/>
  <c r="J134" i="82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E175" i="95" s="1"/>
  <c r="G18" i="82"/>
  <c r="J18" i="82" s="1"/>
  <c r="G24" i="85"/>
  <c r="J24" i="85" s="1"/>
  <c r="E24" i="86" s="1"/>
  <c r="G17" i="82"/>
  <c r="J17" i="82" s="1"/>
  <c r="G8" i="82"/>
  <c r="J8" i="82" s="1"/>
  <c r="G23" i="85"/>
  <c r="J23" i="85" s="1"/>
  <c r="E23" i="86" s="1"/>
  <c r="G21" i="85"/>
  <c r="J21" i="85" s="1"/>
  <c r="E21" i="86" s="1"/>
  <c r="G7" i="82"/>
  <c r="J7" i="82" s="1"/>
  <c r="G26" i="85"/>
  <c r="J26" i="85" s="1"/>
  <c r="E26" i="86" s="1"/>
  <c r="G20" i="85"/>
  <c r="J20" i="85" s="1"/>
  <c r="E20" i="86" s="1"/>
  <c r="G16" i="82"/>
  <c r="J16" i="82" s="1"/>
  <c r="G15" i="82"/>
  <c r="J15" i="82" s="1"/>
  <c r="G6" i="82"/>
  <c r="J6" i="82" s="1"/>
  <c r="G22" i="85"/>
  <c r="J22" i="85" s="1"/>
  <c r="E22" i="86" s="1"/>
  <c r="G14" i="82"/>
  <c r="J14" i="82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G255" i="86"/>
  <c r="J255" i="86" s="1"/>
  <c r="E255" i="87" s="1"/>
  <c r="G104" i="86"/>
  <c r="J104" i="86" s="1"/>
  <c r="E104" i="87" s="1"/>
  <c r="G258" i="86"/>
  <c r="J258" i="86" s="1"/>
  <c r="G256" i="86"/>
  <c r="J256" i="86" s="1"/>
  <c r="E256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G249" i="95" l="1"/>
  <c r="J249" i="95" s="1"/>
  <c r="E241" i="95"/>
  <c r="G244" i="85"/>
  <c r="J244" i="85" s="1"/>
  <c r="E244" i="86" s="1"/>
  <c r="E236" i="85"/>
  <c r="G88" i="85"/>
  <c r="J88" i="85" s="1"/>
  <c r="E88" i="86" s="1"/>
  <c r="E87" i="85"/>
  <c r="G242" i="85"/>
  <c r="J242" i="85" s="1"/>
  <c r="E247" i="85"/>
  <c r="G247" i="85" s="1"/>
  <c r="J247" i="85" s="1"/>
  <c r="G87" i="85"/>
  <c r="J87" i="85" s="1"/>
  <c r="E86" i="85"/>
  <c r="G250" i="85"/>
  <c r="J250" i="85" s="1"/>
  <c r="E250" i="86" s="1"/>
  <c r="E242" i="85"/>
  <c r="G243" i="85"/>
  <c r="J243" i="85" s="1"/>
  <c r="E235" i="85"/>
  <c r="G235" i="85"/>
  <c r="J235" i="85" s="1"/>
  <c r="E227" i="85"/>
  <c r="G227" i="85" s="1"/>
  <c r="J227" i="85" s="1"/>
  <c r="E227" i="86" s="1"/>
  <c r="G236" i="85"/>
  <c r="J236" i="85" s="1"/>
  <c r="E228" i="85"/>
  <c r="G228" i="85" s="1"/>
  <c r="J228" i="85" s="1"/>
  <c r="E228" i="86" s="1"/>
  <c r="G251" i="85"/>
  <c r="J251" i="85" s="1"/>
  <c r="E251" i="86" s="1"/>
  <c r="E243" i="85"/>
  <c r="E69" i="86"/>
  <c r="G69" i="86" s="1"/>
  <c r="J69" i="86" s="1"/>
  <c r="E69" i="87" s="1"/>
  <c r="E64" i="86"/>
  <c r="G64" i="86" s="1"/>
  <c r="J64" i="86" s="1"/>
  <c r="E64" i="87" s="1"/>
  <c r="E171" i="86"/>
  <c r="G171" i="86" s="1"/>
  <c r="J171" i="86" s="1"/>
  <c r="E171" i="87" s="1"/>
  <c r="G121" i="86"/>
  <c r="J121" i="86" s="1"/>
  <c r="E121" i="87" s="1"/>
  <c r="G121" i="87" s="1"/>
  <c r="J121" i="87" s="1"/>
  <c r="E121" i="88" s="1"/>
  <c r="E121" i="86"/>
  <c r="E95" i="86"/>
  <c r="G95" i="86" s="1"/>
  <c r="J95" i="86" s="1"/>
  <c r="E95" i="87" s="1"/>
  <c r="E91" i="86"/>
  <c r="G91" i="86" s="1"/>
  <c r="J91" i="86" s="1"/>
  <c r="E91" i="87" s="1"/>
  <c r="G91" i="87" s="1"/>
  <c r="J91" i="87" s="1"/>
  <c r="E91" i="88" s="1"/>
  <c r="E139" i="86"/>
  <c r="G139" i="86" s="1"/>
  <c r="J139" i="86" s="1"/>
  <c r="E139" i="87" s="1"/>
  <c r="E166" i="86"/>
  <c r="G166" i="86" s="1"/>
  <c r="J166" i="86" s="1"/>
  <c r="E166" i="87" s="1"/>
  <c r="G166" i="87" s="1"/>
  <c r="J166" i="87" s="1"/>
  <c r="E166" i="88" s="1"/>
  <c r="E73" i="86"/>
  <c r="G73" i="86" s="1"/>
  <c r="J73" i="86" s="1"/>
  <c r="E73" i="87" s="1"/>
  <c r="G73" i="87" s="1"/>
  <c r="J73" i="87" s="1"/>
  <c r="E73" i="88" s="1"/>
  <c r="E168" i="86"/>
  <c r="G168" i="86" s="1"/>
  <c r="J168" i="86" s="1"/>
  <c r="E168" i="87" s="1"/>
  <c r="G168" i="87" s="1"/>
  <c r="J168" i="87" s="1"/>
  <c r="E168" i="88" s="1"/>
  <c r="E137" i="86"/>
  <c r="G137" i="86" s="1"/>
  <c r="J137" i="86" s="1"/>
  <c r="E137" i="87" s="1"/>
  <c r="E185" i="86"/>
  <c r="G185" i="86" s="1"/>
  <c r="J185" i="86" s="1"/>
  <c r="E185" i="87" s="1"/>
  <c r="G185" i="87" s="1"/>
  <c r="J185" i="87" s="1"/>
  <c r="E185" i="88" s="1"/>
  <c r="E158" i="86"/>
  <c r="G158" i="86" s="1"/>
  <c r="J158" i="86" s="1"/>
  <c r="E158" i="87" s="1"/>
  <c r="E77" i="86"/>
  <c r="G77" i="86" s="1"/>
  <c r="J77" i="86" s="1"/>
  <c r="E77" i="87" s="1"/>
  <c r="G77" i="87" s="1"/>
  <c r="J77" i="87" s="1"/>
  <c r="E77" i="88" s="1"/>
  <c r="E143" i="86"/>
  <c r="G143" i="86" s="1"/>
  <c r="J143" i="86" s="1"/>
  <c r="E143" i="87" s="1"/>
  <c r="G138" i="86"/>
  <c r="J138" i="86" s="1"/>
  <c r="E138" i="87" s="1"/>
  <c r="E138" i="86"/>
  <c r="E159" i="86"/>
  <c r="G159" i="86" s="1"/>
  <c r="J159" i="86" s="1"/>
  <c r="E159" i="87" s="1"/>
  <c r="G144" i="86"/>
  <c r="J144" i="86" s="1"/>
  <c r="E144" i="87" s="1"/>
  <c r="E144" i="86"/>
  <c r="E235" i="86"/>
  <c r="G244" i="86"/>
  <c r="J244" i="86" s="1"/>
  <c r="E244" i="87" s="1"/>
  <c r="E236" i="86"/>
  <c r="E162" i="86"/>
  <c r="G162" i="86" s="1"/>
  <c r="J162" i="86" s="1"/>
  <c r="E162" i="87" s="1"/>
  <c r="E225" i="86"/>
  <c r="G225" i="86" s="1"/>
  <c r="J225" i="86" s="1"/>
  <c r="E225" i="87" s="1"/>
  <c r="G225" i="87" s="1"/>
  <c r="J225" i="87" s="1"/>
  <c r="E225" i="88" s="1"/>
  <c r="E163" i="86"/>
  <c r="G163" i="86" s="1"/>
  <c r="J163" i="86" s="1"/>
  <c r="E163" i="87" s="1"/>
  <c r="E79" i="86"/>
  <c r="G79" i="86" s="1"/>
  <c r="J79" i="86" s="1"/>
  <c r="E79" i="87" s="1"/>
  <c r="G79" i="87" s="1"/>
  <c r="J79" i="87" s="1"/>
  <c r="E79" i="88" s="1"/>
  <c r="E120" i="86"/>
  <c r="G120" i="86" s="1"/>
  <c r="J120" i="86" s="1"/>
  <c r="E120" i="87" s="1"/>
  <c r="G120" i="87" s="1"/>
  <c r="J120" i="87" s="1"/>
  <c r="E120" i="88" s="1"/>
  <c r="E62" i="86"/>
  <c r="G62" i="86" s="1"/>
  <c r="J62" i="86" s="1"/>
  <c r="E62" i="87" s="1"/>
  <c r="G62" i="87" s="1"/>
  <c r="J62" i="87" s="1"/>
  <c r="E62" i="88" s="1"/>
  <c r="E180" i="86"/>
  <c r="G180" i="86" s="1"/>
  <c r="J180" i="86" s="1"/>
  <c r="E180" i="87" s="1"/>
  <c r="E118" i="86"/>
  <c r="G118" i="86" s="1"/>
  <c r="J118" i="86" s="1"/>
  <c r="E118" i="87" s="1"/>
  <c r="G118" i="87" s="1"/>
  <c r="J118" i="87" s="1"/>
  <c r="E118" i="88" s="1"/>
  <c r="E142" i="86"/>
  <c r="G142" i="86" s="1"/>
  <c r="J142" i="86" s="1"/>
  <c r="E142" i="87" s="1"/>
  <c r="E123" i="86"/>
  <c r="G123" i="86" s="1"/>
  <c r="J123" i="86" s="1"/>
  <c r="E123" i="87" s="1"/>
  <c r="G123" i="87" s="1"/>
  <c r="J123" i="87" s="1"/>
  <c r="E123" i="88" s="1"/>
  <c r="E78" i="86"/>
  <c r="G78" i="86" s="1"/>
  <c r="J78" i="86" s="1"/>
  <c r="E78" i="87" s="1"/>
  <c r="G68" i="86"/>
  <c r="J68" i="86" s="1"/>
  <c r="E68" i="87" s="1"/>
  <c r="E68" i="86"/>
  <c r="E164" i="86"/>
  <c r="G164" i="86" s="1"/>
  <c r="J164" i="86" s="1"/>
  <c r="E164" i="87" s="1"/>
  <c r="G176" i="86"/>
  <c r="J176" i="86" s="1"/>
  <c r="E176" i="87" s="1"/>
  <c r="E176" i="86"/>
  <c r="E100" i="86"/>
  <c r="G100" i="86" s="1"/>
  <c r="J100" i="86" s="1"/>
  <c r="E100" i="87" s="1"/>
  <c r="G224" i="86"/>
  <c r="J224" i="86" s="1"/>
  <c r="E224" i="87" s="1"/>
  <c r="G224" i="87" s="1"/>
  <c r="J224" i="87" s="1"/>
  <c r="E224" i="86"/>
  <c r="E89" i="86"/>
  <c r="G89" i="86" s="1"/>
  <c r="J89" i="86" s="1"/>
  <c r="E89" i="87" s="1"/>
  <c r="G250" i="86"/>
  <c r="J250" i="86" s="1"/>
  <c r="E250" i="87" s="1"/>
  <c r="E242" i="86"/>
  <c r="G88" i="86"/>
  <c r="J88" i="86" s="1"/>
  <c r="E88" i="87" s="1"/>
  <c r="E87" i="86"/>
  <c r="E223" i="86"/>
  <c r="G223" i="86" s="1"/>
  <c r="J223" i="86" s="1"/>
  <c r="E223" i="87" s="1"/>
  <c r="G223" i="87" s="1"/>
  <c r="J223" i="87" s="1"/>
  <c r="E223" i="88" s="1"/>
  <c r="E90" i="86"/>
  <c r="G90" i="86" s="1"/>
  <c r="J90" i="86" s="1"/>
  <c r="E90" i="87" s="1"/>
  <c r="G90" i="87" s="1"/>
  <c r="J90" i="87" s="1"/>
  <c r="E90" i="88" s="1"/>
  <c r="E183" i="86"/>
  <c r="G183" i="86" s="1"/>
  <c r="J183" i="86" s="1"/>
  <c r="E183" i="87" s="1"/>
  <c r="G183" i="87" s="1"/>
  <c r="J183" i="87" s="1"/>
  <c r="E183" i="88" s="1"/>
  <c r="G65" i="86"/>
  <c r="J65" i="86" s="1"/>
  <c r="E65" i="87" s="1"/>
  <c r="E65" i="86"/>
  <c r="E192" i="86"/>
  <c r="G192" i="86" s="1"/>
  <c r="J192" i="86" s="1"/>
  <c r="E192" i="87" s="1"/>
  <c r="G192" i="87" s="1"/>
  <c r="J192" i="87" s="1"/>
  <c r="E192" i="88" s="1"/>
  <c r="E72" i="86"/>
  <c r="G72" i="86" s="1"/>
  <c r="J72" i="86" s="1"/>
  <c r="E72" i="87" s="1"/>
  <c r="G74" i="86"/>
  <c r="J74" i="86" s="1"/>
  <c r="E74" i="87" s="1"/>
  <c r="E74" i="86"/>
  <c r="E170" i="86"/>
  <c r="G170" i="86" s="1"/>
  <c r="J170" i="86" s="1"/>
  <c r="E170" i="87" s="1"/>
  <c r="G145" i="86"/>
  <c r="J145" i="86" s="1"/>
  <c r="E145" i="87" s="1"/>
  <c r="E145" i="86"/>
  <c r="E172" i="86"/>
  <c r="G172" i="86" s="1"/>
  <c r="J172" i="86" s="1"/>
  <c r="E172" i="87" s="1"/>
  <c r="G99" i="86"/>
  <c r="J99" i="86" s="1"/>
  <c r="E99" i="87" s="1"/>
  <c r="G99" i="87" s="1"/>
  <c r="J99" i="87" s="1"/>
  <c r="E99" i="88" s="1"/>
  <c r="E99" i="86"/>
  <c r="E215" i="86"/>
  <c r="G215" i="86" s="1"/>
  <c r="J215" i="86" s="1"/>
  <c r="E215" i="87" s="1"/>
  <c r="E130" i="86"/>
  <c r="G130" i="86" s="1"/>
  <c r="J130" i="86" s="1"/>
  <c r="E130" i="87" s="1"/>
  <c r="G130" i="87" s="1"/>
  <c r="J130" i="87" s="1"/>
  <c r="E130" i="88" s="1"/>
  <c r="E184" i="86"/>
  <c r="G184" i="86" s="1"/>
  <c r="J184" i="86" s="1"/>
  <c r="E184" i="87" s="1"/>
  <c r="E179" i="86"/>
  <c r="G179" i="86" s="1"/>
  <c r="J179" i="86" s="1"/>
  <c r="E179" i="87" s="1"/>
  <c r="G179" i="87" s="1"/>
  <c r="J179" i="87" s="1"/>
  <c r="E179" i="88" s="1"/>
  <c r="E160" i="86"/>
  <c r="G160" i="86" s="1"/>
  <c r="J160" i="86" s="1"/>
  <c r="E160" i="87" s="1"/>
  <c r="G106" i="86"/>
  <c r="J106" i="86" s="1"/>
  <c r="E106" i="87" s="1"/>
  <c r="E106" i="86"/>
  <c r="E93" i="86"/>
  <c r="G93" i="86" s="1"/>
  <c r="J93" i="86" s="1"/>
  <c r="E93" i="87" s="1"/>
  <c r="E81" i="86"/>
  <c r="G81" i="86" s="1"/>
  <c r="J81" i="86" s="1"/>
  <c r="E81" i="87" s="1"/>
  <c r="G81" i="87" s="1"/>
  <c r="J81" i="87" s="1"/>
  <c r="E81" i="88" s="1"/>
  <c r="E101" i="86"/>
  <c r="G101" i="86" s="1"/>
  <c r="J101" i="86" s="1"/>
  <c r="E101" i="87" s="1"/>
  <c r="E141" i="86"/>
  <c r="G141" i="86" s="1"/>
  <c r="J141" i="86" s="1"/>
  <c r="E141" i="87" s="1"/>
  <c r="G141" i="87" s="1"/>
  <c r="J141" i="87" s="1"/>
  <c r="E141" i="88" s="1"/>
  <c r="E61" i="86"/>
  <c r="G61" i="86" s="1"/>
  <c r="J61" i="86" s="1"/>
  <c r="E61" i="87" s="1"/>
  <c r="G140" i="86"/>
  <c r="J140" i="86" s="1"/>
  <c r="E140" i="87" s="1"/>
  <c r="E140" i="86"/>
  <c r="E98" i="86"/>
  <c r="G98" i="86" s="1"/>
  <c r="J98" i="86" s="1"/>
  <c r="E98" i="87" s="1"/>
  <c r="G167" i="86"/>
  <c r="J167" i="86" s="1"/>
  <c r="E167" i="87" s="1"/>
  <c r="E167" i="86"/>
  <c r="E80" i="86"/>
  <c r="G80" i="86" s="1"/>
  <c r="J80" i="86" s="1"/>
  <c r="E80" i="87" s="1"/>
  <c r="G220" i="86"/>
  <c r="J220" i="86" s="1"/>
  <c r="E220" i="87" s="1"/>
  <c r="G220" i="87" s="1"/>
  <c r="J220" i="87" s="1"/>
  <c r="E220" i="88" s="1"/>
  <c r="E220" i="86"/>
  <c r="E66" i="86"/>
  <c r="G66" i="86" s="1"/>
  <c r="J66" i="86" s="1"/>
  <c r="E66" i="87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E222" i="86"/>
  <c r="G222" i="86" s="1"/>
  <c r="J222" i="86" s="1"/>
  <c r="E222" i="87" s="1"/>
  <c r="G222" i="87" s="1"/>
  <c r="J222" i="87" s="1"/>
  <c r="E222" i="88" s="1"/>
  <c r="E154" i="86"/>
  <c r="G154" i="86" s="1"/>
  <c r="J154" i="86" s="1"/>
  <c r="E154" i="87" s="1"/>
  <c r="G154" i="87" s="1"/>
  <c r="J154" i="87" s="1"/>
  <c r="E154" i="88" s="1"/>
  <c r="G92" i="86"/>
  <c r="J92" i="86" s="1"/>
  <c r="E92" i="87" s="1"/>
  <c r="E92" i="86"/>
  <c r="E85" i="86"/>
  <c r="G85" i="86" s="1"/>
  <c r="J85" i="86" s="1"/>
  <c r="E85" i="87" s="1"/>
  <c r="G251" i="86"/>
  <c r="J251" i="86" s="1"/>
  <c r="E251" i="87" s="1"/>
  <c r="E243" i="86"/>
  <c r="G243" i="86" s="1"/>
  <c r="J243" i="86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45" i="105"/>
  <c r="J245" i="105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231" i="99"/>
  <c r="J231" i="99" s="1"/>
  <c r="G231" i="100" s="1"/>
  <c r="J231" i="100" s="1"/>
  <c r="G228" i="86"/>
  <c r="J228" i="86" s="1"/>
  <c r="G236" i="86"/>
  <c r="J236" i="86" s="1"/>
  <c r="G227" i="86"/>
  <c r="J227" i="86" s="1"/>
  <c r="G235" i="86"/>
  <c r="J235" i="86" s="1"/>
  <c r="G229" i="105"/>
  <c r="J229" i="105" s="1"/>
  <c r="G239" i="100"/>
  <c r="J239" i="100" s="1"/>
  <c r="G230" i="86"/>
  <c r="J230" i="86" s="1"/>
  <c r="G238" i="86"/>
  <c r="J238" i="86" s="1"/>
  <c r="G232" i="95"/>
  <c r="J232" i="95" s="1"/>
  <c r="G241" i="95"/>
  <c r="G240" i="95"/>
  <c r="J240" i="95" s="1"/>
  <c r="G234" i="85"/>
  <c r="J234" i="85" s="1"/>
  <c r="E234" i="86" s="1"/>
  <c r="G253" i="86"/>
  <c r="J253" i="86" s="1"/>
  <c r="E253" i="87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167" i="87"/>
  <c r="J167" i="87" s="1"/>
  <c r="E167" i="88" s="1"/>
  <c r="G160" i="87"/>
  <c r="J160" i="87" s="1"/>
  <c r="E160" i="88" s="1"/>
  <c r="G142" i="87"/>
  <c r="J142" i="87" s="1"/>
  <c r="E142" i="88" s="1"/>
  <c r="G78" i="87"/>
  <c r="J78" i="87" s="1"/>
  <c r="E78" i="88" s="1"/>
  <c r="G158" i="87"/>
  <c r="J158" i="87" s="1"/>
  <c r="E158" i="88" s="1"/>
  <c r="G143" i="87"/>
  <c r="J143" i="87" s="1"/>
  <c r="E143" i="88" s="1"/>
  <c r="G159" i="87"/>
  <c r="J159" i="87" s="1"/>
  <c r="E159" i="88" s="1"/>
  <c r="G80" i="87"/>
  <c r="J80" i="87" s="1"/>
  <c r="E80" i="88" s="1"/>
  <c r="G184" i="87"/>
  <c r="J184" i="87" s="1"/>
  <c r="E184" i="88" s="1"/>
  <c r="G163" i="87"/>
  <c r="J163" i="87" s="1"/>
  <c r="E163" i="88" s="1"/>
  <c r="G101" i="87"/>
  <c r="J101" i="87" s="1"/>
  <c r="E101" i="88" s="1"/>
  <c r="G61" i="87"/>
  <c r="J61" i="87" s="1"/>
  <c r="E61" i="88" s="1"/>
  <c r="G98" i="87"/>
  <c r="J98" i="87" s="1"/>
  <c r="E98" i="88" s="1"/>
  <c r="G74" i="87"/>
  <c r="J74" i="87" s="1"/>
  <c r="E74" i="88" s="1"/>
  <c r="G145" i="87"/>
  <c r="J145" i="87" s="1"/>
  <c r="E145" i="88" s="1"/>
  <c r="G164" i="87"/>
  <c r="J164" i="87" s="1"/>
  <c r="E164" i="88" s="1"/>
  <c r="G100" i="87"/>
  <c r="J100" i="87" s="1"/>
  <c r="E100" i="88" s="1"/>
  <c r="G89" i="87"/>
  <c r="J89" i="87" s="1"/>
  <c r="E89" i="88" s="1"/>
  <c r="G95" i="87"/>
  <c r="J95" i="87" s="1"/>
  <c r="E95" i="88" s="1"/>
  <c r="G215" i="87"/>
  <c r="J215" i="87" s="1"/>
  <c r="E215" i="88" s="1"/>
  <c r="G162" i="87"/>
  <c r="J162" i="87" s="1"/>
  <c r="E162" i="88" s="1"/>
  <c r="G180" i="87"/>
  <c r="J180" i="87" s="1"/>
  <c r="E180" i="88" s="1"/>
  <c r="G64" i="87"/>
  <c r="J64" i="87" s="1"/>
  <c r="E64" i="88" s="1"/>
  <c r="G106" i="87"/>
  <c r="J106" i="87" s="1"/>
  <c r="E106" i="88" s="1"/>
  <c r="G85" i="87"/>
  <c r="J85" i="87" s="1"/>
  <c r="E85" i="88" s="1"/>
  <c r="G146" i="87"/>
  <c r="J146" i="87" s="1"/>
  <c r="E146" i="88" s="1"/>
  <c r="G65" i="87"/>
  <c r="J65" i="87" s="1"/>
  <c r="E65" i="88" s="1"/>
  <c r="G138" i="87"/>
  <c r="J138" i="87" s="1"/>
  <c r="E138" i="88" s="1"/>
  <c r="G97" i="88"/>
  <c r="J97" i="88" s="1"/>
  <c r="E97" i="89" s="1"/>
  <c r="G140" i="87"/>
  <c r="J140" i="87" s="1"/>
  <c r="E140" i="88" s="1"/>
  <c r="G72" i="87"/>
  <c r="J72" i="87" s="1"/>
  <c r="E72" i="88" s="1"/>
  <c r="G170" i="87"/>
  <c r="J170" i="87" s="1"/>
  <c r="E170" i="88" s="1"/>
  <c r="G172" i="87"/>
  <c r="J172" i="87" s="1"/>
  <c r="E172" i="88" s="1"/>
  <c r="G68" i="87"/>
  <c r="J68" i="87" s="1"/>
  <c r="E68" i="88" s="1"/>
  <c r="G176" i="87"/>
  <c r="J176" i="87" s="1"/>
  <c r="E176" i="88" s="1"/>
  <c r="G144" i="87"/>
  <c r="J144" i="87" s="1"/>
  <c r="E144" i="88" s="1"/>
  <c r="G69" i="87"/>
  <c r="J69" i="87" s="1"/>
  <c r="E69" i="88" s="1"/>
  <c r="G171" i="87"/>
  <c r="J171" i="87" s="1"/>
  <c r="E171" i="88" s="1"/>
  <c r="G66" i="87"/>
  <c r="J66" i="87" s="1"/>
  <c r="E66" i="88" s="1"/>
  <c r="G139" i="87"/>
  <c r="J139" i="87" s="1"/>
  <c r="E139" i="88" s="1"/>
  <c r="G137" i="87"/>
  <c r="J137" i="87" s="1"/>
  <c r="E137" i="88" s="1"/>
  <c r="G92" i="87"/>
  <c r="J92" i="87" s="1"/>
  <c r="E92" i="88" s="1"/>
  <c r="G93" i="87"/>
  <c r="J93" i="87" s="1"/>
  <c r="E93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E254" i="86" s="1"/>
  <c r="G248" i="85"/>
  <c r="J248" i="85" s="1"/>
  <c r="E248" i="86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113" i="104"/>
  <c r="J113" i="104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G111" i="86"/>
  <c r="J111" i="86" s="1"/>
  <c r="E111" i="87" s="1"/>
  <c r="G71" i="95"/>
  <c r="J71" i="95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G233" i="87"/>
  <c r="J233" i="87" s="1"/>
  <c r="E233" i="88" s="1"/>
  <c r="G256" i="87"/>
  <c r="J256" i="87" s="1"/>
  <c r="E256" i="88" s="1"/>
  <c r="G255" i="87"/>
  <c r="J255" i="87" s="1"/>
  <c r="E255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49" i="96" l="1"/>
  <c r="J249" i="96" s="1"/>
  <c r="J241" i="95"/>
  <c r="E224" i="88"/>
  <c r="G224" i="88" s="1"/>
  <c r="J224" i="88" s="1"/>
  <c r="E224" i="89" s="1"/>
  <c r="G235" i="87"/>
  <c r="J235" i="87" s="1"/>
  <c r="E227" i="87"/>
  <c r="G227" i="87" s="1"/>
  <c r="J227" i="87" s="1"/>
  <c r="E25" i="87"/>
  <c r="G25" i="87" s="1"/>
  <c r="J25" i="87" s="1"/>
  <c r="E25" i="88" s="1"/>
  <c r="G25" i="88" s="1"/>
  <c r="J25" i="88" s="1"/>
  <c r="E25" i="89" s="1"/>
  <c r="E21" i="87"/>
  <c r="G21" i="87" s="1"/>
  <c r="J21" i="87" s="1"/>
  <c r="E21" i="88" s="1"/>
  <c r="G21" i="88" s="1"/>
  <c r="J21" i="88" s="1"/>
  <c r="E21" i="89" s="1"/>
  <c r="E235" i="87"/>
  <c r="G244" i="87"/>
  <c r="J244" i="87" s="1"/>
  <c r="E244" i="88" s="1"/>
  <c r="E236" i="87"/>
  <c r="E23" i="87"/>
  <c r="G23" i="87" s="1"/>
  <c r="J23" i="87" s="1"/>
  <c r="E23" i="88" s="1"/>
  <c r="G23" i="88" s="1"/>
  <c r="J23" i="88" s="1"/>
  <c r="E23" i="89" s="1"/>
  <c r="G236" i="87"/>
  <c r="J236" i="87" s="1"/>
  <c r="E228" i="87"/>
  <c r="G228" i="87" s="1"/>
  <c r="J228" i="87" s="1"/>
  <c r="E19" i="87"/>
  <c r="G19" i="87" s="1"/>
  <c r="J19" i="87" s="1"/>
  <c r="E19" i="88" s="1"/>
  <c r="G19" i="88" s="1"/>
  <c r="J19" i="88" s="1"/>
  <c r="E19" i="89" s="1"/>
  <c r="G22" i="87"/>
  <c r="J22" i="87" s="1"/>
  <c r="E22" i="88" s="1"/>
  <c r="E22" i="87"/>
  <c r="G246" i="87"/>
  <c r="J246" i="87" s="1"/>
  <c r="E246" i="88" s="1"/>
  <c r="E238" i="87"/>
  <c r="G238" i="87" s="1"/>
  <c r="J238" i="87" s="1"/>
  <c r="G251" i="87"/>
  <c r="J251" i="87" s="1"/>
  <c r="E251" i="88" s="1"/>
  <c r="E243" i="87"/>
  <c r="G243" i="87" s="1"/>
  <c r="J243" i="87" s="1"/>
  <c r="E20" i="87"/>
  <c r="G20" i="87" s="1"/>
  <c r="J20" i="87" s="1"/>
  <c r="E20" i="88" s="1"/>
  <c r="G20" i="88" s="1"/>
  <c r="J20" i="88" s="1"/>
  <c r="E20" i="89" s="1"/>
  <c r="E230" i="87"/>
  <c r="G230" i="87" s="1"/>
  <c r="J230" i="87" s="1"/>
  <c r="E24" i="87"/>
  <c r="G24" i="87" s="1"/>
  <c r="J24" i="87" s="1"/>
  <c r="E24" i="88" s="1"/>
  <c r="G24" i="88" s="1"/>
  <c r="J24" i="88" s="1"/>
  <c r="E24" i="89" s="1"/>
  <c r="G26" i="87"/>
  <c r="J26" i="87" s="1"/>
  <c r="E26" i="88" s="1"/>
  <c r="E26" i="87"/>
  <c r="G237" i="89"/>
  <c r="J237" i="89" s="1"/>
  <c r="G245" i="90" s="1"/>
  <c r="J245" i="90" s="1"/>
  <c r="E245" i="91" s="1"/>
  <c r="G245" i="91" s="1"/>
  <c r="J245" i="91" s="1"/>
  <c r="E221" i="86"/>
  <c r="G221" i="86" s="1"/>
  <c r="J221" i="86" s="1"/>
  <c r="E221" i="87" s="1"/>
  <c r="E161" i="86"/>
  <c r="G161" i="86" s="1"/>
  <c r="J161" i="86" s="1"/>
  <c r="E161" i="87" s="1"/>
  <c r="G161" i="87" s="1"/>
  <c r="J161" i="87" s="1"/>
  <c r="E161" i="88" s="1"/>
  <c r="E122" i="86"/>
  <c r="G122" i="86" s="1"/>
  <c r="J122" i="86" s="1"/>
  <c r="E122" i="87" s="1"/>
  <c r="E96" i="86"/>
  <c r="G96" i="86" s="1"/>
  <c r="J96" i="86" s="1"/>
  <c r="E96" i="87" s="1"/>
  <c r="E86" i="86"/>
  <c r="G86" i="86" s="1"/>
  <c r="J86" i="86" s="1"/>
  <c r="E86" i="87" s="1"/>
  <c r="E165" i="86"/>
  <c r="G165" i="86" s="1"/>
  <c r="J165" i="86" s="1"/>
  <c r="E165" i="87" s="1"/>
  <c r="E119" i="86"/>
  <c r="G119" i="86" s="1"/>
  <c r="J119" i="86" s="1"/>
  <c r="E119" i="87" s="1"/>
  <c r="E38" i="86"/>
  <c r="G38" i="86" s="1"/>
  <c r="J38" i="86" s="1"/>
  <c r="E38" i="87" s="1"/>
  <c r="G242" i="86"/>
  <c r="J242" i="86" s="1"/>
  <c r="E247" i="86"/>
  <c r="G247" i="86" s="1"/>
  <c r="J247" i="86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45" i="106"/>
  <c r="J245" i="106" s="1"/>
  <c r="G237" i="106"/>
  <c r="J237" i="106" s="1"/>
  <c r="G86" i="87"/>
  <c r="J86" i="87" s="1"/>
  <c r="G87" i="86"/>
  <c r="J87" i="86" s="1"/>
  <c r="G231" i="101"/>
  <c r="J231" i="101" s="1"/>
  <c r="G239" i="101"/>
  <c r="J239" i="101" s="1"/>
  <c r="G234" i="86"/>
  <c r="J234" i="86" s="1"/>
  <c r="E234" i="87" s="1"/>
  <c r="G229" i="106"/>
  <c r="J229" i="106" s="1"/>
  <c r="G241" i="96"/>
  <c r="J241" i="96" s="1"/>
  <c r="G249" i="97" s="1"/>
  <c r="J249" i="97" s="1"/>
  <c r="G240" i="96"/>
  <c r="J240" i="96" s="1"/>
  <c r="G232" i="96"/>
  <c r="J232" i="96" s="1"/>
  <c r="G253" i="87"/>
  <c r="J253" i="87" s="1"/>
  <c r="E253" i="88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E90" i="89" s="1"/>
  <c r="G38" i="87"/>
  <c r="J38" i="87" s="1"/>
  <c r="E38" i="88" s="1"/>
  <c r="G185" i="88"/>
  <c r="J185" i="88" s="1"/>
  <c r="E185" i="89" s="1"/>
  <c r="G222" i="88"/>
  <c r="J222" i="88" s="1"/>
  <c r="E222" i="89" s="1"/>
  <c r="G165" i="87"/>
  <c r="J165" i="87" s="1"/>
  <c r="E165" i="88" s="1"/>
  <c r="G137" i="88"/>
  <c r="J137" i="88" s="1"/>
  <c r="E137" i="89" s="1"/>
  <c r="G168" i="88"/>
  <c r="J168" i="88" s="1"/>
  <c r="E168" i="89" s="1"/>
  <c r="G89" i="88"/>
  <c r="J89" i="88" s="1"/>
  <c r="E89" i="89" s="1"/>
  <c r="G143" i="88"/>
  <c r="J143" i="88" s="1"/>
  <c r="E143" i="89" s="1"/>
  <c r="G172" i="88"/>
  <c r="J172" i="88" s="1"/>
  <c r="E172" i="89" s="1"/>
  <c r="G180" i="88"/>
  <c r="J180" i="88" s="1"/>
  <c r="E180" i="89" s="1"/>
  <c r="G144" i="88"/>
  <c r="J144" i="88" s="1"/>
  <c r="E144" i="89" s="1"/>
  <c r="G154" i="88"/>
  <c r="J154" i="88" s="1"/>
  <c r="E154" i="89" s="1"/>
  <c r="G98" i="88"/>
  <c r="J98" i="88" s="1"/>
  <c r="E98" i="89" s="1"/>
  <c r="G120" i="88"/>
  <c r="J120" i="88" s="1"/>
  <c r="E120" i="89" s="1"/>
  <c r="G145" i="88"/>
  <c r="J145" i="88" s="1"/>
  <c r="E145" i="89" s="1"/>
  <c r="G65" i="88"/>
  <c r="J65" i="88" s="1"/>
  <c r="E65" i="89" s="1"/>
  <c r="G66" i="88"/>
  <c r="J66" i="88" s="1"/>
  <c r="E66" i="89" s="1"/>
  <c r="G123" i="88"/>
  <c r="J123" i="88" s="1"/>
  <c r="E123" i="89" s="1"/>
  <c r="G179" i="88"/>
  <c r="J179" i="88" s="1"/>
  <c r="E179" i="89" s="1"/>
  <c r="G164" i="88"/>
  <c r="J164" i="88" s="1"/>
  <c r="E164" i="89" s="1"/>
  <c r="G78" i="88"/>
  <c r="J78" i="88" s="1"/>
  <c r="E78" i="89" s="1"/>
  <c r="G183" i="88"/>
  <c r="J183" i="88" s="1"/>
  <c r="E183" i="89" s="1"/>
  <c r="G72" i="88"/>
  <c r="J72" i="88" s="1"/>
  <c r="E72" i="89" s="1"/>
  <c r="G122" i="87"/>
  <c r="J122" i="87" s="1"/>
  <c r="E122" i="88" s="1"/>
  <c r="G176" i="88"/>
  <c r="J176" i="88" s="1"/>
  <c r="E176" i="89" s="1"/>
  <c r="G91" i="88"/>
  <c r="J91" i="88" s="1"/>
  <c r="E91" i="89" s="1"/>
  <c r="G121" i="88"/>
  <c r="J121" i="88" s="1"/>
  <c r="E121" i="89" s="1"/>
  <c r="G101" i="88"/>
  <c r="J101" i="88" s="1"/>
  <c r="E101" i="89" s="1"/>
  <c r="G167" i="88"/>
  <c r="J167" i="88" s="1"/>
  <c r="E167" i="89" s="1"/>
  <c r="G96" i="87"/>
  <c r="J96" i="87" s="1"/>
  <c r="E96" i="88" s="1"/>
  <c r="G73" i="88"/>
  <c r="J73" i="88" s="1"/>
  <c r="E73" i="89" s="1"/>
  <c r="G184" i="88"/>
  <c r="J184" i="88" s="1"/>
  <c r="E184" i="89" s="1"/>
  <c r="G221" i="87"/>
  <c r="J221" i="87" s="1"/>
  <c r="E221" i="88" s="1"/>
  <c r="G93" i="88"/>
  <c r="J93" i="88" s="1"/>
  <c r="E93" i="89" s="1"/>
  <c r="G141" i="88"/>
  <c r="J141" i="88" s="1"/>
  <c r="E141" i="89" s="1"/>
  <c r="G166" i="88"/>
  <c r="J166" i="88" s="1"/>
  <c r="E166" i="89" s="1"/>
  <c r="G215" i="88"/>
  <c r="J215" i="88" s="1"/>
  <c r="E215" i="89" s="1"/>
  <c r="G225" i="88"/>
  <c r="J225" i="88" s="1"/>
  <c r="E225" i="89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26" i="88"/>
  <c r="J26" i="88" s="1"/>
  <c r="E26" i="89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E92" i="89" s="1"/>
  <c r="G171" i="88"/>
  <c r="J171" i="88" s="1"/>
  <c r="E171" i="89" s="1"/>
  <c r="G170" i="88"/>
  <c r="J170" i="88" s="1"/>
  <c r="E170" i="89" s="1"/>
  <c r="G81" i="88"/>
  <c r="J81" i="88" s="1"/>
  <c r="E81" i="89" s="1"/>
  <c r="G62" i="88"/>
  <c r="J62" i="88" s="1"/>
  <c r="E62" i="89" s="1"/>
  <c r="G67" i="88"/>
  <c r="J67" i="88" s="1"/>
  <c r="E67" i="89" s="1"/>
  <c r="G118" i="88"/>
  <c r="J118" i="88" s="1"/>
  <c r="E118" i="89" s="1"/>
  <c r="G85" i="88"/>
  <c r="J85" i="88" s="1"/>
  <c r="E85" i="89" s="1"/>
  <c r="G130" i="88"/>
  <c r="J130" i="88" s="1"/>
  <c r="E130" i="89" s="1"/>
  <c r="G223" i="88"/>
  <c r="J223" i="88" s="1"/>
  <c r="E223" i="89" s="1"/>
  <c r="G95" i="88"/>
  <c r="J95" i="88" s="1"/>
  <c r="E95" i="89" s="1"/>
  <c r="G99" i="88"/>
  <c r="J99" i="88" s="1"/>
  <c r="E99" i="89" s="1"/>
  <c r="G61" i="88"/>
  <c r="J61" i="88" s="1"/>
  <c r="E61" i="89" s="1"/>
  <c r="G163" i="88"/>
  <c r="J163" i="88" s="1"/>
  <c r="E163" i="89" s="1"/>
  <c r="G159" i="88"/>
  <c r="J159" i="88" s="1"/>
  <c r="E159" i="89" s="1"/>
  <c r="G142" i="88"/>
  <c r="J142" i="88" s="1"/>
  <c r="E142" i="89" s="1"/>
  <c r="G160" i="88"/>
  <c r="J160" i="88" s="1"/>
  <c r="E160" i="89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22" i="88"/>
  <c r="J22" i="88" s="1"/>
  <c r="E22" i="89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19" i="87"/>
  <c r="J119" i="87" s="1"/>
  <c r="E119" i="88" s="1"/>
  <c r="G139" i="88"/>
  <c r="J139" i="88" s="1"/>
  <c r="E139" i="89" s="1"/>
  <c r="G69" i="88"/>
  <c r="J69" i="88" s="1"/>
  <c r="E69" i="89" s="1"/>
  <c r="G68" i="88"/>
  <c r="J68" i="88" s="1"/>
  <c r="E68" i="89" s="1"/>
  <c r="G140" i="88"/>
  <c r="J140" i="88" s="1"/>
  <c r="E140" i="89" s="1"/>
  <c r="G77" i="88"/>
  <c r="J77" i="88" s="1"/>
  <c r="E77" i="89" s="1"/>
  <c r="G138" i="88"/>
  <c r="J138" i="88" s="1"/>
  <c r="E138" i="89" s="1"/>
  <c r="G146" i="88"/>
  <c r="J146" i="88" s="1"/>
  <c r="E146" i="89" s="1"/>
  <c r="G106" i="88"/>
  <c r="J106" i="88" s="1"/>
  <c r="E106" i="89" s="1"/>
  <c r="G220" i="88"/>
  <c r="J220" i="88" s="1"/>
  <c r="E220" i="89" s="1"/>
  <c r="G64" i="88"/>
  <c r="J64" i="88" s="1"/>
  <c r="E64" i="89" s="1"/>
  <c r="G162" i="88"/>
  <c r="J162" i="88" s="1"/>
  <c r="E162" i="89" s="1"/>
  <c r="G100" i="88"/>
  <c r="J100" i="88" s="1"/>
  <c r="E100" i="89" s="1"/>
  <c r="G74" i="88"/>
  <c r="J74" i="88" s="1"/>
  <c r="E74" i="89" s="1"/>
  <c r="G192" i="88"/>
  <c r="J192" i="88" s="1"/>
  <c r="E192" i="89" s="1"/>
  <c r="G80" i="88"/>
  <c r="J80" i="88" s="1"/>
  <c r="E80" i="89" s="1"/>
  <c r="G158" i="88"/>
  <c r="J158" i="88" s="1"/>
  <c r="E158" i="89" s="1"/>
  <c r="G79" i="88"/>
  <c r="J79" i="88" s="1"/>
  <c r="E79" i="89" s="1"/>
  <c r="G248" i="86"/>
  <c r="J248" i="86" s="1"/>
  <c r="E248" i="87" s="1"/>
  <c r="G82" i="86"/>
  <c r="J82" i="86" s="1"/>
  <c r="E82" i="87" s="1"/>
  <c r="G254" i="86"/>
  <c r="J254" i="86" s="1"/>
  <c r="E254" i="87" s="1"/>
  <c r="G131" i="84"/>
  <c r="J131" i="84" s="1"/>
  <c r="E131" i="85" s="1"/>
  <c r="G134" i="84"/>
  <c r="J134" i="84" s="1"/>
  <c r="E134" i="85" s="1"/>
  <c r="G97" i="90"/>
  <c r="J97" i="90" s="1"/>
  <c r="E97" i="91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G255" i="88"/>
  <c r="J255" i="88" s="1"/>
  <c r="E255" i="89" s="1"/>
  <c r="G104" i="88"/>
  <c r="J104" i="88" s="1"/>
  <c r="E104" i="89" s="1"/>
  <c r="G258" i="88"/>
  <c r="J258" i="88" s="1"/>
  <c r="G257" i="89" s="1"/>
  <c r="J257" i="89" s="1"/>
  <c r="G256" i="88"/>
  <c r="J256" i="88" s="1"/>
  <c r="E256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246" i="88" l="1"/>
  <c r="J246" i="88" s="1"/>
  <c r="E238" i="88"/>
  <c r="E247" i="87"/>
  <c r="G251" i="88"/>
  <c r="J251" i="88" s="1"/>
  <c r="E251" i="89" s="1"/>
  <c r="G251" i="89" s="1"/>
  <c r="J251" i="89" s="1"/>
  <c r="E243" i="88"/>
  <c r="G243" i="88" s="1"/>
  <c r="J243" i="88" s="1"/>
  <c r="E243" i="89" s="1"/>
  <c r="G243" i="89" s="1"/>
  <c r="J243" i="89" s="1"/>
  <c r="G251" i="90" s="1"/>
  <c r="J251" i="90" s="1"/>
  <c r="E251" i="91" s="1"/>
  <c r="E46" i="88"/>
  <c r="G46" i="88" s="1"/>
  <c r="J46" i="88" s="1"/>
  <c r="E31" i="88"/>
  <c r="G31" i="88" s="1"/>
  <c r="J31" i="88" s="1"/>
  <c r="E31" i="89" s="1"/>
  <c r="G31" i="89" s="1"/>
  <c r="J31" i="89" s="1"/>
  <c r="E55" i="88"/>
  <c r="G55" i="88" s="1"/>
  <c r="J55" i="88" s="1"/>
  <c r="E55" i="89" s="1"/>
  <c r="G55" i="89" s="1"/>
  <c r="J55" i="89" s="1"/>
  <c r="E52" i="88"/>
  <c r="G52" i="88" s="1"/>
  <c r="J52" i="88" s="1"/>
  <c r="E52" i="89" s="1"/>
  <c r="G52" i="89" s="1"/>
  <c r="J52" i="89" s="1"/>
  <c r="E53" i="88"/>
  <c r="G53" i="88" s="1"/>
  <c r="J53" i="88" s="1"/>
  <c r="E53" i="89" s="1"/>
  <c r="G53" i="89" s="1"/>
  <c r="J53" i="89" s="1"/>
  <c r="E228" i="88"/>
  <c r="G228" i="88" s="1"/>
  <c r="J228" i="88" s="1"/>
  <c r="E228" i="89" s="1"/>
  <c r="E56" i="88"/>
  <c r="G56" i="88" s="1"/>
  <c r="J56" i="88" s="1"/>
  <c r="E56" i="89" s="1"/>
  <c r="G56" i="89" s="1"/>
  <c r="J56" i="89" s="1"/>
  <c r="E51" i="88"/>
  <c r="G51" i="88" s="1"/>
  <c r="J51" i="88" s="1"/>
  <c r="E51" i="89" s="1"/>
  <c r="G51" i="89" s="1"/>
  <c r="J51" i="89" s="1"/>
  <c r="E54" i="88"/>
  <c r="G54" i="88" s="1"/>
  <c r="J54" i="88" s="1"/>
  <c r="E54" i="89" s="1"/>
  <c r="G54" i="89" s="1"/>
  <c r="J54" i="89" s="1"/>
  <c r="E27" i="88"/>
  <c r="G27" i="88" s="1"/>
  <c r="J27" i="88" s="1"/>
  <c r="E27" i="89" s="1"/>
  <c r="G27" i="89" s="1"/>
  <c r="J27" i="89" s="1"/>
  <c r="E42" i="88"/>
  <c r="G42" i="88" s="1"/>
  <c r="J42" i="88" s="1"/>
  <c r="E42" i="89" s="1"/>
  <c r="G42" i="89" s="1"/>
  <c r="J42" i="89" s="1"/>
  <c r="G244" i="88"/>
  <c r="J244" i="88" s="1"/>
  <c r="E244" i="89" s="1"/>
  <c r="G244" i="89" s="1"/>
  <c r="J244" i="89" s="1"/>
  <c r="E236" i="88"/>
  <c r="G236" i="88" s="1"/>
  <c r="J236" i="88" s="1"/>
  <c r="E236" i="89" s="1"/>
  <c r="G236" i="89" s="1"/>
  <c r="J236" i="89" s="1"/>
  <c r="G244" i="90" s="1"/>
  <c r="J244" i="90" s="1"/>
  <c r="E244" i="91" s="1"/>
  <c r="E44" i="88"/>
  <c r="G44" i="88" s="1"/>
  <c r="J44" i="88" s="1"/>
  <c r="E44" i="89" s="1"/>
  <c r="G44" i="89" s="1"/>
  <c r="J44" i="89" s="1"/>
  <c r="E29" i="88"/>
  <c r="G29" i="88" s="1"/>
  <c r="J29" i="88" s="1"/>
  <c r="E29" i="89" s="1"/>
  <c r="G29" i="89" s="1"/>
  <c r="J29" i="89" s="1"/>
  <c r="E50" i="88"/>
  <c r="G50" i="88" s="1"/>
  <c r="J50" i="88" s="1"/>
  <c r="E50" i="89" s="1"/>
  <c r="G50" i="89" s="1"/>
  <c r="J50" i="89" s="1"/>
  <c r="E41" i="88"/>
  <c r="G41" i="88" s="1"/>
  <c r="J41" i="88" s="1"/>
  <c r="E41" i="89" s="1"/>
  <c r="G41" i="89" s="1"/>
  <c r="J41" i="89" s="1"/>
  <c r="G88" i="87"/>
  <c r="J88" i="87" s="1"/>
  <c r="E88" i="88" s="1"/>
  <c r="E87" i="87"/>
  <c r="G87" i="87" s="1"/>
  <c r="J87" i="87" s="1"/>
  <c r="G250" i="87"/>
  <c r="J250" i="87" s="1"/>
  <c r="E250" i="88" s="1"/>
  <c r="E242" i="87"/>
  <c r="G242" i="87" s="1"/>
  <c r="J242" i="87" s="1"/>
  <c r="E28" i="88"/>
  <c r="G28" i="88" s="1"/>
  <c r="J28" i="88" s="1"/>
  <c r="E28" i="89" s="1"/>
  <c r="G28" i="89" s="1"/>
  <c r="J28" i="89" s="1"/>
  <c r="G232" i="89"/>
  <c r="J232" i="89" s="1"/>
  <c r="E233" i="89"/>
  <c r="G49" i="88"/>
  <c r="J49" i="88" s="1"/>
  <c r="E49" i="89" s="1"/>
  <c r="E49" i="88"/>
  <c r="E43" i="88"/>
  <c r="G43" i="88" s="1"/>
  <c r="J43" i="88" s="1"/>
  <c r="E43" i="89" s="1"/>
  <c r="G43" i="89" s="1"/>
  <c r="J43" i="89" s="1"/>
  <c r="E30" i="88"/>
  <c r="G30" i="88" s="1"/>
  <c r="J30" i="88" s="1"/>
  <c r="E30" i="89" s="1"/>
  <c r="G30" i="89" s="1"/>
  <c r="J30" i="89" s="1"/>
  <c r="E86" i="88"/>
  <c r="G86" i="88" s="1"/>
  <c r="J86" i="88" s="1"/>
  <c r="E86" i="89" s="1"/>
  <c r="G86" i="89" s="1"/>
  <c r="J86" i="89" s="1"/>
  <c r="G238" i="88"/>
  <c r="J238" i="88" s="1"/>
  <c r="E238" i="89" s="1"/>
  <c r="E230" i="88"/>
  <c r="G230" i="88" s="1"/>
  <c r="J230" i="88" s="1"/>
  <c r="E227" i="88"/>
  <c r="G227" i="88" s="1"/>
  <c r="J227" i="88" s="1"/>
  <c r="E36" i="88"/>
  <c r="G36" i="88" s="1"/>
  <c r="J36" i="88" s="1"/>
  <c r="E48" i="88"/>
  <c r="G48" i="88" s="1"/>
  <c r="J48" i="88" s="1"/>
  <c r="E48" i="89" s="1"/>
  <c r="G48" i="89" s="1"/>
  <c r="J48" i="89" s="1"/>
  <c r="G33" i="88"/>
  <c r="J33" i="88" s="1"/>
  <c r="E33" i="89" s="1"/>
  <c r="E33" i="88"/>
  <c r="E40" i="88"/>
  <c r="G40" i="88" s="1"/>
  <c r="J40" i="88" s="1"/>
  <c r="E58" i="88"/>
  <c r="G58" i="88" s="1"/>
  <c r="J58" i="88" s="1"/>
  <c r="E58" i="89" s="1"/>
  <c r="G58" i="89" s="1"/>
  <c r="J58" i="89" s="1"/>
  <c r="E235" i="88"/>
  <c r="G235" i="88" s="1"/>
  <c r="J235" i="88" s="1"/>
  <c r="E235" i="89" s="1"/>
  <c r="G235" i="89" s="1"/>
  <c r="J235" i="89" s="1"/>
  <c r="G243" i="90" s="1"/>
  <c r="J243" i="90" s="1"/>
  <c r="G59" i="88"/>
  <c r="J59" i="88" s="1"/>
  <c r="E59" i="89" s="1"/>
  <c r="E59" i="88"/>
  <c r="E32" i="88"/>
  <c r="G32" i="88" s="1"/>
  <c r="J32" i="88" s="1"/>
  <c r="E32" i="89" s="1"/>
  <c r="G32" i="89" s="1"/>
  <c r="J32" i="89" s="1"/>
  <c r="E37" i="88"/>
  <c r="G37" i="88" s="1"/>
  <c r="J37" i="88" s="1"/>
  <c r="E37" i="89" s="1"/>
  <c r="E47" i="88"/>
  <c r="G47" i="88" s="1"/>
  <c r="J47" i="88" s="1"/>
  <c r="E47" i="89" s="1"/>
  <c r="G47" i="89" s="1"/>
  <c r="J47" i="89" s="1"/>
  <c r="G57" i="88"/>
  <c r="J57" i="88" s="1"/>
  <c r="E57" i="89" s="1"/>
  <c r="E57" i="88"/>
  <c r="E34" i="88"/>
  <c r="G34" i="88" s="1"/>
  <c r="J34" i="88" s="1"/>
  <c r="E34" i="89" s="1"/>
  <c r="G34" i="89" s="1"/>
  <c r="J34" i="89" s="1"/>
  <c r="G74" i="89"/>
  <c r="J74" i="89" s="1"/>
  <c r="G94" i="89"/>
  <c r="J94" i="89" s="1"/>
  <c r="G169" i="89"/>
  <c r="J169" i="89" s="1"/>
  <c r="G183" i="89"/>
  <c r="J183" i="89" s="1"/>
  <c r="G182" i="89"/>
  <c r="J182" i="89" s="1"/>
  <c r="G180" i="89"/>
  <c r="J180" i="89" s="1"/>
  <c r="G168" i="89"/>
  <c r="J168" i="89" s="1"/>
  <c r="G167" i="89"/>
  <c r="J167" i="89" s="1"/>
  <c r="G158" i="89"/>
  <c r="J158" i="89" s="1"/>
  <c r="G157" i="89"/>
  <c r="J157" i="89" s="1"/>
  <c r="G139" i="89"/>
  <c r="J139" i="89" s="1"/>
  <c r="G223" i="89"/>
  <c r="J223" i="89" s="1"/>
  <c r="G222" i="89"/>
  <c r="J222" i="89" s="1"/>
  <c r="G170" i="89"/>
  <c r="J170" i="89" s="1"/>
  <c r="G140" i="89"/>
  <c r="J140" i="89" s="1"/>
  <c r="G73" i="89"/>
  <c r="J73" i="89" s="1"/>
  <c r="G166" i="89"/>
  <c r="J166" i="89" s="1"/>
  <c r="G176" i="89"/>
  <c r="J176" i="89" s="1"/>
  <c r="G175" i="89"/>
  <c r="J175" i="89" s="1"/>
  <c r="G77" i="89"/>
  <c r="J77" i="89" s="1"/>
  <c r="G66" i="89"/>
  <c r="J66" i="89" s="1"/>
  <c r="G65" i="89"/>
  <c r="J65" i="89" s="1"/>
  <c r="G154" i="89"/>
  <c r="J154" i="89" s="1"/>
  <c r="G153" i="89"/>
  <c r="J153" i="89" s="1"/>
  <c r="G171" i="89"/>
  <c r="J171" i="89" s="1"/>
  <c r="G185" i="89"/>
  <c r="J185" i="89" s="1"/>
  <c r="G184" i="89"/>
  <c r="J184" i="89" s="1"/>
  <c r="G162" i="89"/>
  <c r="J162" i="89" s="1"/>
  <c r="G146" i="89"/>
  <c r="J146" i="89" s="1"/>
  <c r="G145" i="89"/>
  <c r="J145" i="89" s="1"/>
  <c r="G67" i="89"/>
  <c r="J67" i="89" s="1"/>
  <c r="G21" i="89"/>
  <c r="J21" i="89" s="1"/>
  <c r="G159" i="89"/>
  <c r="J159" i="89" s="1"/>
  <c r="G60" i="89"/>
  <c r="J60" i="89" s="1"/>
  <c r="G60" i="90" s="1"/>
  <c r="J60" i="90" s="1"/>
  <c r="E60" i="91" s="1"/>
  <c r="G60" i="91" s="1"/>
  <c r="J60" i="91" s="1"/>
  <c r="G129" i="89"/>
  <c r="J129" i="89" s="1"/>
  <c r="G129" i="90" s="1"/>
  <c r="J129" i="90" s="1"/>
  <c r="G62" i="89"/>
  <c r="J62" i="89" s="1"/>
  <c r="G61" i="89"/>
  <c r="J61" i="89" s="1"/>
  <c r="G91" i="89"/>
  <c r="J91" i="89" s="1"/>
  <c r="G26" i="89"/>
  <c r="J26" i="89" s="1"/>
  <c r="G25" i="89"/>
  <c r="J25" i="89" s="1"/>
  <c r="G225" i="89"/>
  <c r="J225" i="89" s="1"/>
  <c r="G224" i="89"/>
  <c r="J224" i="89" s="1"/>
  <c r="G93" i="89"/>
  <c r="J93" i="89" s="1"/>
  <c r="G92" i="89"/>
  <c r="J92" i="89" s="1"/>
  <c r="G100" i="89"/>
  <c r="J100" i="89" s="1"/>
  <c r="G163" i="89"/>
  <c r="J163" i="89" s="1"/>
  <c r="G24" i="89"/>
  <c r="J24" i="89" s="1"/>
  <c r="G144" i="89"/>
  <c r="J144" i="89" s="1"/>
  <c r="G143" i="89"/>
  <c r="J143" i="89" s="1"/>
  <c r="G79" i="89"/>
  <c r="J79" i="89" s="1"/>
  <c r="G78" i="89"/>
  <c r="J78" i="89" s="1"/>
  <c r="G192" i="89"/>
  <c r="J192" i="89" s="1"/>
  <c r="G63" i="89"/>
  <c r="J63" i="89" s="1"/>
  <c r="G63" i="90" s="1"/>
  <c r="J63" i="90" s="1"/>
  <c r="G138" i="89"/>
  <c r="J138" i="89" s="1"/>
  <c r="G137" i="89"/>
  <c r="J137" i="89" s="1"/>
  <c r="G69" i="89"/>
  <c r="J69" i="89" s="1"/>
  <c r="G68" i="89"/>
  <c r="J68" i="89" s="1"/>
  <c r="G19" i="89"/>
  <c r="J19" i="89" s="1"/>
  <c r="G142" i="89"/>
  <c r="J142" i="89" s="1"/>
  <c r="G141" i="89"/>
  <c r="J141" i="89" s="1"/>
  <c r="G99" i="89"/>
  <c r="J99" i="89" s="1"/>
  <c r="G98" i="89"/>
  <c r="J98" i="89" s="1"/>
  <c r="G85" i="89"/>
  <c r="J85" i="89" s="1"/>
  <c r="G84" i="89"/>
  <c r="J84" i="89" s="1"/>
  <c r="G80" i="89"/>
  <c r="J80" i="89" s="1"/>
  <c r="G120" i="89"/>
  <c r="J120" i="89" s="1"/>
  <c r="G72" i="89"/>
  <c r="J72" i="89" s="1"/>
  <c r="G71" i="89"/>
  <c r="J71" i="89" s="1"/>
  <c r="G179" i="89"/>
  <c r="J179" i="89" s="1"/>
  <c r="G178" i="89"/>
  <c r="J178" i="89" s="1"/>
  <c r="G178" i="90" s="1"/>
  <c r="J178" i="90" s="1"/>
  <c r="E178" i="91" s="1"/>
  <c r="G178" i="91" s="1"/>
  <c r="J178" i="91" s="1"/>
  <c r="G64" i="89"/>
  <c r="J64" i="89" s="1"/>
  <c r="G97" i="89"/>
  <c r="J97" i="89" s="1"/>
  <c r="G23" i="89"/>
  <c r="J23" i="89" s="1"/>
  <c r="G22" i="89"/>
  <c r="J22" i="89" s="1"/>
  <c r="G20" i="89"/>
  <c r="J20" i="89" s="1"/>
  <c r="G90" i="89"/>
  <c r="J90" i="89" s="1"/>
  <c r="G89" i="89"/>
  <c r="J89" i="89" s="1"/>
  <c r="E214" i="86"/>
  <c r="G214" i="86" s="1"/>
  <c r="J214" i="86" s="1"/>
  <c r="E214" i="87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45" i="107"/>
  <c r="J245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238" i="89"/>
  <c r="J238" i="89" s="1"/>
  <c r="G246" i="90" s="1"/>
  <c r="J246" i="90" s="1"/>
  <c r="E246" i="91" s="1"/>
  <c r="G229" i="107"/>
  <c r="J229" i="107" s="1"/>
  <c r="G234" i="87"/>
  <c r="J234" i="87" s="1"/>
  <c r="E234" i="88" s="1"/>
  <c r="G247" i="87"/>
  <c r="J247" i="87" s="1"/>
  <c r="G228" i="89"/>
  <c r="J228" i="89" s="1"/>
  <c r="G232" i="97"/>
  <c r="J232" i="97" s="1"/>
  <c r="G241" i="97"/>
  <c r="J241" i="97" s="1"/>
  <c r="G249" i="98" s="1"/>
  <c r="J249" i="98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G70" i="98"/>
  <c r="J70" i="98" s="1"/>
  <c r="G175" i="98"/>
  <c r="J175" i="98" s="1"/>
  <c r="G19" i="90"/>
  <c r="J19" i="90" s="1"/>
  <c r="E19" i="91" s="1"/>
  <c r="G20" i="90"/>
  <c r="J20" i="90" s="1"/>
  <c r="E20" i="91" s="1"/>
  <c r="G24" i="90"/>
  <c r="J24" i="90" s="1"/>
  <c r="E24" i="91" s="1"/>
  <c r="G111" i="88"/>
  <c r="J111" i="88" s="1"/>
  <c r="E111" i="89" s="1"/>
  <c r="G116" i="88"/>
  <c r="J116" i="88" s="1"/>
  <c r="E116" i="89" s="1"/>
  <c r="G22" i="90"/>
  <c r="J22" i="90" s="1"/>
  <c r="E22" i="91" s="1"/>
  <c r="G26" i="90"/>
  <c r="J26" i="90" s="1"/>
  <c r="E26" i="91" s="1"/>
  <c r="G25" i="90"/>
  <c r="J25" i="90" s="1"/>
  <c r="E25" i="91" s="1"/>
  <c r="G115" i="88"/>
  <c r="J115" i="88" s="1"/>
  <c r="E115" i="89" s="1"/>
  <c r="G21" i="90"/>
  <c r="J21" i="90" s="1"/>
  <c r="E21" i="91" s="1"/>
  <c r="G73" i="90"/>
  <c r="J73" i="90" s="1"/>
  <c r="E73" i="91" s="1"/>
  <c r="G38" i="88"/>
  <c r="J38" i="88" s="1"/>
  <c r="E38" i="89" s="1"/>
  <c r="G214" i="87"/>
  <c r="J214" i="87" s="1"/>
  <c r="E214" i="88" s="1"/>
  <c r="G165" i="88"/>
  <c r="J165" i="88" s="1"/>
  <c r="E165" i="89" s="1"/>
  <c r="G107" i="88"/>
  <c r="J107" i="88" s="1"/>
  <c r="E107" i="89" s="1"/>
  <c r="G23" i="90"/>
  <c r="J23" i="90" s="1"/>
  <c r="E23" i="91" s="1"/>
  <c r="G119" i="88"/>
  <c r="J119" i="88" s="1"/>
  <c r="E119" i="89" s="1"/>
  <c r="G96" i="88"/>
  <c r="J96" i="88" s="1"/>
  <c r="E96" i="89" s="1"/>
  <c r="G122" i="88"/>
  <c r="J122" i="88" s="1"/>
  <c r="E122" i="89" s="1"/>
  <c r="G110" i="88"/>
  <c r="J110" i="88" s="1"/>
  <c r="E110" i="89" s="1"/>
  <c r="G117" i="88"/>
  <c r="J117" i="88" s="1"/>
  <c r="E117" i="89" s="1"/>
  <c r="G112" i="88"/>
  <c r="J112" i="88" s="1"/>
  <c r="E112" i="89" s="1"/>
  <c r="G112" i="89" s="1"/>
  <c r="G221" i="88"/>
  <c r="J221" i="88" s="1"/>
  <c r="E221" i="89" s="1"/>
  <c r="G108" i="88"/>
  <c r="J108" i="88" s="1"/>
  <c r="E108" i="89" s="1"/>
  <c r="G161" i="88"/>
  <c r="J161" i="88" s="1"/>
  <c r="E161" i="89" s="1"/>
  <c r="G90" i="90"/>
  <c r="J90" i="90" s="1"/>
  <c r="E90" i="91" s="1"/>
  <c r="G134" i="85"/>
  <c r="J134" i="85" s="1"/>
  <c r="E134" i="86" s="1"/>
  <c r="G131" i="85"/>
  <c r="J131" i="85" s="1"/>
  <c r="E131" i="86" s="1"/>
  <c r="G254" i="87"/>
  <c r="J254" i="87" s="1"/>
  <c r="E254" i="88" s="1"/>
  <c r="G248" i="87"/>
  <c r="J248" i="87" s="1"/>
  <c r="E248" i="88" s="1"/>
  <c r="G82" i="87"/>
  <c r="J82" i="87" s="1"/>
  <c r="E82" i="88" s="1"/>
  <c r="G220" i="90"/>
  <c r="J220" i="90" s="1"/>
  <c r="E220" i="91" s="1"/>
  <c r="G64" i="90"/>
  <c r="J64" i="90" s="1"/>
  <c r="E64" i="91" s="1"/>
  <c r="G99" i="90"/>
  <c r="J99" i="90" s="1"/>
  <c r="E99" i="91" s="1"/>
  <c r="G192" i="90"/>
  <c r="J192" i="90" s="1"/>
  <c r="E192" i="91" s="1"/>
  <c r="G138" i="90"/>
  <c r="J138" i="90" s="1"/>
  <c r="E138" i="91" s="1"/>
  <c r="G89" i="90"/>
  <c r="J89" i="90" s="1"/>
  <c r="E89" i="91" s="1"/>
  <c r="G222" i="90"/>
  <c r="J222" i="90" s="1"/>
  <c r="E222" i="91" s="1"/>
  <c r="G139" i="90"/>
  <c r="J139" i="90" s="1"/>
  <c r="E139" i="91" s="1"/>
  <c r="G106" i="90"/>
  <c r="J106" i="90" s="1"/>
  <c r="E106" i="91" s="1"/>
  <c r="G140" i="90"/>
  <c r="J140" i="90" s="1"/>
  <c r="E140" i="91" s="1"/>
  <c r="G49" i="89"/>
  <c r="J49" i="89" s="1"/>
  <c r="G123" i="90"/>
  <c r="J123" i="90" s="1"/>
  <c r="E123" i="91" s="1"/>
  <c r="G78" i="90"/>
  <c r="J78" i="90" s="1"/>
  <c r="E78" i="91" s="1"/>
  <c r="G100" i="90"/>
  <c r="J100" i="90" s="1"/>
  <c r="E100" i="91" s="1"/>
  <c r="G65" i="90"/>
  <c r="J65" i="90" s="1"/>
  <c r="E65" i="91" s="1"/>
  <c r="G79" i="90"/>
  <c r="J79" i="90" s="1"/>
  <c r="E79" i="91" s="1"/>
  <c r="G74" i="90"/>
  <c r="J74" i="90" s="1"/>
  <c r="E74" i="91" s="1"/>
  <c r="G166" i="90"/>
  <c r="J166" i="90" s="1"/>
  <c r="E166" i="91" s="1"/>
  <c r="G176" i="90"/>
  <c r="J176" i="90" s="1"/>
  <c r="E176" i="91" s="1"/>
  <c r="G184" i="90"/>
  <c r="J184" i="90" s="1"/>
  <c r="E184" i="91" s="1"/>
  <c r="G145" i="90"/>
  <c r="J145" i="90" s="1"/>
  <c r="E145" i="91" s="1"/>
  <c r="G91" i="90"/>
  <c r="J91" i="90" s="1"/>
  <c r="E91" i="91" s="1"/>
  <c r="G118" i="90"/>
  <c r="J118" i="90" s="1"/>
  <c r="E118" i="91" s="1"/>
  <c r="G224" i="90"/>
  <c r="J224" i="90" s="1"/>
  <c r="E224" i="91" s="1"/>
  <c r="G67" i="90"/>
  <c r="J67" i="90" s="1"/>
  <c r="E67" i="91" s="1"/>
  <c r="G144" i="90"/>
  <c r="J144" i="90" s="1"/>
  <c r="E144" i="91" s="1"/>
  <c r="G69" i="90"/>
  <c r="J69" i="90" s="1"/>
  <c r="E69" i="91" s="1"/>
  <c r="G146" i="90"/>
  <c r="J146" i="90" s="1"/>
  <c r="E146" i="91" s="1"/>
  <c r="G98" i="90"/>
  <c r="J98" i="90" s="1"/>
  <c r="E98" i="91" s="1"/>
  <c r="G143" i="90"/>
  <c r="J143" i="90" s="1"/>
  <c r="E143" i="91" s="1"/>
  <c r="G93" i="90"/>
  <c r="J93" i="90" s="1"/>
  <c r="E93" i="91" s="1"/>
  <c r="G80" i="90"/>
  <c r="J80" i="90" s="1"/>
  <c r="E80" i="91" s="1"/>
  <c r="G142" i="90"/>
  <c r="J142" i="90" s="1"/>
  <c r="E142" i="91" s="1"/>
  <c r="G163" i="90"/>
  <c r="J163" i="90" s="1"/>
  <c r="E163" i="91" s="1"/>
  <c r="G137" i="90"/>
  <c r="J137" i="90" s="1"/>
  <c r="E137" i="91" s="1"/>
  <c r="G130" i="90"/>
  <c r="J130" i="90" s="1"/>
  <c r="E130" i="91" s="1"/>
  <c r="G33" i="89"/>
  <c r="J33" i="89" s="1"/>
  <c r="G72" i="90"/>
  <c r="J72" i="90" s="1"/>
  <c r="E72" i="91" s="1"/>
  <c r="G85" i="90"/>
  <c r="J85" i="90" s="1"/>
  <c r="E85" i="91" s="1"/>
  <c r="G170" i="90"/>
  <c r="J170" i="90" s="1"/>
  <c r="E170" i="91" s="1"/>
  <c r="G185" i="90"/>
  <c r="J185" i="90" s="1"/>
  <c r="E185" i="91" s="1"/>
  <c r="G66" i="90"/>
  <c r="J66" i="90" s="1"/>
  <c r="E66" i="91" s="1"/>
  <c r="G141" i="90"/>
  <c r="J141" i="90" s="1"/>
  <c r="E141" i="91" s="1"/>
  <c r="G154" i="90"/>
  <c r="J154" i="90" s="1"/>
  <c r="E154" i="91" s="1"/>
  <c r="G101" i="90"/>
  <c r="J101" i="90" s="1"/>
  <c r="E101" i="91" s="1"/>
  <c r="G225" i="90"/>
  <c r="J225" i="90" s="1"/>
  <c r="E225" i="91" s="1"/>
  <c r="G61" i="90"/>
  <c r="J61" i="90" s="1"/>
  <c r="E61" i="91" s="1"/>
  <c r="G168" i="90"/>
  <c r="J168" i="90" s="1"/>
  <c r="E168" i="91" s="1"/>
  <c r="G81" i="90"/>
  <c r="J81" i="90" s="1"/>
  <c r="E81" i="91" s="1"/>
  <c r="G59" i="89"/>
  <c r="J59" i="89" s="1"/>
  <c r="G167" i="90"/>
  <c r="J167" i="90" s="1"/>
  <c r="E167" i="91" s="1"/>
  <c r="G183" i="90"/>
  <c r="J183" i="90" s="1"/>
  <c r="E183" i="91" s="1"/>
  <c r="G223" i="90"/>
  <c r="J223" i="90" s="1"/>
  <c r="E223" i="91" s="1"/>
  <c r="G120" i="90"/>
  <c r="J120" i="90" s="1"/>
  <c r="E120" i="91" s="1"/>
  <c r="G215" i="90"/>
  <c r="J215" i="90" s="1"/>
  <c r="E215" i="91" s="1"/>
  <c r="G159" i="90"/>
  <c r="J159" i="90" s="1"/>
  <c r="E159" i="91" s="1"/>
  <c r="G180" i="90"/>
  <c r="J180" i="90" s="1"/>
  <c r="E180" i="91" s="1"/>
  <c r="G68" i="90"/>
  <c r="J68" i="90" s="1"/>
  <c r="E68" i="91" s="1"/>
  <c r="G77" i="90"/>
  <c r="J77" i="90" s="1"/>
  <c r="E77" i="91" s="1"/>
  <c r="G92" i="90"/>
  <c r="J92" i="90" s="1"/>
  <c r="E92" i="91" s="1"/>
  <c r="G160" i="90"/>
  <c r="J160" i="90" s="1"/>
  <c r="E160" i="91" s="1"/>
  <c r="G121" i="90"/>
  <c r="J121" i="90" s="1"/>
  <c r="E121" i="91" s="1"/>
  <c r="G95" i="90"/>
  <c r="J95" i="90" s="1"/>
  <c r="E95" i="91" s="1"/>
  <c r="G171" i="90"/>
  <c r="J171" i="90" s="1"/>
  <c r="E171" i="91" s="1"/>
  <c r="G162" i="90"/>
  <c r="J162" i="90" s="1"/>
  <c r="E162" i="91" s="1"/>
  <c r="G164" i="90"/>
  <c r="J164" i="90" s="1"/>
  <c r="E164" i="91" s="1"/>
  <c r="G172" i="90"/>
  <c r="J172" i="90" s="1"/>
  <c r="E172" i="91" s="1"/>
  <c r="G158" i="90"/>
  <c r="J158" i="90" s="1"/>
  <c r="E158" i="91" s="1"/>
  <c r="G62" i="90"/>
  <c r="J62" i="90" s="1"/>
  <c r="E62" i="91" s="1"/>
  <c r="G179" i="90"/>
  <c r="J179" i="90" s="1"/>
  <c r="E179" i="91" s="1"/>
  <c r="G97" i="91"/>
  <c r="J97" i="91" s="1"/>
  <c r="G57" i="89"/>
  <c r="J57" i="89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255" i="89"/>
  <c r="J255" i="89" s="1"/>
  <c r="G256" i="89"/>
  <c r="J256" i="89" s="1"/>
  <c r="G191" i="89"/>
  <c r="J191" i="89" s="1"/>
  <c r="G190" i="89"/>
  <c r="J190" i="89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29" i="91" l="1"/>
  <c r="G129" i="91" s="1"/>
  <c r="J129" i="91" s="1"/>
  <c r="G129" i="92" s="1"/>
  <c r="J129" i="92" s="1"/>
  <c r="G251" i="91"/>
  <c r="J251" i="91" s="1"/>
  <c r="E243" i="91"/>
  <c r="E63" i="91"/>
  <c r="G63" i="91" s="1"/>
  <c r="J63" i="91" s="1"/>
  <c r="G63" i="92" s="1"/>
  <c r="J63" i="92" s="1"/>
  <c r="G35" i="89"/>
  <c r="J35" i="89" s="1"/>
  <c r="G35" i="90" s="1"/>
  <c r="J35" i="90" s="1"/>
  <c r="E36" i="89"/>
  <c r="G36" i="89" s="1"/>
  <c r="J36" i="89" s="1"/>
  <c r="G45" i="89"/>
  <c r="J45" i="89" s="1"/>
  <c r="G45" i="90" s="1"/>
  <c r="J45" i="90" s="1"/>
  <c r="E46" i="89"/>
  <c r="G46" i="89" s="1"/>
  <c r="J46" i="89" s="1"/>
  <c r="G39" i="89"/>
  <c r="J39" i="89" s="1"/>
  <c r="E40" i="89"/>
  <c r="G40" i="89" s="1"/>
  <c r="J40" i="89" s="1"/>
  <c r="G250" i="88"/>
  <c r="J250" i="88" s="1"/>
  <c r="E242" i="88"/>
  <c r="G242" i="88" s="1"/>
  <c r="J242" i="88" s="1"/>
  <c r="E242" i="89" s="1"/>
  <c r="G229" i="89"/>
  <c r="J229" i="89" s="1"/>
  <c r="E230" i="89"/>
  <c r="G230" i="89" s="1"/>
  <c r="J230" i="89" s="1"/>
  <c r="G88" i="88"/>
  <c r="J88" i="88" s="1"/>
  <c r="E88" i="89" s="1"/>
  <c r="G88" i="89" s="1"/>
  <c r="J88" i="89" s="1"/>
  <c r="E87" i="88"/>
  <c r="G87" i="88" s="1"/>
  <c r="J87" i="88" s="1"/>
  <c r="E87" i="89" s="1"/>
  <c r="G87" i="89" s="1"/>
  <c r="J87" i="89" s="1"/>
  <c r="G88" i="90" s="1"/>
  <c r="J88" i="90" s="1"/>
  <c r="E88" i="91" s="1"/>
  <c r="G252" i="89"/>
  <c r="J252" i="89" s="1"/>
  <c r="E253" i="89"/>
  <c r="E247" i="88"/>
  <c r="G247" i="88" s="1"/>
  <c r="J247" i="88" s="1"/>
  <c r="E247" i="89" s="1"/>
  <c r="G226" i="89"/>
  <c r="J226" i="89" s="1"/>
  <c r="E227" i="89"/>
  <c r="G227" i="89" s="1"/>
  <c r="J227" i="89" s="1"/>
  <c r="G245" i="89"/>
  <c r="J245" i="89" s="1"/>
  <c r="E246" i="89"/>
  <c r="J112" i="89"/>
  <c r="G96" i="89"/>
  <c r="J96" i="89" s="1"/>
  <c r="G95" i="89"/>
  <c r="J95" i="89" s="1"/>
  <c r="G165" i="89"/>
  <c r="J165" i="89" s="1"/>
  <c r="G164" i="89"/>
  <c r="J164" i="89" s="1"/>
  <c r="G241" i="89"/>
  <c r="J241" i="89" s="1"/>
  <c r="G249" i="90" s="1"/>
  <c r="J249" i="90" s="1"/>
  <c r="E249" i="91" s="1"/>
  <c r="G249" i="91" s="1"/>
  <c r="J249" i="91" s="1"/>
  <c r="G161" i="89"/>
  <c r="J161" i="89" s="1"/>
  <c r="G160" i="89"/>
  <c r="J160" i="89" s="1"/>
  <c r="G117" i="89"/>
  <c r="J117" i="89" s="1"/>
  <c r="G116" i="89"/>
  <c r="J116" i="89" s="1"/>
  <c r="G119" i="89"/>
  <c r="J119" i="89" s="1"/>
  <c r="G118" i="89"/>
  <c r="J118" i="89" s="1"/>
  <c r="G114" i="89"/>
  <c r="J114" i="89" s="1"/>
  <c r="G114" i="90" s="1"/>
  <c r="J114" i="90" s="1"/>
  <c r="E114" i="91" s="1"/>
  <c r="G114" i="91" s="1"/>
  <c r="J114" i="91" s="1"/>
  <c r="G115" i="89"/>
  <c r="J115" i="89" s="1"/>
  <c r="G108" i="89"/>
  <c r="J108" i="89" s="1"/>
  <c r="G109" i="89"/>
  <c r="J109" i="89" s="1"/>
  <c r="G109" i="90" s="1"/>
  <c r="J109" i="90" s="1"/>
  <c r="E109" i="91" s="1"/>
  <c r="G109" i="91" s="1"/>
  <c r="J109" i="91" s="1"/>
  <c r="G38" i="89"/>
  <c r="J38" i="89" s="1"/>
  <c r="G37" i="89"/>
  <c r="J37" i="89" s="1"/>
  <c r="G111" i="89"/>
  <c r="J111" i="89" s="1"/>
  <c r="G110" i="89"/>
  <c r="J110" i="89" s="1"/>
  <c r="G221" i="89"/>
  <c r="J221" i="89" s="1"/>
  <c r="G220" i="89"/>
  <c r="J220" i="89" s="1"/>
  <c r="G122" i="89"/>
  <c r="J122" i="89" s="1"/>
  <c r="G121" i="89"/>
  <c r="J121" i="89" s="1"/>
  <c r="G107" i="89"/>
  <c r="J107" i="89" s="1"/>
  <c r="G107" i="90" s="1"/>
  <c r="J107" i="90" s="1"/>
  <c r="G106" i="89"/>
  <c r="J106" i="89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E86" i="91" s="1"/>
  <c r="G87" i="90"/>
  <c r="J87" i="90" s="1"/>
  <c r="G228" i="90"/>
  <c r="J228" i="90" s="1"/>
  <c r="E228" i="91" s="1"/>
  <c r="G236" i="90"/>
  <c r="J236" i="90" s="1"/>
  <c r="G234" i="88"/>
  <c r="J234" i="88" s="1"/>
  <c r="G240" i="98"/>
  <c r="J240" i="98" s="1"/>
  <c r="G241" i="98"/>
  <c r="J241" i="98" s="1"/>
  <c r="G249" i="99" s="1"/>
  <c r="J249" i="99" s="1"/>
  <c r="G232" i="98"/>
  <c r="J232" i="98" s="1"/>
  <c r="G231" i="103"/>
  <c r="J231" i="103" s="1"/>
  <c r="G239" i="103"/>
  <c r="J239" i="103" s="1"/>
  <c r="G227" i="90"/>
  <c r="J227" i="90" s="1"/>
  <c r="E227" i="91" s="1"/>
  <c r="G235" i="90"/>
  <c r="J235" i="90" s="1"/>
  <c r="G230" i="90"/>
  <c r="J230" i="90" s="1"/>
  <c r="E230" i="91" s="1"/>
  <c r="G238" i="90"/>
  <c r="J238" i="90" s="1"/>
  <c r="G259" i="88"/>
  <c r="J259" i="88" s="1"/>
  <c r="E258" i="89" s="1"/>
  <c r="G258" i="89" s="1"/>
  <c r="J258" i="89" s="1"/>
  <c r="G173" i="88"/>
  <c r="J173" i="88" s="1"/>
  <c r="G174" i="88"/>
  <c r="J174" i="88" s="1"/>
  <c r="E174" i="89" s="1"/>
  <c r="G103" i="88"/>
  <c r="J103" i="88" s="1"/>
  <c r="E103" i="89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1" i="90"/>
  <c r="J111" i="90" s="1"/>
  <c r="G108" i="90"/>
  <c r="J108" i="90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112" i="90"/>
  <c r="J112" i="90" s="1"/>
  <c r="G21" i="91"/>
  <c r="J21" i="91" s="1"/>
  <c r="G22" i="91"/>
  <c r="J22" i="91" s="1"/>
  <c r="G20" i="91"/>
  <c r="J20" i="91" s="1"/>
  <c r="G17" i="86"/>
  <c r="J17" i="86" s="1"/>
  <c r="G74" i="91"/>
  <c r="J74" i="91" s="1"/>
  <c r="G74" i="92" s="1"/>
  <c r="J74" i="92" s="1"/>
  <c r="G14" i="86"/>
  <c r="J14" i="86" s="1"/>
  <c r="G7" i="86"/>
  <c r="J7" i="86" s="1"/>
  <c r="G117" i="90"/>
  <c r="J117" i="90" s="1"/>
  <c r="G214" i="88"/>
  <c r="J214" i="88" s="1"/>
  <c r="E214" i="89" s="1"/>
  <c r="G115" i="90"/>
  <c r="J115" i="90" s="1"/>
  <c r="G116" i="90"/>
  <c r="J116" i="90" s="1"/>
  <c r="G19" i="91"/>
  <c r="J19" i="91" s="1"/>
  <c r="G82" i="88"/>
  <c r="J82" i="88" s="1"/>
  <c r="G248" i="88"/>
  <c r="J248" i="88" s="1"/>
  <c r="E248" i="89" s="1"/>
  <c r="G254" i="88"/>
  <c r="J254" i="88" s="1"/>
  <c r="G131" i="86"/>
  <c r="J131" i="86" s="1"/>
  <c r="E131" i="87" s="1"/>
  <c r="G134" i="86"/>
  <c r="J134" i="86" s="1"/>
  <c r="E134" i="87" s="1"/>
  <c r="G215" i="91"/>
  <c r="J215" i="91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G183" i="91"/>
  <c r="J183" i="91" s="1"/>
  <c r="G36" i="90"/>
  <c r="J36" i="90" s="1"/>
  <c r="E36" i="91" s="1"/>
  <c r="G106" i="91"/>
  <c r="J106" i="91" s="1"/>
  <c r="G158" i="91"/>
  <c r="J158" i="91" s="1"/>
  <c r="G121" i="91"/>
  <c r="J121" i="91" s="1"/>
  <c r="G161" i="90"/>
  <c r="J161" i="90" s="1"/>
  <c r="E161" i="91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E30" i="91" s="1"/>
  <c r="G165" i="90"/>
  <c r="J165" i="90" s="1"/>
  <c r="E165" i="91" s="1"/>
  <c r="G49" i="90"/>
  <c r="J49" i="90" s="1"/>
  <c r="E49" i="91" s="1"/>
  <c r="G62" i="91"/>
  <c r="J62" i="91" s="1"/>
  <c r="G119" i="90"/>
  <c r="J119" i="90" s="1"/>
  <c r="E119" i="91" s="1"/>
  <c r="G170" i="91"/>
  <c r="J170" i="91" s="1"/>
  <c r="G118" i="91"/>
  <c r="J118" i="91" s="1"/>
  <c r="G50" i="90"/>
  <c r="J50" i="90" s="1"/>
  <c r="E50" i="91" s="1"/>
  <c r="G57" i="90"/>
  <c r="J57" i="90" s="1"/>
  <c r="E57" i="91" s="1"/>
  <c r="G160" i="91"/>
  <c r="J160" i="91" s="1"/>
  <c r="G122" i="90"/>
  <c r="J122" i="90" s="1"/>
  <c r="E122" i="91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E37" i="91" s="1"/>
  <c r="G123" i="91"/>
  <c r="J123" i="91" s="1"/>
  <c r="G192" i="91"/>
  <c r="J192" i="91" s="1"/>
  <c r="G180" i="91"/>
  <c r="J180" i="91" s="1"/>
  <c r="G66" i="91"/>
  <c r="J66" i="91" s="1"/>
  <c r="G44" i="90"/>
  <c r="J44" i="90" s="1"/>
  <c r="E44" i="91" s="1"/>
  <c r="G56" i="90"/>
  <c r="J56" i="90" s="1"/>
  <c r="E56" i="91" s="1"/>
  <c r="G99" i="91"/>
  <c r="J99" i="91" s="1"/>
  <c r="G47" i="90"/>
  <c r="J47" i="90" s="1"/>
  <c r="E47" i="91" s="1"/>
  <c r="G89" i="91"/>
  <c r="J89" i="91" s="1"/>
  <c r="G162" i="91"/>
  <c r="J162" i="91" s="1"/>
  <c r="G53" i="90"/>
  <c r="J53" i="90" s="1"/>
  <c r="E53" i="91" s="1"/>
  <c r="G81" i="91"/>
  <c r="J81" i="91" s="1"/>
  <c r="G130" i="91"/>
  <c r="J130" i="91" s="1"/>
  <c r="G98" i="91"/>
  <c r="J98" i="91" s="1"/>
  <c r="G79" i="91"/>
  <c r="J79" i="91" s="1"/>
  <c r="G43" i="90"/>
  <c r="J43" i="90" s="1"/>
  <c r="E43" i="91" s="1"/>
  <c r="G171" i="91"/>
  <c r="J171" i="91" s="1"/>
  <c r="G29" i="90"/>
  <c r="J29" i="90" s="1"/>
  <c r="E29" i="91" s="1"/>
  <c r="G34" i="90"/>
  <c r="J34" i="90" s="1"/>
  <c r="E34" i="91" s="1"/>
  <c r="G168" i="91"/>
  <c r="J168" i="91" s="1"/>
  <c r="G54" i="90"/>
  <c r="J54" i="90" s="1"/>
  <c r="E54" i="91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E221" i="91" s="1"/>
  <c r="G52" i="90"/>
  <c r="J52" i="90" s="1"/>
  <c r="E52" i="91" s="1"/>
  <c r="G51" i="90"/>
  <c r="J51" i="90" s="1"/>
  <c r="E51" i="91" s="1"/>
  <c r="G179" i="91"/>
  <c r="J179" i="91" s="1"/>
  <c r="G46" i="90"/>
  <c r="J46" i="90" s="1"/>
  <c r="E46" i="91" s="1"/>
  <c r="G42" i="90"/>
  <c r="J42" i="90" s="1"/>
  <c r="E42" i="91" s="1"/>
  <c r="G163" i="91"/>
  <c r="J163" i="91" s="1"/>
  <c r="G80" i="91"/>
  <c r="J80" i="91" s="1"/>
  <c r="G55" i="90"/>
  <c r="J55" i="90" s="1"/>
  <c r="E55" i="91" s="1"/>
  <c r="G100" i="91"/>
  <c r="J100" i="91" s="1"/>
  <c r="G140" i="91"/>
  <c r="J140" i="91" s="1"/>
  <c r="G220" i="91"/>
  <c r="J220" i="91" s="1"/>
  <c r="G48" i="90"/>
  <c r="J48" i="90" s="1"/>
  <c r="E48" i="91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E38" i="91" s="1"/>
  <c r="G96" i="90"/>
  <c r="J96" i="90" s="1"/>
  <c r="E96" i="91" s="1"/>
  <c r="G40" i="90"/>
  <c r="J40" i="90" s="1"/>
  <c r="E40" i="91" s="1"/>
  <c r="G223" i="91"/>
  <c r="J223" i="91" s="1"/>
  <c r="G59" i="90"/>
  <c r="J59" i="90" s="1"/>
  <c r="E59" i="91" s="1"/>
  <c r="G61" i="91"/>
  <c r="J61" i="91" s="1"/>
  <c r="G154" i="91"/>
  <c r="J154" i="91" s="1"/>
  <c r="G185" i="91"/>
  <c r="J185" i="91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E27" i="91" s="1"/>
  <c r="G186" i="90"/>
  <c r="J186" i="90" s="1"/>
  <c r="E186" i="91" s="1"/>
  <c r="G255" i="90"/>
  <c r="J255" i="90" s="1"/>
  <c r="E255" i="91" s="1"/>
  <c r="G104" i="90"/>
  <c r="J104" i="90" s="1"/>
  <c r="E104" i="91" s="1"/>
  <c r="G256" i="90"/>
  <c r="J256" i="90" s="1"/>
  <c r="E256" i="91" s="1"/>
  <c r="G233" i="90"/>
  <c r="J233" i="90" s="1"/>
  <c r="E233" i="91" s="1"/>
  <c r="G258" i="90"/>
  <c r="J258" i="90" s="1"/>
  <c r="G191" i="90"/>
  <c r="J191" i="90" s="1"/>
  <c r="E191" i="91" s="1"/>
  <c r="G190" i="90"/>
  <c r="J190" i="90" s="1"/>
  <c r="E190" i="91" s="1"/>
  <c r="G133" i="88"/>
  <c r="J133" i="88" s="1"/>
  <c r="G136" i="88"/>
  <c r="J136" i="88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11" i="91" l="1"/>
  <c r="G111" i="91" s="1"/>
  <c r="J111" i="91" s="1"/>
  <c r="G111" i="92" s="1"/>
  <c r="J111" i="92" s="1"/>
  <c r="E116" i="91"/>
  <c r="G116" i="91" s="1"/>
  <c r="J116" i="91" s="1"/>
  <c r="G116" i="92" s="1"/>
  <c r="J116" i="92" s="1"/>
  <c r="E110" i="91"/>
  <c r="G110" i="91" s="1"/>
  <c r="J110" i="91" s="1"/>
  <c r="G110" i="92" s="1"/>
  <c r="J110" i="92" s="1"/>
  <c r="E35" i="91"/>
  <c r="G35" i="91" s="1"/>
  <c r="J35" i="91" s="1"/>
  <c r="G35" i="92" s="1"/>
  <c r="J35" i="92" s="1"/>
  <c r="G35" i="93" s="1"/>
  <c r="J35" i="93" s="1"/>
  <c r="G35" i="94" s="1"/>
  <c r="J35" i="94" s="1"/>
  <c r="E35" i="95" s="1"/>
  <c r="G35" i="95" s="1"/>
  <c r="J35" i="95" s="1"/>
  <c r="G246" i="91"/>
  <c r="J246" i="91" s="1"/>
  <c r="E238" i="91"/>
  <c r="E115" i="91"/>
  <c r="G115" i="91" s="1"/>
  <c r="J115" i="91" s="1"/>
  <c r="G115" i="92" s="1"/>
  <c r="J115" i="92" s="1"/>
  <c r="E117" i="91"/>
  <c r="G117" i="91" s="1"/>
  <c r="J117" i="91" s="1"/>
  <c r="G117" i="92" s="1"/>
  <c r="J117" i="92" s="1"/>
  <c r="E112" i="91"/>
  <c r="G112" i="91" s="1"/>
  <c r="J112" i="91" s="1"/>
  <c r="G112" i="92" s="1"/>
  <c r="J112" i="92" s="1"/>
  <c r="G243" i="91"/>
  <c r="J243" i="91" s="1"/>
  <c r="G251" i="92" s="1"/>
  <c r="J251" i="92" s="1"/>
  <c r="E235" i="91"/>
  <c r="G244" i="91"/>
  <c r="J244" i="91" s="1"/>
  <c r="E236" i="91"/>
  <c r="E107" i="91"/>
  <c r="G107" i="91" s="1"/>
  <c r="J107" i="91" s="1"/>
  <c r="E108" i="91"/>
  <c r="G108" i="91" s="1"/>
  <c r="J108" i="91" s="1"/>
  <c r="G108" i="92" s="1"/>
  <c r="J108" i="92" s="1"/>
  <c r="G88" i="91"/>
  <c r="J88" i="91" s="1"/>
  <c r="E87" i="91"/>
  <c r="E45" i="91"/>
  <c r="G45" i="91" s="1"/>
  <c r="J45" i="91" s="1"/>
  <c r="G45" i="92" s="1"/>
  <c r="J45" i="92" s="1"/>
  <c r="G233" i="89"/>
  <c r="J233" i="89" s="1"/>
  <c r="E234" i="89"/>
  <c r="E14" i="87"/>
  <c r="G14" i="87" s="1"/>
  <c r="J14" i="87" s="1"/>
  <c r="E14" i="88" s="1"/>
  <c r="G14" i="88" s="1"/>
  <c r="J14" i="88" s="1"/>
  <c r="E14" i="89" s="1"/>
  <c r="E16" i="87"/>
  <c r="G16" i="87" s="1"/>
  <c r="J16" i="87" s="1"/>
  <c r="E16" i="88" s="1"/>
  <c r="G16" i="88" s="1"/>
  <c r="J16" i="88" s="1"/>
  <c r="E16" i="89" s="1"/>
  <c r="G101" i="89"/>
  <c r="J101" i="89" s="1"/>
  <c r="E102" i="89"/>
  <c r="G102" i="89" s="1"/>
  <c r="J102" i="89" s="1"/>
  <c r="G249" i="89"/>
  <c r="J249" i="89" s="1"/>
  <c r="E250" i="89"/>
  <c r="G250" i="89" s="1"/>
  <c r="J250" i="89" s="1"/>
  <c r="G81" i="89"/>
  <c r="J81" i="89" s="1"/>
  <c r="E82" i="89"/>
  <c r="E8" i="87"/>
  <c r="G8" i="87" s="1"/>
  <c r="J8" i="87" s="1"/>
  <c r="E8" i="88" s="1"/>
  <c r="G8" i="88" s="1"/>
  <c r="J8" i="88" s="1"/>
  <c r="E8" i="89" s="1"/>
  <c r="E7" i="87"/>
  <c r="G7" i="87" s="1"/>
  <c r="J7" i="87" s="1"/>
  <c r="E7" i="88" s="1"/>
  <c r="G7" i="88" s="1"/>
  <c r="J7" i="88" s="1"/>
  <c r="E7" i="89" s="1"/>
  <c r="E17" i="87"/>
  <c r="G17" i="87" s="1"/>
  <c r="J17" i="87" s="1"/>
  <c r="E17" i="88" s="1"/>
  <c r="G17" i="88" s="1"/>
  <c r="J17" i="88" s="1"/>
  <c r="E17" i="89" s="1"/>
  <c r="G15" i="87"/>
  <c r="J15" i="87" s="1"/>
  <c r="E15" i="88" s="1"/>
  <c r="G15" i="88" s="1"/>
  <c r="J15" i="88" s="1"/>
  <c r="E15" i="89" s="1"/>
  <c r="E15" i="87"/>
  <c r="G253" i="89"/>
  <c r="J253" i="89" s="1"/>
  <c r="E254" i="89"/>
  <c r="G135" i="89"/>
  <c r="J135" i="89" s="1"/>
  <c r="E136" i="89"/>
  <c r="G6" i="87"/>
  <c r="J6" i="87" s="1"/>
  <c r="E6" i="88" s="1"/>
  <c r="E6" i="87"/>
  <c r="G172" i="89"/>
  <c r="J172" i="89" s="1"/>
  <c r="E173" i="89"/>
  <c r="G132" i="89"/>
  <c r="J132" i="89" s="1"/>
  <c r="E133" i="89"/>
  <c r="E18" i="87"/>
  <c r="G18" i="87" s="1"/>
  <c r="J18" i="87" s="1"/>
  <c r="E18" i="88" s="1"/>
  <c r="G18" i="88" s="1"/>
  <c r="J18" i="88" s="1"/>
  <c r="E18" i="89" s="1"/>
  <c r="G13" i="87"/>
  <c r="J13" i="87" s="1"/>
  <c r="E13" i="88" s="1"/>
  <c r="E13" i="87"/>
  <c r="G214" i="89"/>
  <c r="J214" i="89" s="1"/>
  <c r="G213" i="89"/>
  <c r="J213" i="89" s="1"/>
  <c r="G242" i="89"/>
  <c r="J242" i="89" s="1"/>
  <c r="G250" i="90" s="1"/>
  <c r="J250" i="90" s="1"/>
  <c r="E250" i="91" s="1"/>
  <c r="G246" i="89"/>
  <c r="J246" i="89" s="1"/>
  <c r="G71" i="103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9" i="100" s="1"/>
  <c r="J249" i="100" s="1"/>
  <c r="G240" i="99"/>
  <c r="J240" i="99" s="1"/>
  <c r="G232" i="99"/>
  <c r="J232" i="99" s="1"/>
  <c r="G230" i="91"/>
  <c r="J230" i="91" s="1"/>
  <c r="G238" i="91"/>
  <c r="J238" i="91" s="1"/>
  <c r="G246" i="92" s="1"/>
  <c r="J246" i="92" s="1"/>
  <c r="G234" i="89"/>
  <c r="J234" i="89" s="1"/>
  <c r="G247" i="89"/>
  <c r="J247" i="89" s="1"/>
  <c r="G242" i="90" s="1"/>
  <c r="J242" i="90" s="1"/>
  <c r="G227" i="91"/>
  <c r="J227" i="91" s="1"/>
  <c r="G235" i="91"/>
  <c r="J235" i="91" s="1"/>
  <c r="G243" i="92" s="1"/>
  <c r="J243" i="92" s="1"/>
  <c r="G251" i="93" s="1"/>
  <c r="J251" i="93" s="1"/>
  <c r="G228" i="91"/>
  <c r="J228" i="91" s="1"/>
  <c r="G236" i="91"/>
  <c r="J236" i="91" s="1"/>
  <c r="G244" i="92" s="1"/>
  <c r="J244" i="92" s="1"/>
  <c r="G253" i="90"/>
  <c r="J253" i="90" s="1"/>
  <c r="E253" i="91" s="1"/>
  <c r="G259" i="89"/>
  <c r="J259" i="89" s="1"/>
  <c r="G173" i="89"/>
  <c r="J173" i="89" s="1"/>
  <c r="G174" i="89"/>
  <c r="J174" i="89" s="1"/>
  <c r="G103" i="89"/>
  <c r="J103" i="89" s="1"/>
  <c r="G6" i="88"/>
  <c r="J6" i="88" s="1"/>
  <c r="E6" i="89" s="1"/>
  <c r="G90" i="92"/>
  <c r="J90" i="92" s="1"/>
  <c r="G13" i="88"/>
  <c r="J13" i="88" s="1"/>
  <c r="E13" i="89" s="1"/>
  <c r="G21" i="92"/>
  <c r="J21" i="92" s="1"/>
  <c r="G20" i="92"/>
  <c r="J20" i="92" s="1"/>
  <c r="G26" i="92"/>
  <c r="J26" i="92" s="1"/>
  <c r="G22" i="92"/>
  <c r="J22" i="92" s="1"/>
  <c r="G19" i="92"/>
  <c r="J19" i="92" s="1"/>
  <c r="G24" i="92"/>
  <c r="J24" i="92" s="1"/>
  <c r="G25" i="92"/>
  <c r="J25" i="92" s="1"/>
  <c r="G23" i="92"/>
  <c r="J23" i="92" s="1"/>
  <c r="G131" i="87"/>
  <c r="J131" i="87" s="1"/>
  <c r="E131" i="88" s="1"/>
  <c r="G134" i="87"/>
  <c r="J134" i="87" s="1"/>
  <c r="E134" i="88" s="1"/>
  <c r="G254" i="89"/>
  <c r="J254" i="89" s="1"/>
  <c r="G248" i="89"/>
  <c r="J248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E214" i="91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6" i="89"/>
  <c r="J136" i="89" s="1"/>
  <c r="G132" i="90"/>
  <c r="J132" i="90" s="1"/>
  <c r="E132" i="91" s="1"/>
  <c r="G135" i="90"/>
  <c r="J135" i="90" s="1"/>
  <c r="E135" i="91" s="1"/>
  <c r="G5" i="74"/>
  <c r="J5" i="74" s="1"/>
  <c r="E5" i="77" s="1"/>
  <c r="G250" i="91" l="1"/>
  <c r="J250" i="91" s="1"/>
  <c r="E242" i="91"/>
  <c r="G8" i="89"/>
  <c r="J8" i="89" s="1"/>
  <c r="G7" i="89"/>
  <c r="J7" i="89" s="1"/>
  <c r="G13" i="89"/>
  <c r="J13" i="89" s="1"/>
  <c r="G12" i="89"/>
  <c r="J12" i="89" s="1"/>
  <c r="G6" i="89"/>
  <c r="J6" i="89" s="1"/>
  <c r="E6" i="90" s="1"/>
  <c r="G6" i="90" s="1"/>
  <c r="J6" i="90" s="1"/>
  <c r="E6" i="91" s="1"/>
  <c r="G18" i="89"/>
  <c r="J18" i="89" s="1"/>
  <c r="G14" i="89"/>
  <c r="J14" i="89" s="1"/>
  <c r="G17" i="89"/>
  <c r="J17" i="89" s="1"/>
  <c r="G16" i="89"/>
  <c r="J16" i="89" s="1"/>
  <c r="G15" i="89"/>
  <c r="J15" i="89" s="1"/>
  <c r="G70" i="104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E234" i="91" s="1"/>
  <c r="G247" i="90"/>
  <c r="J247" i="90" s="1"/>
  <c r="G230" i="92"/>
  <c r="J230" i="92" s="1"/>
  <c r="G238" i="92"/>
  <c r="J238" i="92" s="1"/>
  <c r="G246" i="93" s="1"/>
  <c r="J246" i="93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44" i="93" s="1"/>
  <c r="J244" i="93" s="1"/>
  <c r="G227" i="92"/>
  <c r="J227" i="92" s="1"/>
  <c r="G235" i="92"/>
  <c r="J235" i="92" s="1"/>
  <c r="G243" i="93" s="1"/>
  <c r="J243" i="93" s="1"/>
  <c r="G251" i="94" s="1"/>
  <c r="J251" i="94" s="1"/>
  <c r="E251" i="95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78" s="1"/>
  <c r="E5" i="8"/>
  <c r="G17" i="90"/>
  <c r="J17" i="90" s="1"/>
  <c r="E17" i="91" s="1"/>
  <c r="G24" i="93"/>
  <c r="J24" i="93" s="1"/>
  <c r="G21" i="93"/>
  <c r="J21" i="93" s="1"/>
  <c r="G16" i="90"/>
  <c r="J16" i="90" s="1"/>
  <c r="E16" i="91" s="1"/>
  <c r="G19" i="93"/>
  <c r="J19" i="93" s="1"/>
  <c r="G13" i="90"/>
  <c r="J13" i="90" s="1"/>
  <c r="E13" i="91" s="1"/>
  <c r="G22" i="93"/>
  <c r="J22" i="93" s="1"/>
  <c r="G18" i="90"/>
  <c r="J18" i="90" s="1"/>
  <c r="E18" i="91" s="1"/>
  <c r="G26" i="93"/>
  <c r="J26" i="93" s="1"/>
  <c r="G90" i="93"/>
  <c r="J90" i="93" s="1"/>
  <c r="G7" i="90"/>
  <c r="J7" i="90" s="1"/>
  <c r="E7" i="91" s="1"/>
  <c r="G15" i="90"/>
  <c r="J15" i="90" s="1"/>
  <c r="E15" i="91" s="1"/>
  <c r="G23" i="93"/>
  <c r="J23" i="93" s="1"/>
  <c r="G8" i="90"/>
  <c r="J8" i="90" s="1"/>
  <c r="E8" i="91" s="1"/>
  <c r="G25" i="93"/>
  <c r="J25" i="93" s="1"/>
  <c r="G20" i="93"/>
  <c r="J20" i="93" s="1"/>
  <c r="G20" i="94" s="1"/>
  <c r="J20" i="94" s="1"/>
  <c r="E20" i="95" s="1"/>
  <c r="G14" i="90"/>
  <c r="J14" i="90" s="1"/>
  <c r="E14" i="91" s="1"/>
  <c r="G97" i="94"/>
  <c r="J97" i="94" s="1"/>
  <c r="E97" i="95" s="1"/>
  <c r="G248" i="90"/>
  <c r="J248" i="90" s="1"/>
  <c r="E248" i="91" s="1"/>
  <c r="G82" i="90"/>
  <c r="J82" i="90" s="1"/>
  <c r="E82" i="91" s="1"/>
  <c r="G254" i="90"/>
  <c r="J254" i="90" s="1"/>
  <c r="E254" i="91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E110" i="95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E117" i="95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E116" i="95" s="1"/>
  <c r="G142" i="93"/>
  <c r="J142" i="93" s="1"/>
  <c r="G32" i="92"/>
  <c r="J32" i="92" s="1"/>
  <c r="G141" i="93"/>
  <c r="J141" i="93" s="1"/>
  <c r="G56" i="92"/>
  <c r="J56" i="92" s="1"/>
  <c r="G112" i="94"/>
  <c r="J112" i="94" s="1"/>
  <c r="E112" i="95" s="1"/>
  <c r="G91" i="93"/>
  <c r="J91" i="93" s="1"/>
  <c r="G123" i="93"/>
  <c r="J123" i="93" s="1"/>
  <c r="G99" i="93"/>
  <c r="J99" i="93" s="1"/>
  <c r="G180" i="93"/>
  <c r="J180" i="93" s="1"/>
  <c r="G74" i="94"/>
  <c r="J74" i="94" s="1"/>
  <c r="E74" i="95" s="1"/>
  <c r="G98" i="93"/>
  <c r="J98" i="93" s="1"/>
  <c r="G69" i="93"/>
  <c r="J69" i="93" s="1"/>
  <c r="G140" i="93"/>
  <c r="J140" i="93" s="1"/>
  <c r="G108" i="94"/>
  <c r="J108" i="94" s="1"/>
  <c r="E108" i="95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E111" i="95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E107" i="95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E115" i="95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E133" i="91" s="1"/>
  <c r="G136" i="90"/>
  <c r="J136" i="90" s="1"/>
  <c r="E136" i="91" s="1"/>
  <c r="J208" i="8"/>
  <c r="G242" i="91" l="1"/>
  <c r="J242" i="91" s="1"/>
  <c r="G250" i="92" s="1"/>
  <c r="J250" i="92" s="1"/>
  <c r="E247" i="91"/>
  <c r="G133" i="89"/>
  <c r="J133" i="89" s="1"/>
  <c r="E134" i="89"/>
  <c r="G130" i="89"/>
  <c r="J130" i="89" s="1"/>
  <c r="E131" i="89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E88" i="95" s="1"/>
  <c r="G228" i="93"/>
  <c r="J228" i="93" s="1"/>
  <c r="G236" i="93"/>
  <c r="J236" i="93" s="1"/>
  <c r="G244" i="94" s="1"/>
  <c r="J244" i="94" s="1"/>
  <c r="E244" i="95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46" i="94" s="1"/>
  <c r="J246" i="94" s="1"/>
  <c r="E246" i="95" s="1"/>
  <c r="G227" i="93"/>
  <c r="J227" i="93" s="1"/>
  <c r="G235" i="93"/>
  <c r="J235" i="93" s="1"/>
  <c r="G243" i="94" s="1"/>
  <c r="J243" i="94" s="1"/>
  <c r="G234" i="91"/>
  <c r="J234" i="91" s="1"/>
  <c r="G247" i="91"/>
  <c r="J247" i="91" s="1"/>
  <c r="G242" i="92" s="1"/>
  <c r="J242" i="92" s="1"/>
  <c r="G250" i="93" s="1"/>
  <c r="J250" i="93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E19" i="95" s="1"/>
  <c r="G16" i="91"/>
  <c r="J16" i="91" s="1"/>
  <c r="G23" i="94"/>
  <c r="J23" i="94" s="1"/>
  <c r="E23" i="95" s="1"/>
  <c r="G90" i="94"/>
  <c r="J90" i="94" s="1"/>
  <c r="E90" i="95" s="1"/>
  <c r="G26" i="94"/>
  <c r="J26" i="94" s="1"/>
  <c r="E26" i="95" s="1"/>
  <c r="G20" i="95"/>
  <c r="G18" i="91"/>
  <c r="J18" i="91" s="1"/>
  <c r="G24" i="94"/>
  <c r="J24" i="94" s="1"/>
  <c r="E24" i="95" s="1"/>
  <c r="G25" i="94"/>
  <c r="J25" i="94" s="1"/>
  <c r="E25" i="95" s="1"/>
  <c r="G97" i="95"/>
  <c r="J97" i="95" s="1"/>
  <c r="G8" i="91"/>
  <c r="J8" i="91" s="1"/>
  <c r="G17" i="91"/>
  <c r="J17" i="91" s="1"/>
  <c r="G224" i="94"/>
  <c r="J224" i="94" s="1"/>
  <c r="E224" i="95" s="1"/>
  <c r="G6" i="91"/>
  <c r="J6" i="91" s="1"/>
  <c r="G7" i="91"/>
  <c r="J7" i="91" s="1"/>
  <c r="G22" i="94"/>
  <c r="J22" i="94" s="1"/>
  <c r="E22" i="95" s="1"/>
  <c r="G21" i="94"/>
  <c r="J21" i="94" s="1"/>
  <c r="E21" i="95" s="1"/>
  <c r="G131" i="89"/>
  <c r="J131" i="89" s="1"/>
  <c r="G134" i="89"/>
  <c r="J134" i="89" s="1"/>
  <c r="G103" i="91"/>
  <c r="J103" i="91" s="1"/>
  <c r="G254" i="91"/>
  <c r="J254" i="91" s="1"/>
  <c r="G248" i="91"/>
  <c r="J248" i="91" s="1"/>
  <c r="G82" i="91"/>
  <c r="J82" i="91" s="1"/>
  <c r="G130" i="94"/>
  <c r="J130" i="94" s="1"/>
  <c r="E130" i="95" s="1"/>
  <c r="G78" i="94"/>
  <c r="J78" i="94" s="1"/>
  <c r="E78" i="95" s="1"/>
  <c r="G161" i="93"/>
  <c r="J161" i="93" s="1"/>
  <c r="G116" i="95"/>
  <c r="J116" i="95" s="1"/>
  <c r="G164" i="94"/>
  <c r="J164" i="94" s="1"/>
  <c r="E164" i="95" s="1"/>
  <c r="G43" i="93"/>
  <c r="J43" i="93" s="1"/>
  <c r="G64" i="94"/>
  <c r="J64" i="94" s="1"/>
  <c r="E64" i="95" s="1"/>
  <c r="G115" i="95"/>
  <c r="J115" i="95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G171" i="94"/>
  <c r="J171" i="94" s="1"/>
  <c r="E171" i="95" s="1"/>
  <c r="G108" i="95"/>
  <c r="J108" i="95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G51" i="93"/>
  <c r="J51" i="93" s="1"/>
  <c r="G38" i="93"/>
  <c r="J38" i="93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G179" i="94"/>
  <c r="J179" i="94" s="1"/>
  <c r="E179" i="95" s="1"/>
  <c r="G41" i="93"/>
  <c r="J41" i="93" s="1"/>
  <c r="G58" i="93"/>
  <c r="J58" i="93" s="1"/>
  <c r="G47" i="93"/>
  <c r="J47" i="93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G221" i="93"/>
  <c r="J221" i="93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G36" i="93"/>
  <c r="J36" i="93" s="1"/>
  <c r="G100" i="94"/>
  <c r="J100" i="94" s="1"/>
  <c r="E100" i="95" s="1"/>
  <c r="G52" i="93"/>
  <c r="J52" i="93" s="1"/>
  <c r="G74" i="95"/>
  <c r="J74" i="95" s="1"/>
  <c r="G176" i="94"/>
  <c r="J176" i="94" s="1"/>
  <c r="E176" i="95" s="1"/>
  <c r="G31" i="93"/>
  <c r="J31" i="93" s="1"/>
  <c r="G34" i="93"/>
  <c r="J34" i="93" s="1"/>
  <c r="G37" i="93"/>
  <c r="J37" i="93" s="1"/>
  <c r="G111" i="95"/>
  <c r="J111" i="95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G53" i="93"/>
  <c r="J53" i="93" s="1"/>
  <c r="G28" i="93"/>
  <c r="J28" i="93" s="1"/>
  <c r="G172" i="94"/>
  <c r="J172" i="94" s="1"/>
  <c r="E172" i="95" s="1"/>
  <c r="G93" i="94"/>
  <c r="J93" i="94" s="1"/>
  <c r="E93" i="95" s="1"/>
  <c r="G119" i="93"/>
  <c r="J119" i="93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G122" i="93"/>
  <c r="J122" i="93" s="1"/>
  <c r="G215" i="94"/>
  <c r="J215" i="94" s="1"/>
  <c r="E215" i="95" s="1"/>
  <c r="G27" i="93"/>
  <c r="J27" i="93" s="1"/>
  <c r="G54" i="93"/>
  <c r="J54" i="93" s="1"/>
  <c r="G29" i="93"/>
  <c r="J29" i="93" s="1"/>
  <c r="G139" i="94"/>
  <c r="J139" i="94" s="1"/>
  <c r="E139" i="95" s="1"/>
  <c r="G120" i="94"/>
  <c r="J120" i="94" s="1"/>
  <c r="E120" i="95" s="1"/>
  <c r="G107" i="95"/>
  <c r="J107" i="95" s="1"/>
  <c r="G96" i="93"/>
  <c r="J96" i="93" s="1"/>
  <c r="G46" i="93"/>
  <c r="J46" i="93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G57" i="93"/>
  <c r="J57" i="93" s="1"/>
  <c r="G184" i="94"/>
  <c r="J184" i="94" s="1"/>
  <c r="E184" i="95" s="1"/>
  <c r="G222" i="94"/>
  <c r="J222" i="94" s="1"/>
  <c r="E222" i="95" s="1"/>
  <c r="G110" i="95"/>
  <c r="J110" i="95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G30" i="93"/>
  <c r="J30" i="93" s="1"/>
  <c r="G117" i="95"/>
  <c r="J117" i="95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G214" i="92"/>
  <c r="J214" i="92" s="1"/>
  <c r="G89" i="94"/>
  <c r="J89" i="94" s="1"/>
  <c r="E89" i="95" s="1"/>
  <c r="G59" i="93"/>
  <c r="J59" i="93" s="1"/>
  <c r="G5" i="78"/>
  <c r="J5" i="78" s="1"/>
  <c r="E5" i="79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4" i="8"/>
  <c r="J206" i="8"/>
  <c r="J183" i="8"/>
  <c r="J182" i="8"/>
  <c r="G208" i="8"/>
  <c r="J205" i="8"/>
  <c r="J184" i="8"/>
  <c r="G251" i="95" l="1"/>
  <c r="J251" i="95" s="1"/>
  <c r="E243" i="95"/>
  <c r="G20" i="96"/>
  <c r="J20" i="96" s="1"/>
  <c r="J20" i="95"/>
  <c r="G86" i="94"/>
  <c r="J86" i="94" s="1"/>
  <c r="E86" i="95" s="1"/>
  <c r="G87" i="94"/>
  <c r="J87" i="94" s="1"/>
  <c r="G230" i="94"/>
  <c r="J230" i="94" s="1"/>
  <c r="E230" i="95" s="1"/>
  <c r="G238" i="94"/>
  <c r="J238" i="94" s="1"/>
  <c r="G239" i="107"/>
  <c r="J239" i="107" s="1"/>
  <c r="G231" i="107"/>
  <c r="J231" i="107" s="1"/>
  <c r="G234" i="92"/>
  <c r="J234" i="92" s="1"/>
  <c r="G247" i="92"/>
  <c r="J247" i="92" s="1"/>
  <c r="G242" i="93" s="1"/>
  <c r="J242" i="93" s="1"/>
  <c r="G250" i="94" s="1"/>
  <c r="J250" i="94" s="1"/>
  <c r="E250" i="95" s="1"/>
  <c r="G240" i="102"/>
  <c r="J240" i="102" s="1"/>
  <c r="G232" i="102"/>
  <c r="J232" i="102" s="1"/>
  <c r="G259" i="102"/>
  <c r="J259" i="102" s="1"/>
  <c r="G227" i="94"/>
  <c r="J227" i="94" s="1"/>
  <c r="E227" i="95" s="1"/>
  <c r="G235" i="94"/>
  <c r="J235" i="94" s="1"/>
  <c r="G228" i="94"/>
  <c r="J228" i="94" s="1"/>
  <c r="E228" i="95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248" i="92"/>
  <c r="J248" i="92" s="1"/>
  <c r="G82" i="92"/>
  <c r="J82" i="92" s="1"/>
  <c r="G254" i="92"/>
  <c r="J254" i="92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G184" i="95"/>
  <c r="J184" i="95" s="1"/>
  <c r="G29" i="94"/>
  <c r="J29" i="94" s="1"/>
  <c r="E29" i="95" s="1"/>
  <c r="G225" i="95"/>
  <c r="J225" i="95" s="1"/>
  <c r="G36" i="94"/>
  <c r="J36" i="94" s="1"/>
  <c r="E36" i="95" s="1"/>
  <c r="G106" i="95"/>
  <c r="J106" i="95" s="1"/>
  <c r="G42" i="94"/>
  <c r="J42" i="94" s="1"/>
  <c r="E42" i="95" s="1"/>
  <c r="G72" i="95"/>
  <c r="J72" i="95" s="1"/>
  <c r="G98" i="95"/>
  <c r="G54" i="94"/>
  <c r="J54" i="94" s="1"/>
  <c r="E54" i="95" s="1"/>
  <c r="G119" i="94"/>
  <c r="J119" i="94" s="1"/>
  <c r="E119" i="95" s="1"/>
  <c r="G180" i="95"/>
  <c r="J180" i="95" s="1"/>
  <c r="G37" i="94"/>
  <c r="J37" i="94" s="1"/>
  <c r="E37" i="95" s="1"/>
  <c r="G40" i="94"/>
  <c r="J40" i="94" s="1"/>
  <c r="E40" i="95" s="1"/>
  <c r="G65" i="95"/>
  <c r="J65" i="95" s="1"/>
  <c r="G81" i="95"/>
  <c r="J81" i="95" s="1"/>
  <c r="G95" i="95"/>
  <c r="J95" i="95" s="1"/>
  <c r="G145" i="95"/>
  <c r="J145" i="95" s="1"/>
  <c r="G165" i="94"/>
  <c r="J165" i="94" s="1"/>
  <c r="E165" i="95" s="1"/>
  <c r="G44" i="94"/>
  <c r="J44" i="94" s="1"/>
  <c r="E44" i="95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E57" i="95" s="1"/>
  <c r="G162" i="95"/>
  <c r="J162" i="95" s="1"/>
  <c r="G27" i="94"/>
  <c r="J27" i="94" s="1"/>
  <c r="E27" i="95" s="1"/>
  <c r="G93" i="95"/>
  <c r="G118" i="95"/>
  <c r="J118" i="95" s="1"/>
  <c r="G34" i="94"/>
  <c r="J34" i="94" s="1"/>
  <c r="E34" i="95" s="1"/>
  <c r="G101" i="95"/>
  <c r="J101" i="95" s="1"/>
  <c r="G47" i="94"/>
  <c r="J47" i="94" s="1"/>
  <c r="E47" i="95" s="1"/>
  <c r="G61" i="95"/>
  <c r="J61" i="95" s="1"/>
  <c r="G69" i="95"/>
  <c r="J69" i="95" s="1"/>
  <c r="G31" i="94"/>
  <c r="J31" i="94" s="1"/>
  <c r="E31" i="95" s="1"/>
  <c r="G154" i="95"/>
  <c r="J154" i="95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G68" i="95"/>
  <c r="J68" i="95" s="1"/>
  <c r="G66" i="95"/>
  <c r="G143" i="95"/>
  <c r="J143" i="95" s="1"/>
  <c r="G96" i="94"/>
  <c r="J96" i="94" s="1"/>
  <c r="E96" i="95" s="1"/>
  <c r="G122" i="94"/>
  <c r="J122" i="94" s="1"/>
  <c r="E122" i="95" s="1"/>
  <c r="G172" i="95"/>
  <c r="J172" i="95" s="1"/>
  <c r="G176" i="95"/>
  <c r="J176" i="95" s="1"/>
  <c r="G80" i="95"/>
  <c r="J80" i="95" s="1"/>
  <c r="G41" i="94"/>
  <c r="J41" i="94" s="1"/>
  <c r="E41" i="95" s="1"/>
  <c r="G51" i="94"/>
  <c r="J51" i="94" s="1"/>
  <c r="E51" i="95" s="1"/>
  <c r="G171" i="95"/>
  <c r="J171" i="95" s="1"/>
  <c r="G138" i="95"/>
  <c r="J138" i="95" s="1"/>
  <c r="G92" i="95"/>
  <c r="J92" i="95" s="1"/>
  <c r="G32" i="94"/>
  <c r="J32" i="94" s="1"/>
  <c r="E32" i="95" s="1"/>
  <c r="G28" i="94"/>
  <c r="J28" i="94" s="1"/>
  <c r="E28" i="95" s="1"/>
  <c r="G79" i="95"/>
  <c r="J79" i="95" s="1"/>
  <c r="G74" i="96"/>
  <c r="J74" i="96" s="1"/>
  <c r="G221" i="94"/>
  <c r="J221" i="94" s="1"/>
  <c r="E221" i="95" s="1"/>
  <c r="G179" i="95"/>
  <c r="J179" i="95" s="1"/>
  <c r="G159" i="95"/>
  <c r="J159" i="95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G53" i="94"/>
  <c r="J53" i="94" s="1"/>
  <c r="E53" i="95" s="1"/>
  <c r="G56" i="94"/>
  <c r="J56" i="94" s="1"/>
  <c r="E56" i="95" s="1"/>
  <c r="G64" i="95"/>
  <c r="J64" i="95" s="1"/>
  <c r="G85" i="95"/>
  <c r="J85" i="95" s="1"/>
  <c r="G99" i="95"/>
  <c r="G166" i="95"/>
  <c r="J166" i="95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E55" i="95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E43" i="95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E5" i="80" s="1"/>
  <c r="G186" i="94"/>
  <c r="J186" i="94" s="1"/>
  <c r="E186" i="95" s="1"/>
  <c r="G233" i="94"/>
  <c r="J233" i="94" s="1"/>
  <c r="E233" i="95" s="1"/>
  <c r="G258" i="94"/>
  <c r="J258" i="94" s="1"/>
  <c r="E258" i="95" s="1"/>
  <c r="G255" i="94"/>
  <c r="J255" i="94" s="1"/>
  <c r="E255" i="95" s="1"/>
  <c r="G104" i="94"/>
  <c r="J104" i="94" s="1"/>
  <c r="E104" i="95" s="1"/>
  <c r="G256" i="94"/>
  <c r="J256" i="94" s="1"/>
  <c r="E256" i="95" s="1"/>
  <c r="G191" i="94"/>
  <c r="J191" i="94" s="1"/>
  <c r="E191" i="95" s="1"/>
  <c r="G190" i="94"/>
  <c r="J190" i="94" s="1"/>
  <c r="E190" i="95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G246" i="95" l="1"/>
  <c r="J246" i="95" s="1"/>
  <c r="E238" i="95"/>
  <c r="G88" i="95"/>
  <c r="J88" i="95" s="1"/>
  <c r="E87" i="95"/>
  <c r="G244" i="95"/>
  <c r="J244" i="95" s="1"/>
  <c r="E236" i="95"/>
  <c r="G236" i="95" s="1"/>
  <c r="G243" i="95"/>
  <c r="J243" i="95" s="1"/>
  <c r="E235" i="95"/>
  <c r="G235" i="95" s="1"/>
  <c r="G77" i="96"/>
  <c r="J77" i="96" s="1"/>
  <c r="J77" i="95"/>
  <c r="G66" i="96"/>
  <c r="J66" i="96" s="1"/>
  <c r="J66" i="95"/>
  <c r="G21" i="96"/>
  <c r="J21" i="96" s="1"/>
  <c r="J21" i="95"/>
  <c r="G93" i="96"/>
  <c r="J93" i="96" s="1"/>
  <c r="J93" i="95"/>
  <c r="G251" i="96"/>
  <c r="J251" i="96" s="1"/>
  <c r="G98" i="96"/>
  <c r="J98" i="96" s="1"/>
  <c r="J98" i="95"/>
  <c r="G99" i="96"/>
  <c r="J99" i="96" s="1"/>
  <c r="J99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7" i="93"/>
  <c r="J247" i="93" s="1"/>
  <c r="G242" i="94" s="1"/>
  <c r="J242" i="94" s="1"/>
  <c r="G228" i="95"/>
  <c r="G227" i="95"/>
  <c r="G230" i="95"/>
  <c r="G238" i="95"/>
  <c r="G253" i="94"/>
  <c r="J253" i="94" s="1"/>
  <c r="E253" i="95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248" i="93"/>
  <c r="J248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E214" i="95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E5" i="81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E132" i="95" s="1"/>
  <c r="G135" i="94"/>
  <c r="J135" i="94" s="1"/>
  <c r="E135" i="95" s="1"/>
  <c r="E22" i="97" l="1"/>
  <c r="G22" i="97" s="1"/>
  <c r="J22" i="97" s="1"/>
  <c r="G250" i="95"/>
  <c r="J250" i="95" s="1"/>
  <c r="E242" i="95"/>
  <c r="G51" i="96"/>
  <c r="J51" i="96" s="1"/>
  <c r="J51" i="95"/>
  <c r="G88" i="96"/>
  <c r="J88" i="96" s="1"/>
  <c r="J87" i="95"/>
  <c r="G244" i="96"/>
  <c r="J244" i="96" s="1"/>
  <c r="J236" i="95"/>
  <c r="G87" i="96"/>
  <c r="J87" i="96" s="1"/>
  <c r="G88" i="97" s="1"/>
  <c r="J88" i="97" s="1"/>
  <c r="J86" i="95"/>
  <c r="G236" i="96"/>
  <c r="J236" i="96" s="1"/>
  <c r="G244" i="97" s="1"/>
  <c r="J244" i="97" s="1"/>
  <c r="J228" i="95"/>
  <c r="G235" i="96"/>
  <c r="J235" i="96" s="1"/>
  <c r="G243" i="97" s="1"/>
  <c r="J243" i="97" s="1"/>
  <c r="G251" i="98" s="1"/>
  <c r="J251" i="98" s="1"/>
  <c r="J227" i="95"/>
  <c r="G49" i="96"/>
  <c r="J49" i="96" s="1"/>
  <c r="J49" i="95"/>
  <c r="G246" i="96"/>
  <c r="J246" i="96" s="1"/>
  <c r="J238" i="95"/>
  <c r="G238" i="96"/>
  <c r="J238" i="96" s="1"/>
  <c r="G246" i="97" s="1"/>
  <c r="J246" i="97" s="1"/>
  <c r="J230" i="95"/>
  <c r="G243" i="96"/>
  <c r="J243" i="96" s="1"/>
  <c r="G251" i="97" s="1"/>
  <c r="J251" i="97" s="1"/>
  <c r="J235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E234" i="95" s="1"/>
  <c r="G247" i="94"/>
  <c r="J247" i="94" s="1"/>
  <c r="G227" i="97"/>
  <c r="J227" i="97" s="1"/>
  <c r="G235" i="98" s="1"/>
  <c r="J235" i="98" s="1"/>
  <c r="G243" i="99" s="1"/>
  <c r="J243" i="99" s="1"/>
  <c r="G251" i="100" s="1"/>
  <c r="J251" i="100" s="1"/>
  <c r="G235" i="97"/>
  <c r="J235" i="97" s="1"/>
  <c r="G243" i="98" s="1"/>
  <c r="J243" i="98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E259" i="95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43" i="100" s="1"/>
  <c r="J243" i="100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248" i="94"/>
  <c r="J248" i="94" s="1"/>
  <c r="E248" i="95" s="1"/>
  <c r="G82" i="94"/>
  <c r="J82" i="94" s="1"/>
  <c r="E82" i="95" s="1"/>
  <c r="G254" i="94"/>
  <c r="J254" i="94" s="1"/>
  <c r="E254" i="95" s="1"/>
  <c r="G131" i="92"/>
  <c r="J131" i="92" s="1"/>
  <c r="G134" i="92"/>
  <c r="J134" i="92" s="1"/>
  <c r="G214" i="95"/>
  <c r="J214" i="95" s="1"/>
  <c r="G5" i="81"/>
  <c r="J5" i="81" s="1"/>
  <c r="E5" i="82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E133" i="95" s="1"/>
  <c r="G136" i="94"/>
  <c r="J136" i="94" s="1"/>
  <c r="E136" i="95" s="1"/>
  <c r="E219" i="8"/>
  <c r="G242" i="95" l="1"/>
  <c r="E247" i="95"/>
  <c r="G250" i="96"/>
  <c r="J250" i="96" s="1"/>
  <c r="J242" i="95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46" i="98" s="1"/>
  <c r="J246" i="98" s="1"/>
  <c r="G238" i="98"/>
  <c r="J238" i="98" s="1"/>
  <c r="G246" i="99" s="1"/>
  <c r="J246" i="99" s="1"/>
  <c r="G230" i="98"/>
  <c r="J230" i="98" s="1"/>
  <c r="G238" i="99" s="1"/>
  <c r="J238" i="99" s="1"/>
  <c r="G246" i="100" s="1"/>
  <c r="J246" i="100" s="1"/>
  <c r="G234" i="95"/>
  <c r="J234" i="95" s="1"/>
  <c r="G247" i="95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44" i="98" s="1"/>
  <c r="J244" i="98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90"/>
  <c r="J189" i="90" s="1"/>
  <c r="E189" i="91" s="1"/>
  <c r="G189" i="91" s="1"/>
  <c r="J189" i="91" s="1"/>
  <c r="G189" i="85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G189" i="93"/>
  <c r="J189" i="93" s="1"/>
  <c r="G189" i="83"/>
  <c r="J189" i="83" s="1"/>
  <c r="E189" i="84" s="1"/>
  <c r="G189" i="94"/>
  <c r="J189" i="94" s="1"/>
  <c r="E189" i="95" s="1"/>
  <c r="G189" i="95" s="1"/>
  <c r="J189" i="95" s="1"/>
  <c r="G189" i="74"/>
  <c r="J189" i="74" s="1"/>
  <c r="G189" i="84"/>
  <c r="J189" i="84" s="1"/>
  <c r="E189" i="85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90"/>
  <c r="J187" i="90" s="1"/>
  <c r="E187" i="91" s="1"/>
  <c r="G187" i="95"/>
  <c r="J187" i="95" s="1"/>
  <c r="G187" i="93"/>
  <c r="J187" i="93" s="1"/>
  <c r="G187" i="74"/>
  <c r="J187" i="74" s="1"/>
  <c r="G187" i="92"/>
  <c r="J187" i="92" s="1"/>
  <c r="G258" i="97"/>
  <c r="J258" i="97" s="1"/>
  <c r="G187" i="94"/>
  <c r="J187" i="94" s="1"/>
  <c r="E187" i="95" s="1"/>
  <c r="G187" i="83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G187" i="91"/>
  <c r="J187" i="91" s="1"/>
  <c r="G187" i="96"/>
  <c r="J187" i="96" s="1"/>
  <c r="G187" i="97" s="1"/>
  <c r="J187" i="97" s="1"/>
  <c r="G32" i="98"/>
  <c r="J32" i="98" s="1"/>
  <c r="G44" i="98"/>
  <c r="J44" i="98" s="1"/>
  <c r="G42" i="98"/>
  <c r="J42" i="98" s="1"/>
  <c r="E105" i="8"/>
  <c r="G105" i="83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G105" i="74"/>
  <c r="J105" i="74" s="1"/>
  <c r="E105" i="77" s="1"/>
  <c r="G105" i="77" s="1"/>
  <c r="J105" i="77" s="1"/>
  <c r="E105" i="78" s="1"/>
  <c r="G105" i="92"/>
  <c r="J105" i="92" s="1"/>
  <c r="G105" i="93"/>
  <c r="J105" i="93" s="1"/>
  <c r="G105" i="78"/>
  <c r="J105" i="78" s="1"/>
  <c r="E105" i="79" s="1"/>
  <c r="G105" i="79" s="1"/>
  <c r="J105" i="79" s="1"/>
  <c r="E105" i="80" s="1"/>
  <c r="G105" i="94"/>
  <c r="J105" i="94" s="1"/>
  <c r="E105" i="95" s="1"/>
  <c r="G105" i="95" s="1"/>
  <c r="G105" i="90"/>
  <c r="J105" i="90" s="1"/>
  <c r="E105" i="91" s="1"/>
  <c r="G105" i="91" s="1"/>
  <c r="J105" i="91" s="1"/>
  <c r="G256" i="97"/>
  <c r="J256" i="97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J6" i="95" s="1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248" i="95"/>
  <c r="J248" i="95" s="1"/>
  <c r="G82" i="95"/>
  <c r="J82" i="95" s="1"/>
  <c r="G219" i="77"/>
  <c r="J219" i="77" s="1"/>
  <c r="E219" i="78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E217" i="8"/>
  <c r="E201" i="8"/>
  <c r="E199" i="8"/>
  <c r="E200" i="8"/>
  <c r="E218" i="8"/>
  <c r="E216" i="8"/>
  <c r="G219" i="8"/>
  <c r="J219" i="8"/>
  <c r="G242" i="96" l="1"/>
  <c r="J242" i="96" s="1"/>
  <c r="G250" i="97" s="1"/>
  <c r="J250" i="97" s="1"/>
  <c r="J247" i="95"/>
  <c r="G105" i="96"/>
  <c r="J105" i="96" s="1"/>
  <c r="G105" i="97" s="1"/>
  <c r="J105" i="97" s="1"/>
  <c r="J105" i="95"/>
  <c r="G6" i="96"/>
  <c r="J6" i="96" s="1"/>
  <c r="G104" i="89"/>
  <c r="J104" i="89" s="1"/>
  <c r="E105" i="89"/>
  <c r="G105" i="89" s="1"/>
  <c r="J105" i="89" s="1"/>
  <c r="G186" i="89"/>
  <c r="J186" i="89" s="1"/>
  <c r="E187" i="89"/>
  <c r="E189" i="8"/>
  <c r="E189" i="77"/>
  <c r="G189" i="77" s="1"/>
  <c r="J189" i="77" s="1"/>
  <c r="E189" i="78" s="1"/>
  <c r="E187" i="8"/>
  <c r="G187" i="8" s="1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189" i="8"/>
  <c r="J189" i="8"/>
  <c r="J187" i="8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43" i="101" s="1"/>
  <c r="J243" i="101" s="1"/>
  <c r="G251" i="102" s="1"/>
  <c r="J251" i="102" s="1"/>
  <c r="G236" i="98"/>
  <c r="J236" i="98" s="1"/>
  <c r="G244" i="99" s="1"/>
  <c r="J244" i="99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49" i="101" s="1"/>
  <c r="J249" i="101" s="1"/>
  <c r="G230" i="100"/>
  <c r="J230" i="100" s="1"/>
  <c r="G238" i="100"/>
  <c r="J238" i="100" s="1"/>
  <c r="G246" i="101" s="1"/>
  <c r="J246" i="101" s="1"/>
  <c r="G225" i="100"/>
  <c r="J225" i="100" s="1"/>
  <c r="G225" i="101" s="1"/>
  <c r="J225" i="101" s="1"/>
  <c r="G247" i="100"/>
  <c r="J247" i="100" s="1"/>
  <c r="G242" i="101" s="1"/>
  <c r="J242" i="101" s="1"/>
  <c r="G250" i="102" s="1"/>
  <c r="J250" i="102" s="1"/>
  <c r="G250" i="103" s="1"/>
  <c r="J250" i="103" s="1"/>
  <c r="G234" i="96"/>
  <c r="J234" i="96" s="1"/>
  <c r="G247" i="96"/>
  <c r="J247" i="96" s="1"/>
  <c r="G242" i="97" s="1"/>
  <c r="J242" i="97" s="1"/>
  <c r="G250" i="98" s="1"/>
  <c r="J250" i="98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E105" i="81" s="1"/>
  <c r="G105" i="81" s="1"/>
  <c r="J105" i="81" s="1"/>
  <c r="E105" i="82" s="1"/>
  <c r="G105" i="82" s="1"/>
  <c r="J105" i="82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J105" i="8"/>
  <c r="G105" i="8"/>
  <c r="G248" i="96"/>
  <c r="J248" i="96" s="1"/>
  <c r="G82" i="96"/>
  <c r="J82" i="96" s="1"/>
  <c r="G219" i="78"/>
  <c r="J219" i="78" s="1"/>
  <c r="E219" i="79" s="1"/>
  <c r="G254" i="96"/>
  <c r="J254" i="96" s="1"/>
  <c r="G103" i="96"/>
  <c r="J103" i="96" s="1"/>
  <c r="G131" i="94"/>
  <c r="J131" i="94" s="1"/>
  <c r="E131" i="95" s="1"/>
  <c r="G134" i="94"/>
  <c r="J134" i="94" s="1"/>
  <c r="E134" i="95" s="1"/>
  <c r="G97" i="104"/>
  <c r="J97" i="104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7" i="97"/>
  <c r="J247" i="97" s="1"/>
  <c r="G242" i="98" s="1"/>
  <c r="J242" i="98" s="1"/>
  <c r="G250" i="99" s="1"/>
  <c r="J250" i="99" s="1"/>
  <c r="G225" i="102"/>
  <c r="J225" i="102" s="1"/>
  <c r="G247" i="102"/>
  <c r="J247" i="102" s="1"/>
  <c r="G236" i="99"/>
  <c r="J236" i="99" s="1"/>
  <c r="G244" i="100" s="1"/>
  <c r="J244" i="100" s="1"/>
  <c r="G228" i="99"/>
  <c r="J228" i="99" s="1"/>
  <c r="G230" i="101"/>
  <c r="J230" i="101" s="1"/>
  <c r="G252" i="102" s="1"/>
  <c r="J252" i="102" s="1"/>
  <c r="G238" i="101"/>
  <c r="J238" i="101" s="1"/>
  <c r="G246" i="102" s="1"/>
  <c r="J246" i="102" s="1"/>
  <c r="G227" i="101"/>
  <c r="J227" i="101" s="1"/>
  <c r="G235" i="101"/>
  <c r="J235" i="101" s="1"/>
  <c r="G243" i="102" s="1"/>
  <c r="J243" i="102" s="1"/>
  <c r="G259" i="97"/>
  <c r="J259" i="97" s="1"/>
  <c r="G253" i="98"/>
  <c r="J253" i="98" s="1"/>
  <c r="G188" i="94"/>
  <c r="J188" i="94" s="1"/>
  <c r="E188" i="95" s="1"/>
  <c r="G188" i="95" s="1"/>
  <c r="J188" i="95" s="1"/>
  <c r="G188" i="93"/>
  <c r="J188" i="93" s="1"/>
  <c r="G188" i="83"/>
  <c r="J188" i="83" s="1"/>
  <c r="E188" i="84" s="1"/>
  <c r="G188" i="74"/>
  <c r="J188" i="74" s="1"/>
  <c r="G188" i="84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G188" i="90"/>
  <c r="J188" i="90" s="1"/>
  <c r="E188" i="91" s="1"/>
  <c r="G188" i="91" s="1"/>
  <c r="J188" i="91" s="1"/>
  <c r="G188" i="92"/>
  <c r="J188" i="92" s="1"/>
  <c r="G174" i="97"/>
  <c r="J174" i="97" s="1"/>
  <c r="E207" i="8"/>
  <c r="G207" i="83"/>
  <c r="J207" i="83" s="1"/>
  <c r="E207" i="84" s="1"/>
  <c r="G173" i="97"/>
  <c r="J173" i="97" s="1"/>
  <c r="G207" i="78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G207" i="92"/>
  <c r="J207" i="92" s="1"/>
  <c r="G207" i="94"/>
  <c r="J207" i="94" s="1"/>
  <c r="E207" i="95" s="1"/>
  <c r="G207" i="95" s="1"/>
  <c r="G207" i="93"/>
  <c r="J207" i="93" s="1"/>
  <c r="G207" i="74"/>
  <c r="J207" i="74" s="1"/>
  <c r="E207" i="77" s="1"/>
  <c r="G207" i="77" s="1"/>
  <c r="J207" i="77" s="1"/>
  <c r="E207" i="78" s="1"/>
  <c r="G207" i="90"/>
  <c r="J207" i="90" s="1"/>
  <c r="E207" i="91" s="1"/>
  <c r="G207" i="91" s="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74"/>
  <c r="J76" i="74" s="1"/>
  <c r="E76" i="77" s="1"/>
  <c r="G76" i="92"/>
  <c r="J76" i="92" s="1"/>
  <c r="G76" i="77"/>
  <c r="J76" i="77" s="1"/>
  <c r="E76" i="78" s="1"/>
  <c r="G76" i="93"/>
  <c r="J76" i="93" s="1"/>
  <c r="G82" i="97"/>
  <c r="J82" i="97" s="1"/>
  <c r="E76" i="8"/>
  <c r="G76" i="83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102"/>
  <c r="J76" i="102" s="1"/>
  <c r="G76" i="103" s="1"/>
  <c r="J76" i="103" s="1"/>
  <c r="G76" i="104" s="1"/>
  <c r="J76" i="104" s="1"/>
  <c r="G76" i="78"/>
  <c r="J76" i="78" s="1"/>
  <c r="E76" i="79" s="1"/>
  <c r="G76" i="94"/>
  <c r="J76" i="94" s="1"/>
  <c r="E76" i="95" s="1"/>
  <c r="G76" i="95" s="1"/>
  <c r="J76" i="95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E219" i="80" s="1"/>
  <c r="G201" i="78"/>
  <c r="J201" i="78" s="1"/>
  <c r="E201" i="79" s="1"/>
  <c r="G134" i="95"/>
  <c r="J134" i="95" s="1"/>
  <c r="G131" i="95"/>
  <c r="J131" i="95" s="1"/>
  <c r="G199" i="78"/>
  <c r="J199" i="78" s="1"/>
  <c r="E199" i="79" s="1"/>
  <c r="G216" i="78"/>
  <c r="J216" i="78" s="1"/>
  <c r="E216" i="79" s="1"/>
  <c r="G254" i="97"/>
  <c r="J254" i="97" s="1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248" i="97"/>
  <c r="J248" i="97" s="1"/>
  <c r="G5" i="84"/>
  <c r="J5" i="84" s="1"/>
  <c r="E5" i="85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124" i="8"/>
  <c r="G207" i="96" l="1"/>
  <c r="J207" i="96" s="1"/>
  <c r="G207" i="97" s="1"/>
  <c r="J207" i="97" s="1"/>
  <c r="J207" i="95"/>
  <c r="G187" i="89"/>
  <c r="J187" i="89" s="1"/>
  <c r="E188" i="89"/>
  <c r="G188" i="89" s="1"/>
  <c r="J188" i="89" s="1"/>
  <c r="E188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251" i="103"/>
  <c r="J251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9" i="103"/>
  <c r="J249" i="103" s="1"/>
  <c r="G241" i="103"/>
  <c r="J241" i="103" s="1"/>
  <c r="G57" i="107"/>
  <c r="J57" i="107" s="1"/>
  <c r="G188" i="8"/>
  <c r="J188" i="8"/>
  <c r="G86" i="102"/>
  <c r="J86" i="102" s="1"/>
  <c r="G87" i="102"/>
  <c r="J87" i="102" s="1"/>
  <c r="G225" i="103"/>
  <c r="J225" i="103" s="1"/>
  <c r="G247" i="103"/>
  <c r="J247" i="103" s="1"/>
  <c r="G227" i="102"/>
  <c r="J227" i="102" s="1"/>
  <c r="G235" i="102"/>
  <c r="J235" i="102" s="1"/>
  <c r="G234" i="98"/>
  <c r="J234" i="98" s="1"/>
  <c r="G247" i="98"/>
  <c r="J247" i="98" s="1"/>
  <c r="G242" i="99" s="1"/>
  <c r="J242" i="99" s="1"/>
  <c r="G250" i="100" s="1"/>
  <c r="J250" i="100" s="1"/>
  <c r="G230" i="102"/>
  <c r="J230" i="102" s="1"/>
  <c r="G238" i="102"/>
  <c r="J238" i="102" s="1"/>
  <c r="G228" i="100"/>
  <c r="J228" i="100" s="1"/>
  <c r="G236" i="100"/>
  <c r="J236" i="100" s="1"/>
  <c r="G244" i="101" s="1"/>
  <c r="J244" i="101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G207" i="8"/>
  <c r="J207" i="8"/>
  <c r="G103" i="98"/>
  <c r="J103" i="98" s="1"/>
  <c r="G102" i="98"/>
  <c r="J102" i="98" s="1"/>
  <c r="G76" i="79"/>
  <c r="J76" i="79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8"/>
  <c r="J76" i="8"/>
  <c r="G76" i="105"/>
  <c r="J76" i="105" s="1"/>
  <c r="G76" i="87"/>
  <c r="J76" i="87" s="1"/>
  <c r="E76" i="88" s="1"/>
  <c r="G76" i="88" s="1"/>
  <c r="J76" i="88" s="1"/>
  <c r="G76" i="96"/>
  <c r="J76" i="96" s="1"/>
  <c r="G76" i="90"/>
  <c r="J76" i="90" s="1"/>
  <c r="E76" i="91" s="1"/>
  <c r="G76" i="91" s="1"/>
  <c r="J76" i="91" s="1"/>
  <c r="G18" i="98"/>
  <c r="J18" i="98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G134" i="96"/>
  <c r="J134" i="96" s="1"/>
  <c r="G248" i="98"/>
  <c r="J248" i="98" s="1"/>
  <c r="G82" i="98"/>
  <c r="J82" i="98" s="1"/>
  <c r="G254" i="98"/>
  <c r="J254" i="98" s="1"/>
  <c r="G124" i="77"/>
  <c r="J124" i="77" s="1"/>
  <c r="E124" i="78" s="1"/>
  <c r="G5" i="85"/>
  <c r="J5" i="85" s="1"/>
  <c r="E5" i="86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J124" i="8"/>
  <c r="G124" i="8"/>
  <c r="G75" i="89" l="1"/>
  <c r="J75" i="89" s="1"/>
  <c r="E76" i="89"/>
  <c r="G76" i="89" s="1"/>
  <c r="J76" i="89" s="1"/>
  <c r="G206" i="89"/>
  <c r="J206" i="89" s="1"/>
  <c r="E207" i="89"/>
  <c r="G207" i="89" s="1"/>
  <c r="J207" i="89" s="1"/>
  <c r="E76" i="80"/>
  <c r="G76" i="80" s="1"/>
  <c r="J76" i="80" s="1"/>
  <c r="E76" i="81" s="1"/>
  <c r="G76" i="81" s="1"/>
  <c r="J76" i="81" s="1"/>
  <c r="E76" i="82" s="1"/>
  <c r="G76" i="82" s="1"/>
  <c r="J76" i="82" s="1"/>
  <c r="E216" i="80"/>
  <c r="G216" i="80" s="1"/>
  <c r="J216" i="80" s="1"/>
  <c r="E219" i="81"/>
  <c r="G219" i="81" s="1"/>
  <c r="J219" i="81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50" i="104"/>
  <c r="J250" i="104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243" i="103"/>
  <c r="J243" i="103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247" i="104"/>
  <c r="J247" i="104" s="1"/>
  <c r="G36" i="105"/>
  <c r="J36" i="105" s="1"/>
  <c r="G36" i="106" s="1"/>
  <c r="J36" i="106" s="1"/>
  <c r="G15" i="103"/>
  <c r="J15" i="103" s="1"/>
  <c r="G246" i="103"/>
  <c r="J246" i="103" s="1"/>
  <c r="G238" i="103"/>
  <c r="J238" i="103" s="1"/>
  <c r="G88" i="103"/>
  <c r="J88" i="103" s="1"/>
  <c r="G87" i="103"/>
  <c r="J87" i="103" s="1"/>
  <c r="G249" i="104"/>
  <c r="J249" i="104" s="1"/>
  <c r="G241" i="104"/>
  <c r="J241" i="104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7" i="99"/>
  <c r="J247" i="99" s="1"/>
  <c r="G242" i="100" s="1"/>
  <c r="J242" i="100" s="1"/>
  <c r="G250" i="101" s="1"/>
  <c r="J250" i="101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44" i="102" s="1"/>
  <c r="J244" i="102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G248" i="99"/>
  <c r="J248" i="99" s="1"/>
  <c r="G82" i="99"/>
  <c r="J82" i="99" s="1"/>
  <c r="G131" i="97"/>
  <c r="J131" i="97" s="1"/>
  <c r="G134" i="97"/>
  <c r="J134" i="97" s="1"/>
  <c r="G219" i="83"/>
  <c r="J219" i="83" s="1"/>
  <c r="E219" i="84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219" i="82" l="1"/>
  <c r="G219" i="82" s="1"/>
  <c r="J219" i="82" s="1"/>
  <c r="E216" i="81"/>
  <c r="G216" i="81" s="1"/>
  <c r="J216" i="81" s="1"/>
  <c r="E216" i="82" s="1"/>
  <c r="G216" i="82" s="1"/>
  <c r="J216" i="82" s="1"/>
  <c r="E201" i="81"/>
  <c r="G201" i="81" s="1"/>
  <c r="J201" i="81" s="1"/>
  <c r="E199" i="81"/>
  <c r="G199" i="81" s="1"/>
  <c r="J199" i="81" s="1"/>
  <c r="E200" i="81"/>
  <c r="G200" i="81" s="1"/>
  <c r="J200" i="81" s="1"/>
  <c r="E217" i="81"/>
  <c r="G217" i="81" s="1"/>
  <c r="J217" i="81" s="1"/>
  <c r="E218" i="81"/>
  <c r="G218" i="81" s="1"/>
  <c r="J218" i="81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9" i="105"/>
  <c r="J249" i="105" s="1"/>
  <c r="G241" i="105"/>
  <c r="J241" i="105" s="1"/>
  <c r="G17" i="104"/>
  <c r="J17" i="104" s="1"/>
  <c r="G250" i="105"/>
  <c r="J250" i="105" s="1"/>
  <c r="G250" i="106" s="1"/>
  <c r="J250" i="106" s="1"/>
  <c r="G242" i="105"/>
  <c r="J242" i="105" s="1"/>
  <c r="G247" i="105"/>
  <c r="J247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46" i="104"/>
  <c r="J246" i="104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243" i="104"/>
  <c r="J243" i="104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124" i="79"/>
  <c r="J124" i="79" s="1"/>
  <c r="E124" i="80" s="1"/>
  <c r="G131" i="98"/>
  <c r="J131" i="98" s="1"/>
  <c r="G134" i="98"/>
  <c r="J134" i="98" s="1"/>
  <c r="G248" i="100"/>
  <c r="J248" i="100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E200" i="84" s="1"/>
  <c r="G201" i="83"/>
  <c r="J201" i="83" s="1"/>
  <c r="E201" i="84" s="1"/>
  <c r="G216" i="83"/>
  <c r="J216" i="83" s="1"/>
  <c r="E216" i="84" s="1"/>
  <c r="G218" i="83"/>
  <c r="J218" i="83" s="1"/>
  <c r="E218" i="84" s="1"/>
  <c r="G207" i="102"/>
  <c r="J207" i="102" s="1"/>
  <c r="G199" i="83"/>
  <c r="J199" i="83" s="1"/>
  <c r="E199" i="84" s="1"/>
  <c r="G217" i="83"/>
  <c r="J217" i="83" s="1"/>
  <c r="E217" i="84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E255" i="103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E218" i="82" l="1"/>
  <c r="G218" i="82" s="1"/>
  <c r="J218" i="82" s="1"/>
  <c r="E217" i="82"/>
  <c r="G217" i="82" s="1"/>
  <c r="J217" i="82" s="1"/>
  <c r="E199" i="82"/>
  <c r="G199" i="82" s="1"/>
  <c r="J199" i="82" s="1"/>
  <c r="E200" i="82"/>
  <c r="G200" i="82" s="1"/>
  <c r="J200" i="82" s="1"/>
  <c r="E201" i="82"/>
  <c r="G201" i="82" s="1"/>
  <c r="J201" i="82" s="1"/>
  <c r="E5" i="88"/>
  <c r="G5" i="88" s="1"/>
  <c r="J5" i="88" s="1"/>
  <c r="E5" i="89" s="1"/>
  <c r="G5" i="89" s="1"/>
  <c r="J5" i="89" s="1"/>
  <c r="G5" i="90" s="1"/>
  <c r="J5" i="90" s="1"/>
  <c r="E5" i="91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5"/>
  <c r="J251" i="105" s="1"/>
  <c r="G251" i="106" s="1"/>
  <c r="J251" i="106" s="1"/>
  <c r="G243" i="105"/>
  <c r="J243" i="105" s="1"/>
  <c r="G47" i="107"/>
  <c r="J47" i="107" s="1"/>
  <c r="G7" i="105"/>
  <c r="J7" i="105" s="1"/>
  <c r="G7" i="106" s="1"/>
  <c r="J7" i="106" s="1"/>
  <c r="G7" i="107" s="1"/>
  <c r="J7" i="107" s="1"/>
  <c r="G246" i="105"/>
  <c r="J246" i="105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44" i="103"/>
  <c r="J244" i="103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7" i="106"/>
  <c r="J247" i="106" s="1"/>
  <c r="G249" i="106"/>
  <c r="J249" i="106" s="1"/>
  <c r="G241" i="106"/>
  <c r="J241" i="106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124" i="80"/>
  <c r="J124" i="80" s="1"/>
  <c r="G254" i="101"/>
  <c r="J254" i="101" s="1"/>
  <c r="G103" i="101"/>
  <c r="J103" i="101" s="1"/>
  <c r="G102" i="102" s="1"/>
  <c r="J102" i="102" s="1"/>
  <c r="G248" i="101"/>
  <c r="J248" i="101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E133" i="102" s="1"/>
  <c r="G136" i="101"/>
  <c r="J136" i="101" s="1"/>
  <c r="E124" i="81" l="1"/>
  <c r="G124" i="81" s="1"/>
  <c r="J124" i="81" s="1"/>
  <c r="G18" i="107"/>
  <c r="J18" i="107" s="1"/>
  <c r="G174" i="104"/>
  <c r="J174" i="104" s="1"/>
  <c r="G244" i="104"/>
  <c r="J244" i="104" s="1"/>
  <c r="G236" i="104"/>
  <c r="J236" i="104" s="1"/>
  <c r="G249" i="107"/>
  <c r="J249" i="107" s="1"/>
  <c r="G241" i="107"/>
  <c r="J241" i="107" s="1"/>
  <c r="G247" i="107"/>
  <c r="J247" i="107" s="1"/>
  <c r="G250" i="107"/>
  <c r="J250" i="107" s="1"/>
  <c r="G242" i="107"/>
  <c r="J242" i="107" s="1"/>
  <c r="G252" i="106"/>
  <c r="J252" i="106" s="1"/>
  <c r="G230" i="106"/>
  <c r="J230" i="106" s="1"/>
  <c r="G246" i="106"/>
  <c r="J246" i="106" s="1"/>
  <c r="G238" i="106"/>
  <c r="J238" i="106" s="1"/>
  <c r="G243" i="106"/>
  <c r="J243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48" i="102"/>
  <c r="J248" i="102" s="1"/>
  <c r="G82" i="102"/>
  <c r="J82" i="102" s="1"/>
  <c r="G131" i="100"/>
  <c r="J131" i="100" s="1"/>
  <c r="G134" i="100"/>
  <c r="J134" i="100" s="1"/>
  <c r="G254" i="102"/>
  <c r="J254" i="102" s="1"/>
  <c r="E254" i="103" s="1"/>
  <c r="G103" i="102"/>
  <c r="J103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124" i="83"/>
  <c r="J124" i="83" s="1"/>
  <c r="E124" i="84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124" i="82" l="1"/>
  <c r="G124" i="82" s="1"/>
  <c r="J124" i="82" s="1"/>
  <c r="E219" i="86"/>
  <c r="G219" i="86" s="1"/>
  <c r="J219" i="86" s="1"/>
  <c r="E219" i="87" s="1"/>
  <c r="G252" i="107"/>
  <c r="J252" i="107" s="1"/>
  <c r="G230" i="107"/>
  <c r="J230" i="107" s="1"/>
  <c r="G246" i="107"/>
  <c r="J246" i="107" s="1"/>
  <c r="G102" i="103"/>
  <c r="J102" i="103" s="1"/>
  <c r="G88" i="107"/>
  <c r="J88" i="107" s="1"/>
  <c r="G87" i="107"/>
  <c r="J87" i="107" s="1"/>
  <c r="G244" i="105"/>
  <c r="J244" i="105" s="1"/>
  <c r="G236" i="105"/>
  <c r="J236" i="105" s="1"/>
  <c r="G235" i="107"/>
  <c r="J235" i="107" s="1"/>
  <c r="G174" i="105"/>
  <c r="J174" i="105" s="1"/>
  <c r="G173" i="105"/>
  <c r="J173" i="105" s="1"/>
  <c r="G251" i="107"/>
  <c r="J251" i="107" s="1"/>
  <c r="G243" i="107"/>
  <c r="J243" i="107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E219" i="88" s="1"/>
  <c r="G5" i="92"/>
  <c r="J5" i="92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248" i="103"/>
  <c r="J248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216" i="86" l="1"/>
  <c r="G216" i="86" s="1"/>
  <c r="J216" i="86" s="1"/>
  <c r="E216" i="87" s="1"/>
  <c r="E201" i="86"/>
  <c r="G201" i="86" s="1"/>
  <c r="J201" i="86" s="1"/>
  <c r="E201" i="87" s="1"/>
  <c r="G201" i="87" s="1"/>
  <c r="J201" i="87" s="1"/>
  <c r="E201" i="88" s="1"/>
  <c r="E199" i="86"/>
  <c r="G199" i="86" s="1"/>
  <c r="J199" i="86" s="1"/>
  <c r="E199" i="87" s="1"/>
  <c r="G199" i="87" s="1"/>
  <c r="J199" i="87" s="1"/>
  <c r="E199" i="88" s="1"/>
  <c r="E218" i="86"/>
  <c r="G218" i="86" s="1"/>
  <c r="J218" i="86" s="1"/>
  <c r="E218" i="87" s="1"/>
  <c r="G218" i="87" s="1"/>
  <c r="J218" i="87" s="1"/>
  <c r="E218" i="88" s="1"/>
  <c r="E217" i="86"/>
  <c r="G217" i="86" s="1"/>
  <c r="J217" i="86" s="1"/>
  <c r="E217" i="87" s="1"/>
  <c r="G200" i="86"/>
  <c r="J200" i="86" s="1"/>
  <c r="E200" i="87" s="1"/>
  <c r="G200" i="87" s="1"/>
  <c r="J200" i="87" s="1"/>
  <c r="E200" i="88" s="1"/>
  <c r="E200" i="86"/>
  <c r="G102" i="104"/>
  <c r="J102" i="104" s="1"/>
  <c r="G174" i="106"/>
  <c r="J174" i="106" s="1"/>
  <c r="G244" i="106"/>
  <c r="J244" i="106" s="1"/>
  <c r="G236" i="106"/>
  <c r="J236" i="106" s="1"/>
  <c r="G253" i="104"/>
  <c r="J253" i="104" s="1"/>
  <c r="G228" i="106"/>
  <c r="J228" i="106" s="1"/>
  <c r="G216" i="87"/>
  <c r="J216" i="87" s="1"/>
  <c r="E216" i="88" s="1"/>
  <c r="G217" i="87"/>
  <c r="J217" i="87" s="1"/>
  <c r="E217" i="88" s="1"/>
  <c r="G5" i="93"/>
  <c r="J5" i="93" s="1"/>
  <c r="G219" i="88"/>
  <c r="J219" i="88" s="1"/>
  <c r="E219" i="89" s="1"/>
  <c r="G248" i="104"/>
  <c r="J248" i="104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19" i="89" l="1"/>
  <c r="J219" i="89" s="1"/>
  <c r="G244" i="107"/>
  <c r="J244" i="107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E5" i="95" s="1"/>
  <c r="G217" i="88"/>
  <c r="J217" i="88" s="1"/>
  <c r="E217" i="89" s="1"/>
  <c r="G199" i="88"/>
  <c r="J199" i="88" s="1"/>
  <c r="E199" i="89" s="1"/>
  <c r="G200" i="88"/>
  <c r="J200" i="88" s="1"/>
  <c r="E200" i="89" s="1"/>
  <c r="G218" i="88"/>
  <c r="J218" i="88" s="1"/>
  <c r="E218" i="89" s="1"/>
  <c r="G201" i="88"/>
  <c r="J201" i="88" s="1"/>
  <c r="E201" i="89" s="1"/>
  <c r="G216" i="88"/>
  <c r="J216" i="88" s="1"/>
  <c r="E216" i="89" s="1"/>
  <c r="G124" i="85"/>
  <c r="J124" i="85" s="1"/>
  <c r="G254" i="105"/>
  <c r="J254" i="105" s="1"/>
  <c r="G134" i="103"/>
  <c r="J134" i="103" s="1"/>
  <c r="G131" i="103"/>
  <c r="J131" i="103" s="1"/>
  <c r="G82" i="105"/>
  <c r="J82" i="105" s="1"/>
  <c r="G248" i="105"/>
  <c r="J248" i="105" s="1"/>
  <c r="G219" i="90"/>
  <c r="J219" i="90" s="1"/>
  <c r="E219" i="91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201" i="89" l="1"/>
  <c r="J201" i="89" s="1"/>
  <c r="G217" i="89"/>
  <c r="J217" i="89" s="1"/>
  <c r="G216" i="89"/>
  <c r="J216" i="89" s="1"/>
  <c r="G218" i="89"/>
  <c r="J218" i="89" s="1"/>
  <c r="G200" i="89"/>
  <c r="J200" i="89" s="1"/>
  <c r="G199" i="89"/>
  <c r="J199" i="89" s="1"/>
  <c r="G215" i="89"/>
  <c r="J215" i="89" s="1"/>
  <c r="G198" i="89"/>
  <c r="J198" i="89" s="1"/>
  <c r="E124" i="86"/>
  <c r="G124" i="86" s="1"/>
  <c r="J124" i="86" s="1"/>
  <c r="E124" i="87" s="1"/>
  <c r="G102" i="106"/>
  <c r="J102" i="106" s="1"/>
  <c r="G103" i="106"/>
  <c r="J103" i="106" s="1"/>
  <c r="G253" i="106"/>
  <c r="J253" i="106" s="1"/>
  <c r="G124" i="87"/>
  <c r="J124" i="87" s="1"/>
  <c r="E124" i="88" s="1"/>
  <c r="G5" i="95"/>
  <c r="J5" i="95" s="1"/>
  <c r="G248" i="106"/>
  <c r="J248" i="106" s="1"/>
  <c r="G82" i="106"/>
  <c r="J82" i="106" s="1"/>
  <c r="G134" i="104"/>
  <c r="J134" i="104" s="1"/>
  <c r="G131" i="104"/>
  <c r="J131" i="104" s="1"/>
  <c r="G254" i="106"/>
  <c r="J254" i="106" s="1"/>
  <c r="G219" i="91"/>
  <c r="J219" i="91" s="1"/>
  <c r="G200" i="90"/>
  <c r="J200" i="90" s="1"/>
  <c r="E200" i="91" s="1"/>
  <c r="G217" i="90"/>
  <c r="J217" i="90" s="1"/>
  <c r="E217" i="91" s="1"/>
  <c r="G201" i="90"/>
  <c r="J201" i="90" s="1"/>
  <c r="E201" i="91" s="1"/>
  <c r="G199" i="90"/>
  <c r="J199" i="90" s="1"/>
  <c r="E199" i="91" s="1"/>
  <c r="G216" i="90"/>
  <c r="J216" i="90" s="1"/>
  <c r="E216" i="91" s="1"/>
  <c r="G218" i="90"/>
  <c r="J218" i="90" s="1"/>
  <c r="E218" i="91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E124" i="89" s="1"/>
  <c r="G254" i="107"/>
  <c r="J254" i="107" s="1"/>
  <c r="G103" i="107"/>
  <c r="J103" i="107" s="1"/>
  <c r="G131" i="105"/>
  <c r="J131" i="105" s="1"/>
  <c r="G134" i="105"/>
  <c r="J134" i="105" s="1"/>
  <c r="G248" i="107"/>
  <c r="J248" i="107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124" i="89" l="1"/>
  <c r="J124" i="89" s="1"/>
  <c r="G123" i="89"/>
  <c r="J123" i="89" s="1"/>
  <c r="G5" i="97"/>
  <c r="J5" i="97" s="1"/>
  <c r="G131" i="106"/>
  <c r="J131" i="106" s="1"/>
  <c r="G134" i="106"/>
  <c r="J134" i="106" s="1"/>
  <c r="G218" i="92"/>
  <c r="J218" i="92" s="1"/>
  <c r="G124" i="90"/>
  <c r="J124" i="90" s="1"/>
  <c r="E124" i="91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E219" i="95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E218" i="95" s="1"/>
  <c r="G219" i="95"/>
  <c r="J219" i="95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E124" i="95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E73" i="95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<sst xmlns="http://schemas.openxmlformats.org/spreadsheetml/2006/main" count="38144" uniqueCount="1424">
  <si>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</si>
  <si>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</si>
  <si>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</si>
  <si>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</si>
  <si>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</si>
  <si>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</si>
  <si>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</si>
  <si>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</si>
  <si>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</si>
  <si>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</si>
  <si>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</si>
  <si>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</si>
  <si>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</si>
  <si>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</si>
  <si>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</si>
  <si>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</si>
  <si>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</si>
  <si>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</si>
  <si>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</si>
  <si>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</si>
  <si>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</si>
  <si>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</si>
  <si>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</si>
  <si>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</si>
  <si>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</si>
  <si>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</si>
  <si>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</si>
  <si>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</si>
  <si>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</si>
  <si>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</si>
  <si>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</si>
  <si>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</si>
  <si>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</si>
  <si>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</si>
  <si>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</si>
  <si>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</si>
  <si>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</si>
  <si>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</si>
  <si>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</si>
  <si>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</si>
  <si>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</si>
  <si>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</si>
  <si>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</si>
  <si>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</si>
  <si>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</si>
  <si>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</si>
  <si>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</si>
  <si>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</si>
  <si>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</si>
  <si>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</si>
  <si>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</si>
  <si>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</si>
  <si>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</si>
  <si>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</si>
  <si>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</si>
  <si>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</si>
  <si>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</si>
  <si>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</si>
  <si>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</si>
  <si>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</si>
  <si>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</si>
  <si>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</si>
  <si>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</si>
  <si>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</si>
  <si>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</si>
  <si>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</si>
  <si>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</si>
  <si>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</si>
  <si>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</si>
  <si>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</si>
  <si>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</si>
  <si>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</si>
  <si>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</si>
  <si>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</si>
  <si>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</si>
  <si>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</si>
  <si>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</si>
  <si>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</si>
  <si>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</si>
  <si>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</si>
  <si>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</si>
  <si>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</si>
  <si>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</si>
  <si>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</si>
  <si>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</si>
  <si>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</si>
  <si>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</si>
  <si>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</si>
  <si>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</si>
  <si>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</si>
  <si>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</si>
  <si>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</si>
  <si>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</si>
  <si>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</si>
  <si>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</si>
  <si>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</si>
  <si>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</si>
  <si>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</si>
  <si>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</si>
  <si>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</si>
  <si>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</si>
  <si>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</si>
  <si>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</si>
  <si>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</si>
  <si>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</si>
  <si>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</si>
  <si>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</si>
  <si>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</si>
  <si>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</si>
  <si>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</si>
  <si>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</si>
  <si>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</si>
  <si>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</si>
  <si>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</si>
  <si>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</si>
  <si>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</si>
  <si>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</si>
  <si>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</si>
  <si>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</si>
  <si>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</si>
  <si>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</si>
  <si>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</si>
  <si>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</si>
  <si>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</si>
  <si>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</si>
  <si>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</si>
  <si>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</si>
  <si>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</si>
  <si>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</si>
  <si>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</si>
  <si>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</si>
  <si>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</si>
  <si>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</si>
  <si>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</si>
  <si>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</si>
  <si>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</si>
  <si>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</si>
  <si>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</si>
  <si>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</si>
  <si>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</si>
  <si>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</si>
  <si>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</si>
  <si>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</si>
  <si>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</si>
  <si>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</si>
  <si>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</si>
  <si>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</si>
  <si>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</si>
  <si>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</si>
  <si>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</si>
  <si>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</si>
  <si>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</si>
  <si>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</si>
  <si>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</si>
  <si>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</si>
  <si>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</si>
  <si>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</si>
  <si>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</si>
  <si>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</si>
  <si>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</si>
  <si>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</si>
  <si>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</si>
  <si>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</si>
  <si>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</si>
  <si>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</si>
  <si>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</si>
  <si>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</si>
  <si>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</si>
  <si>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</si>
  <si>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</si>
  <si>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</si>
  <si>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</si>
  <si>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</si>
  <si>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</si>
  <si>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</si>
  <si>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</si>
  <si>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</si>
  <si>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</si>
  <si>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</si>
  <si>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</si>
  <si>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</si>
  <si>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</si>
  <si>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</si>
  <si>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</si>
  <si>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</si>
  <si>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</si>
  <si>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</si>
  <si>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</si>
  <si>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</si>
  <si>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</si>
  <si>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</si>
  <si>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</si>
  <si>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</si>
  <si>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</si>
  <si>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</si>
  <si>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</si>
  <si>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</si>
  <si>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</si>
  <si>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</si>
  <si>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</si>
  <si>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</si>
  <si>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</si>
  <si>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</si>
  <si>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</si>
  <si>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</si>
  <si>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</si>
  <si>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</si>
  <si>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</si>
  <si>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</si>
  <si>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</si>
  <si>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</si>
  <si>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</si>
  <si>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</si>
  <si>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</si>
  <si>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</si>
  <si>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</si>
  <si>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</si>
  <si>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</si>
  <si>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</si>
  <si>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</si>
  <si>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</si>
  <si>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</si>
  <si>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</si>
  <si>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</si>
  <si>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</si>
  <si>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</si>
  <si>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</si>
  <si>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</si>
  <si>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</si>
  <si>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</si>
  <si>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</si>
  <si>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</si>
  <si>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</si>
  <si>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</si>
  <si>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</si>
  <si>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</si>
  <si>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</si>
  <si>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</si>
  <si>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</si>
  <si>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</si>
  <si>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</si>
  <si>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</si>
  <si>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</si>
  <si>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</si>
  <si>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</si>
  <si>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</si>
  <si>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</si>
  <si>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</si>
  <si>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</si>
  <si>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</si>
  <si>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</si>
  <si>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</si>
  <si>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</si>
  <si>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</si>
  <si>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</si>
  <si>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</si>
  <si>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</si>
  <si>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</si>
  <si>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</si>
  <si>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</si>
  <si>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</si>
  <si>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</si>
  <si>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</si>
  <si>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</si>
  <si>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</si>
  <si>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</si>
  <si>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</si>
  <si>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</si>
  <si>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</si>
  <si>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</si>
  <si>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</si>
  <si>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</si>
  <si>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</si>
  <si>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</si>
  <si>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</si>
  <si>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</si>
  <si>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</si>
  <si>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</si>
  <si>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</si>
  <si>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</si>
  <si>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</si>
  <si>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</si>
  <si>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</si>
  <si>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</si>
  <si>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</si>
  <si>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</si>
  <si>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</si>
  <si>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</si>
  <si>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</si>
  <si>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</si>
  <si>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</si>
  <si>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</si>
  <si>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</si>
  <si>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</si>
  <si>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</si>
  <si>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</si>
  <si>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</si>
  <si>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</si>
  <si>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</si>
  <si>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</si>
  <si>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</si>
  <si>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</si>
  <si>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</si>
  <si>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</si>
  <si>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</si>
  <si>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</si>
  <si>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</si>
  <si>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</si>
  <si>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</si>
  <si>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</si>
  <si>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</si>
  <si>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</si>
  <si>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</si>
  <si>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</si>
  <si>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</si>
  <si>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</si>
  <si>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</si>
  <si>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</si>
  <si>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</si>
  <si>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</si>
  <si>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</si>
  <si>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</si>
  <si>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</si>
  <si>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</si>
  <si>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</si>
  <si>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</si>
  <si>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</si>
  <si>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</si>
  <si>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</si>
  <si>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</si>
  <si>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</si>
  <si>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</si>
  <si>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</si>
  <si>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</si>
  <si>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</si>
  <si>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</si>
  <si>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</si>
  <si>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</si>
  <si>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</si>
  <si>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</si>
  <si>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</si>
  <si>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</si>
  <si>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</si>
  <si>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</si>
  <si>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</si>
  <si>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</si>
  <si>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</si>
  <si>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</si>
  <si>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</si>
  <si>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</si>
  <si>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</si>
  <si>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</si>
  <si>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</si>
  <si>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</si>
  <si>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</si>
  <si>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</si>
  <si>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</si>
  <si>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</si>
  <si>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</si>
  <si>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</si>
  <si>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</si>
  <si>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</si>
  <si>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</si>
  <si>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</si>
  <si>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</si>
  <si>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</si>
  <si>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</si>
  <si>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</si>
  <si>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</si>
  <si>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</si>
  <si>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</si>
  <si>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</si>
  <si>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</si>
  <si>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</si>
  <si>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</si>
  <si>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</si>
  <si>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</si>
  <si>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</si>
  <si>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</si>
  <si>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</si>
  <si>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</si>
  <si>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</si>
  <si>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</si>
  <si>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</si>
  <si>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</si>
  <si>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</si>
  <si>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</si>
  <si>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</si>
  <si>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</si>
  <si>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</si>
  <si>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</si>
  <si>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</si>
  <si>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</si>
  <si>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</si>
  <si>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</si>
  <si>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</si>
  <si>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</si>
  <si>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</si>
  <si>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</si>
  <si>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</si>
  <si>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</si>
  <si>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</si>
  <si>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</si>
  <si>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</si>
  <si>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</si>
  <si>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</si>
  <si>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</si>
  <si>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</si>
  <si>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</si>
  <si>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</si>
  <si>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</si>
  <si>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</si>
  <si>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</si>
  <si>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</si>
  <si>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</si>
  <si>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</si>
  <si>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</si>
  <si>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</si>
  <si>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</si>
  <si>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</si>
  <si>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</si>
  <si>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</si>
  <si>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</si>
  <si>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</si>
  <si>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</si>
  <si>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</si>
  <si>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</si>
  <si>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</si>
  <si>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</si>
  <si>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</si>
  <si>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</si>
  <si>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</si>
  <si>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</si>
  <si>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</si>
  <si>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</si>
  <si>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</si>
  <si>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</si>
  <si>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</si>
  <si>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</si>
  <si>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</si>
  <si>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</si>
  <si>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</si>
  <si>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</si>
  <si>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</si>
  <si>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</si>
  <si>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</si>
  <si>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</si>
  <si>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</si>
  <si>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</si>
  <si>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</si>
  <si>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</si>
  <si>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</si>
  <si>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</si>
  <si>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</si>
  <si>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</si>
  <si>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</si>
  <si>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</si>
  <si>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</si>
  <si>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</si>
  <si>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</si>
  <si>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</si>
  <si>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</si>
  <si>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</si>
  <si>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</si>
  <si>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</si>
  <si>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</si>
  <si>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</si>
  <si>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</si>
  <si>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</si>
  <si>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</si>
  <si>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</si>
  <si>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</si>
  <si>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</si>
  <si>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</si>
  <si>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</si>
  <si>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</si>
  <si>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</si>
  <si>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</si>
  <si>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</si>
  <si>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</si>
  <si>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</si>
  <si>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</si>
  <si>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</si>
  <si>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</si>
  <si>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</si>
  <si>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</si>
  <si>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</si>
  <si>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</si>
  <si>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</si>
  <si>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</si>
  <si>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</si>
  <si>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</si>
  <si>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</si>
  <si>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</si>
  <si>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</si>
  <si>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</si>
  <si>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</si>
  <si>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</si>
  <si>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</si>
  <si>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</si>
  <si>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</si>
  <si>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</si>
  <si>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</si>
  <si>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</si>
  <si>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</si>
  <si>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</si>
  <si>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</si>
  <si>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</si>
  <si>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</si>
  <si>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</si>
  <si>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</si>
  <si>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</si>
  <si>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</si>
  <si>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</si>
  <si>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</si>
  <si>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</si>
  <si>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</si>
  <si>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</si>
  <si>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</si>
  <si>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</si>
  <si>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</si>
  <si>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</si>
  <si>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</si>
  <si>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</si>
  <si>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</si>
  <si>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</si>
  <si>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</si>
  <si>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</si>
  <si>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</si>
  <si>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</si>
  <si>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</si>
  <si>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</si>
  <si>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</si>
  <si>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</si>
  <si>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</si>
  <si>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</si>
  <si>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</si>
  <si>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</si>
  <si>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</si>
  <si>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</si>
  <si>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</si>
  <si>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</si>
  <si>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</si>
  <si>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</si>
  <si>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</si>
  <si>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</si>
  <si>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</si>
  <si>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</si>
  <si>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</si>
  <si>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</si>
  <si>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</si>
  <si>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</si>
  <si>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</si>
  <si>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</si>
  <si>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</si>
  <si>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</si>
  <si>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</si>
  <si>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</si>
  <si>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</si>
  <si>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</si>
  <si>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</si>
  <si>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</si>
  <si>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</si>
  <si>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</si>
  <si>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</si>
  <si>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</si>
  <si>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</si>
  <si>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</si>
  <si>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</si>
  <si>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</si>
  <si>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</si>
  <si>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</si>
  <si>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</si>
  <si>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</si>
  <si>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</si>
  <si>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</si>
  <si>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</si>
  <si>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</si>
  <si>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</si>
  <si>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</si>
  <si>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</si>
  <si>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</si>
  <si>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</si>
  <si>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</si>
  <si>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</si>
  <si>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</si>
  <si>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</si>
  <si>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</si>
  <si>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</si>
  <si>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</si>
  <si>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</si>
  <si>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</si>
  <si>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</si>
  <si>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</si>
  <si>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</si>
  <si>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</si>
  <si>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</si>
  <si>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</si>
  <si>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</si>
  <si>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</si>
  <si>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</si>
  <si>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</si>
  <si>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</si>
  <si>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</si>
  <si>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</si>
  <si>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</si>
  <si>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</si>
  <si>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</si>
  <si>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</si>
  <si>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</si>
  <si>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</si>
  <si>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</si>
  <si>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</si>
  <si>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</si>
  <si>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</si>
  <si>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</si>
  <si>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</si>
  <si>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</si>
  <si>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</si>
  <si>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</si>
  <si>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</si>
  <si>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</si>
  <si>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</si>
  <si>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</si>
  <si>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</si>
  <si>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</si>
  <si>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</si>
  <si>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</si>
  <si>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</si>
  <si>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</si>
  <si>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</si>
  <si>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</si>
  <si>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</si>
  <si>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</si>
  <si>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</si>
  <si>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</si>
  <si>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</si>
  <si>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</si>
  <si>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</si>
  <si>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</si>
  <si>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</si>
  <si>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</si>
  <si>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</si>
  <si>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</si>
  <si>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</si>
  <si>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</si>
  <si>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</si>
  <si>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</si>
  <si>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</si>
  <si>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</si>
  <si>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</si>
  <si>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</si>
  <si>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</si>
  <si>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</si>
  <si>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</si>
  <si>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</si>
  <si>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</si>
  <si>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</si>
  <si>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</si>
  <si>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</si>
  <si>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</si>
  <si>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</si>
  <si>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</si>
  <si>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</si>
  <si>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</si>
  <si>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</si>
  <si>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</si>
  <si>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</si>
  <si>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</si>
  <si>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</si>
  <si>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</si>
  <si>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</si>
  <si>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</si>
  <si>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</si>
  <si>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</si>
  <si>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</si>
  <si>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</si>
  <si>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</si>
  <si>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</si>
  <si>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</si>
  <si>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</si>
  <si>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</si>
  <si>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</si>
  <si>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</si>
  <si>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</si>
  <si>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</si>
  <si>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</si>
  <si>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</si>
  <si>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</si>
  <si>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</si>
  <si>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</si>
  <si>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</si>
  <si>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</si>
  <si>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</si>
  <si>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</si>
  <si>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</si>
  <si>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</si>
  <si>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</si>
  <si>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</si>
  <si>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</si>
  <si>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</si>
  <si>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</si>
  <si>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</si>
  <si>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</si>
  <si>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</si>
  <si>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</si>
  <si>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</si>
  <si>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</si>
  <si>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</si>
  <si>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</si>
  <si>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</si>
  <si>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</si>
  <si>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</si>
  <si>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</si>
  <si>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</si>
  <si>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</si>
  <si>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</si>
  <si>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</si>
  <si>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</si>
  <si>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</si>
  <si>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</si>
  <si>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</si>
  <si>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</si>
  <si>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</si>
  <si>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</si>
  <si>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</si>
  <si>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</si>
  <si>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</si>
  <si>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</si>
  <si>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</si>
  <si>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</si>
  <si>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</si>
  <si>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</si>
  <si>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</si>
  <si>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</si>
  <si>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</si>
  <si>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</si>
  <si>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</si>
  <si>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</si>
  <si>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</si>
  <si>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</si>
  <si>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</si>
  <si>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</si>
  <si>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</si>
  <si>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</si>
  <si>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</si>
  <si>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</si>
  <si>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</si>
  <si>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</si>
  <si>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</si>
  <si>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</si>
  <si>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</si>
  <si>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</si>
  <si>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</si>
  <si>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</si>
  <si>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</si>
  <si>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</si>
  <si>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</si>
  <si>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</si>
  <si>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</si>
  <si>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</si>
  <si>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</si>
  <si>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</si>
  <si>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</si>
  <si>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</si>
  <si>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</si>
  <si>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</si>
  <si>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</si>
  <si>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</si>
  <si>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</si>
  <si>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</si>
  <si>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</si>
  <si>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</si>
  <si>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</si>
  <si>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</si>
  <si>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</si>
  <si>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</si>
  <si>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</si>
  <si>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</si>
  <si>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</si>
  <si>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</si>
  <si>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</si>
  <si>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</si>
  <si>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</si>
  <si>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</si>
  <si>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</si>
  <si>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</si>
  <si>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</si>
  <si>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</si>
  <si>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</si>
  <si>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</si>
  <si>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</si>
  <si>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</si>
  <si>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</si>
  <si>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</si>
  <si>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</si>
  <si>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</si>
  <si>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</si>
  <si>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</si>
  <si>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</si>
  <si>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</si>
  <si>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</si>
  <si>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</si>
  <si>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</si>
  <si>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</si>
  <si>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</si>
  <si>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</si>
  <si>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</si>
  <si>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</si>
  <si>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</si>
  <si>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</si>
  <si>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</si>
  <si>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</si>
  <si>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</si>
  <si>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</si>
  <si>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</si>
  <si>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</si>
  <si>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</si>
  <si>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</si>
  <si>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</si>
  <si>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</si>
  <si>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</si>
  <si>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</si>
  <si>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</si>
  <si>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</si>
  <si>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</si>
  <si>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</si>
  <si>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</si>
  <si>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</si>
  <si>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</si>
  <si>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</si>
  <si>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</si>
  <si>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</si>
  <si>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</si>
  <si>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</si>
  <si>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</si>
  <si>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</si>
  <si>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</si>
  <si>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</si>
  <si>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</si>
  <si>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</si>
  <si>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</si>
  <si>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</si>
  <si>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</si>
  <si>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</si>
  <si>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</si>
  <si>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</si>
  <si>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</si>
  <si>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</si>
  <si>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</si>
  <si>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</si>
  <si>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</si>
  <si>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</si>
  <si>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</si>
  <si>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</si>
  <si>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</si>
  <si>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</si>
  <si>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</si>
  <si>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</si>
  <si>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</si>
  <si>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</si>
  <si>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</si>
  <si>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</si>
  <si>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</si>
  <si>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</si>
  <si>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</si>
  <si>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</si>
  <si>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</si>
  <si>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</si>
  <si>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</si>
  <si>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</si>
  <si>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</si>
  <si>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</si>
  <si>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</si>
  <si>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</si>
  <si>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</si>
  <si>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</si>
  <si>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</si>
  <si>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</si>
  <si>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</si>
  <si>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</si>
  <si>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</si>
  <si>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</si>
  <si>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</si>
  <si>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</si>
  <si>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</si>
  <si>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</si>
  <si>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</si>
  <si>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</si>
  <si>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</si>
  <si>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</si>
  <si>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</si>
  <si>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</si>
  <si>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</si>
  <si>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</si>
  <si>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</si>
  <si>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</si>
  <si>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</si>
  <si>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</si>
  <si>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</si>
  <si>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</si>
  <si>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</si>
  <si>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</si>
  <si>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</si>
  <si>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</si>
  <si>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</si>
  <si>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</si>
  <si>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</si>
  <si>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</si>
  <si>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</si>
  <si>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</si>
  <si>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</si>
  <si>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</si>
  <si>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</si>
  <si>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</si>
  <si>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</si>
  <si>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</si>
  <si>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</si>
  <si>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</si>
  <si>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</si>
  <si>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</si>
  <si>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</si>
  <si>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</si>
  <si>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</si>
  <si>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</si>
  <si>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</si>
  <si>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</si>
  <si>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</si>
  <si>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</si>
  <si>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</si>
  <si>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</si>
  <si>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</si>
  <si>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</si>
  <si>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</si>
  <si>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</si>
  <si>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</si>
  <si>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</si>
  <si>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</si>
  <si>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</si>
  <si>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</si>
  <si>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</si>
  <si>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</si>
  <si>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</si>
  <si>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</si>
  <si>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</si>
  <si>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</si>
  <si>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</si>
  <si>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</si>
  <si>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</si>
  <si>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</si>
  <si>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</si>
  <si>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</si>
  <si>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</si>
  <si>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</si>
  <si>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</si>
  <si>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</si>
  <si>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</si>
  <si>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</si>
  <si>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</si>
  <si>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</si>
  <si>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</si>
  <si>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</si>
  <si>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</si>
  <si>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</si>
  <si>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</si>
  <si>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</si>
  <si>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</si>
  <si>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</si>
  <si>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</si>
  <si>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</si>
  <si>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</si>
  <si>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</si>
  <si>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</si>
  <si>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</si>
  <si>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</si>
  <si>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</si>
  <si>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</si>
  <si>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</si>
  <si>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</si>
  <si>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</si>
  <si>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</si>
  <si>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</si>
  <si>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</si>
  <si>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</si>
  <si>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</si>
  <si>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</si>
  <si>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</si>
  <si>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</si>
  <si>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</si>
  <si>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</si>
  <si>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</si>
  <si>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</si>
  <si>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</si>
  <si>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</si>
  <si>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</si>
  <si>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</si>
  <si>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</si>
  <si>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</si>
  <si>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</si>
  <si>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</si>
  <si>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</si>
  <si>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</si>
  <si>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</si>
  <si>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</si>
  <si>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</si>
  <si>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</si>
  <si>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</si>
  <si>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</si>
  <si>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</si>
  <si>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</si>
  <si>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</si>
  <si>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</si>
  <si>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</si>
  <si>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</si>
  <si>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</si>
  <si>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</si>
  <si>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</si>
  <si>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</si>
  <si>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</si>
  <si>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</si>
  <si>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</si>
  <si>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</si>
  <si>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</si>
  <si>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</si>
  <si>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</si>
  <si>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</si>
  <si>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</si>
  <si>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</si>
  <si>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</si>
  <si>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</si>
  <si>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</si>
  <si>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</si>
  <si>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</si>
  <si>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</si>
  <si>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</si>
  <si>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</si>
  <si>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</si>
  <si>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</si>
  <si>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</si>
  <si>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</si>
  <si>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</si>
  <si>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</si>
  <si>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</si>
  <si>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</si>
  <si>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</si>
  <si>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</si>
  <si>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</si>
  <si>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</si>
  <si>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</si>
  <si>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</si>
  <si>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</si>
  <si>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</si>
  <si>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</si>
  <si>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</si>
  <si>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</si>
  <si>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</si>
  <si>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</si>
  <si>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</si>
  <si>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</si>
  <si>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</si>
  <si>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</si>
  <si>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</si>
  <si>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</si>
  <si>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</si>
  <si>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</si>
  <si>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</si>
  <si>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</si>
  <si>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</si>
  <si>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</si>
  <si>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</si>
  <si>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</si>
  <si>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</si>
  <si>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</si>
  <si>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</si>
  <si>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</si>
  <si>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</si>
  <si>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</si>
  <si>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</si>
  <si>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</si>
  <si>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</si>
  <si>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</si>
  <si>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</si>
  <si>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</si>
  <si>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</si>
  <si>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</si>
  <si>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</si>
  <si>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</si>
  <si>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</si>
  <si>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</si>
  <si>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</si>
  <si>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</si>
  <si>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</si>
  <si>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</si>
  <si>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</si>
  <si>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</si>
  <si>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</si>
  <si>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</si>
  <si>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</si>
  <si>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</si>
  <si>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</si>
  <si>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</si>
  <si>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</si>
  <si>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</si>
  <si>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</si>
  <si>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</si>
  <si>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</si>
  <si>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</si>
  <si>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</si>
  <si>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</si>
  <si>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</si>
  <si>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</si>
  <si>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</si>
  <si>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</si>
  <si>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</si>
  <si>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</si>
  <si>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</si>
  <si>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</si>
  <si>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</si>
  <si>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</si>
  <si>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</si>
  <si>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</si>
  <si>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</si>
  <si>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</si>
  <si>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</si>
  <si>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</si>
  <si>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</si>
  <si>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</si>
  <si>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</si>
  <si>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</si>
  <si>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</si>
  <si>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</si>
  <si>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</si>
  <si>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</si>
  <si>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</si>
  <si>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</si>
  <si>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</si>
  <si>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</si>
  <si>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</si>
  <si>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</si>
  <si>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</si>
  <si>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</si>
  <si>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</si>
  <si>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</si>
  <si>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</si>
  <si>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</si>
  <si>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</si>
  <si>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</si>
  <si>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</si>
  <si>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</si>
  <si>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</si>
  <si>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</si>
  <si>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</si>
  <si>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</si>
  <si>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</si>
  <si>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</si>
  <si>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</si>
  <si>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</si>
  <si>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</si>
  <si>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</si>
  <si>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</si>
  <si>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</si>
  <si>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</si>
  <si>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</si>
  <si>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</si>
  <si>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</si>
  <si>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</si>
  <si>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</si>
  <si>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</si>
  <si>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</si>
  <si>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</si>
  <si>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</si>
  <si>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</si>
  <si>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</si>
  <si>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</si>
  <si>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</si>
  <si>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</si>
  <si>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</si>
  <si>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</si>
  <si>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</si>
  <si>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</si>
  <si>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</si>
  <si>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</si>
  <si>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</si>
  <si>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</si>
  <si>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</si>
  <si>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</si>
  <si>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</si>
  <si>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</si>
  <si>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</si>
  <si>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</si>
  <si>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</si>
  <si>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</si>
  <si>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</si>
  <si>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</si>
  <si>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</si>
  <si>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</si>
  <si>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</si>
  <si>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</si>
  <si>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</si>
  <si>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</si>
  <si>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</si>
  <si>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</si>
  <si>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</si>
  <si>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</si>
  <si>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</si>
  <si>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</si>
  <si>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</si>
  <si>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</si>
  <si>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</si>
  <si>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</si>
  <si>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</si>
  <si>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</si>
  <si>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</si>
  <si>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</si>
  <si>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</si>
  <si>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</si>
  <si>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</si>
  <si>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</si>
  <si>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</si>
  <si>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</si>
  <si>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</si>
  <si>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</si>
  <si>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</si>
  <si>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</si>
  <si>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</si>
  <si>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</si>
  <si>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</si>
  <si>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</si>
  <si>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</si>
  <si>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</si>
  <si>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</si>
  <si>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</si>
  <si>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</si>
  <si>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</si>
  <si>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</si>
  <si>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</si>
  <si>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</si>
  <si>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</si>
  <si>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</si>
  <si>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</si>
  <si>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</si>
  <si>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</si>
  <si>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</si>
  <si>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</si>
  <si>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</si>
  <si>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</si>
  <si>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</si>
  <si>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</si>
  <si>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</si>
  <si>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</si>
  <si>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</si>
  <si>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</si>
  <si>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</si>
  <si>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</si>
  <si>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</si>
  <si>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</si>
  <si>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</si>
  <si>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</si>
  <si>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</si>
  <si>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</si>
  <si>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</si>
  <si>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</si>
  <si>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</si>
  <si>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</si>
  <si>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</si>
  <si>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</si>
  <si>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</si>
  <si>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</si>
  <si>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</si>
  <si>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</si>
  <si>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</si>
  <si>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</si>
  <si>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</si>
  <si>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</si>
  <si>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</si>
  <si>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</si>
  <si>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</si>
  <si>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</si>
  <si>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</si>
  <si>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</si>
  <si>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</si>
  <si>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</si>
  <si>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</si>
  <si>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</si>
  <si>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</si>
  <si>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</si>
  <si>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</si>
  <si>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</si>
  <si>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</si>
  <si>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</si>
  <si>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</si>
  <si>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</si>
  <si>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</si>
  <si>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</si>
  <si>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</si>
  <si>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</si>
  <si>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</si>
  <si>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</si>
  <si>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</si>
  <si>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</si>
  <si>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</si>
  <si>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</si>
  <si>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</si>
  <si>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</si>
  <si>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</si>
  <si>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</si>
  <si>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</si>
  <si>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</si>
  <si>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</si>
  <si>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</si>
  <si>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</si>
  <si>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</si>
  <si>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</si>
  <si>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</si>
  <si>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</si>
  <si>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</si>
  <si>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</si>
  <si>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</si>
  <si>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</si>
  <si>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</si>
  <si>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</si>
  <si>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</si>
  <si>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</si>
  <si>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</si>
  <si>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</si>
  <si>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</si>
  <si>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</si>
  <si>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</si>
  <si>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</si>
  <si>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</si>
  <si>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</si>
  <si>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</si>
  <si>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</si>
  <si>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</si>
  <si>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</si>
  <si>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</si>
  <si>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</si>
  <si>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</si>
  <si>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</si>
  <si>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</si>
  <si>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</si>
  <si>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</si>
  <si>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</si>
  <si>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</si>
  <si>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</si>
  <si>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</si>
  <si>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</si>
  <si>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</si>
  <si>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</si>
  <si>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</si>
  <si>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</si>
  <si>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</si>
  <si>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</si>
  <si>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</si>
  <si>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</si>
  <si>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</si>
  <si>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</si>
  <si>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</si>
  <si>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</si>
  <si>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</si>
  <si>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</si>
  <si>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</si>
  <si>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</si>
  <si>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</si>
  <si>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</si>
  <si>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</si>
  <si>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</si>
  <si>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</si>
  <si>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</si>
  <si>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</si>
  <si>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</si>
  <si>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</si>
  <si>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</si>
  <si>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</si>
  <si>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</si>
  <si>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</si>
  <si>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</si>
  <si>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</si>
  <si>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</si>
  <si>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</si>
  <si>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</si>
  <si>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</si>
  <si>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</si>
  <si>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</si>
  <si>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</si>
  <si>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</si>
  <si>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</si>
  <si>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</si>
  <si>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</si>
  <si>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</si>
  <si>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</si>
  <si>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</si>
  <si>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</si>
  <si>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</si>
  <si>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</si>
  <si>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</si>
  <si>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</si>
  <si>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</si>
  <si>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</si>
  <si>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</si>
  <si>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</si>
  <si>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</si>
  <si>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</si>
  <si>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</si>
  <si>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</si>
  <si>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</si>
  <si>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</si>
  <si>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</si>
  <si>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</si>
  <si>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</si>
  <si>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</si>
  <si>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</si>
  <si>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</si>
  <si>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</si>
  <si>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</si>
  <si>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</si>
  <si>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</si>
  <si>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</si>
  <si>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 xml:space="preserve">โดนัทไส้ครีมสตาร์ด 74 กรัม </t>
  </si>
  <si>
    <t>ถ่ายใส่เมาส์</t>
  </si>
  <si>
    <t>34</t>
  </si>
  <si>
    <t>บูธ ธรรมศาลา วันที่ 1-31 ม.ค. 2568</t>
  </si>
  <si>
    <t>สรุปยอดขาย บูธ  ธรรมศาลา วันที่ 1-31 ม.ค. 2568</t>
  </si>
  <si>
    <t>บูธ  ธรรมศาลา วันที่ 1-31 ม.ค.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</si>
</sst>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0" fontId="2" fillId="0" borderId="0" xfId="0" applyFont="1" applyBorder="1"/>
    <xf numFmtId="43" fontId="6" fillId="5" borderId="0" xfId="0" applyNumberFormat="1" applyFont="1" applyFill="1" applyAlignment="1">
      <alignment horizontal="center"/>
    </xf>
    <xf numFmtId="43" fontId="10" fillId="2" borderId="1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00000000-0005-0000-0000-000002000000}"/>
    <cellStyle name="จุลภาค" xfId="1" builtinId="3"/>
    <cellStyle name="จุลภาค 2" xfId="2" xr:uid="{00000000-0005-0000-0000-000003000000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L244" sqref="L244"/>
      <selection pane="bottomLeft" activeCell="L244" sqref="L244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00000000-0009-0000-0000-000000000000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L244" sqref="L244"/>
      <selection pane="topRight" activeCell="L244" sqref="L244"/>
      <selection pane="bottomLeft" activeCell="L244" sqref="L244"/>
      <selection pane="bottomRight" activeCell="L244" sqref="L244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Q17" activePane="bottomRight" state="frozen"/>
      <selection activeCell="L244" sqref="L244"/>
      <selection pane="topRight" activeCell="L244" sqref="L244"/>
      <selection pane="bottomLeft" activeCell="L244" sqref="L244"/>
      <selection pane="bottomRight" activeCell="AB42" sqref="AB42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37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93"/>
      <c r="P2" s="68"/>
      <c r="Q2" s="125" t="s">
        <v>1422</v>
      </c>
      <c r="R2" s="125"/>
      <c r="S2" s="125"/>
      <c r="T2" s="125"/>
      <c r="U2" s="125"/>
      <c r="V2" s="125"/>
      <c r="W2" s="125"/>
      <c r="X2" s="125"/>
      <c r="Y2" s="125"/>
      <c r="Z2" s="125"/>
      <c r="AA2" s="95"/>
      <c r="AB2" s="95"/>
    </row>
    <row r="3" spans="1:29" s="5" customFormat="1" ht="24.6" customHeight="1" x14ac:dyDescent="0.55000000000000004">
      <c r="A3" s="131" t="s">
        <v>1</v>
      </c>
      <c r="B3" s="131" t="s">
        <v>1354</v>
      </c>
      <c r="C3" s="131" t="s">
        <v>2</v>
      </c>
      <c r="D3" s="131" t="s">
        <v>1355</v>
      </c>
      <c r="E3" s="131" t="s">
        <v>3</v>
      </c>
      <c r="F3" s="131" t="s">
        <v>4</v>
      </c>
      <c r="G3" s="131" t="s">
        <v>5</v>
      </c>
      <c r="H3" s="77" t="s">
        <v>6</v>
      </c>
      <c r="I3" s="132" t="s">
        <v>273</v>
      </c>
      <c r="J3" s="131" t="s">
        <v>7</v>
      </c>
      <c r="K3" s="168" t="s">
        <v>8</v>
      </c>
      <c r="L3" s="168"/>
      <c r="M3" s="168"/>
      <c r="N3" s="131" t="s">
        <v>9</v>
      </c>
      <c r="O3" s="169" t="s">
        <v>274</v>
      </c>
      <c r="P3" s="171" t="s">
        <v>275</v>
      </c>
      <c r="Q3" s="128" t="s">
        <v>214</v>
      </c>
      <c r="R3" s="128" t="s">
        <v>215</v>
      </c>
      <c r="S3" s="128" t="s">
        <v>10</v>
      </c>
      <c r="T3" s="128" t="s">
        <v>216</v>
      </c>
      <c r="U3" s="128" t="s">
        <v>217</v>
      </c>
      <c r="V3" s="126" t="s">
        <v>218</v>
      </c>
      <c r="W3" s="126" t="s">
        <v>219</v>
      </c>
      <c r="X3" s="126" t="s">
        <v>220</v>
      </c>
      <c r="Y3" s="128" t="s">
        <v>221</v>
      </c>
      <c r="Z3" s="129" t="s">
        <v>222</v>
      </c>
      <c r="AA3" s="164" t="s">
        <v>1361</v>
      </c>
      <c r="AB3" s="165" t="s">
        <v>1362</v>
      </c>
    </row>
    <row r="4" spans="1:29" s="5" customFormat="1" ht="24.6" customHeight="1" x14ac:dyDescent="0.55000000000000004">
      <c r="A4" s="131"/>
      <c r="B4" s="131"/>
      <c r="C4" s="131"/>
      <c r="D4" s="131"/>
      <c r="E4" s="131"/>
      <c r="F4" s="131"/>
      <c r="G4" s="131"/>
      <c r="H4" s="77" t="s">
        <v>11</v>
      </c>
      <c r="I4" s="133"/>
      <c r="J4" s="131"/>
      <c r="K4" s="63" t="s">
        <v>12</v>
      </c>
      <c r="L4" s="42" t="s">
        <v>13</v>
      </c>
      <c r="M4" s="63" t="s">
        <v>14</v>
      </c>
      <c r="N4" s="131"/>
      <c r="O4" s="170"/>
      <c r="P4" s="172"/>
      <c r="Q4" s="128"/>
      <c r="R4" s="128"/>
      <c r="S4" s="128"/>
      <c r="T4" s="128"/>
      <c r="U4" s="128"/>
      <c r="V4" s="127"/>
      <c r="W4" s="127"/>
      <c r="X4" s="127"/>
      <c r="Y4" s="128"/>
      <c r="Z4" s="130"/>
      <c r="AA4" s="164"/>
      <c r="AB4" s="166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3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87</v>
      </c>
      <c r="G5" s="43">
        <f t="shared" ref="G5:G85" si="0">+E5+F5</f>
        <v>90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10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23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57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2850</v>
      </c>
      <c r="N5" s="19"/>
      <c r="O5" s="90">
        <v>22.48</v>
      </c>
      <c r="P5" s="79">
        <f>+K5*O5</f>
        <v>1281.3600000000001</v>
      </c>
      <c r="Q5" s="45">
        <v>1</v>
      </c>
      <c r="R5" s="46">
        <f>+'1'!N262</f>
        <v>14380</v>
      </c>
      <c r="S5" s="46">
        <f>+'1'!N267</f>
        <v>1635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5485</v>
      </c>
      <c r="X5" s="46">
        <f>+R5-S5-T5-U5-V5-W5</f>
        <v>7245</v>
      </c>
      <c r="Y5" s="46">
        <f>+'1'!N269</f>
        <v>7245</v>
      </c>
      <c r="Z5" s="47">
        <f>+Y5-X5</f>
        <v>0</v>
      </c>
      <c r="AA5" s="47" t="s">
        <v>1364</v>
      </c>
      <c r="AB5" s="124">
        <f>+W5+Y5</f>
        <v>12730</v>
      </c>
      <c r="AC5" s="123">
        <f>+W5+Y5+Z5</f>
        <v>12730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183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163</v>
      </c>
      <c r="G6" s="43">
        <f t="shared" si="0"/>
        <v>346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1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65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280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28000</v>
      </c>
      <c r="N6" s="19"/>
      <c r="O6" s="90">
        <v>39.29</v>
      </c>
      <c r="P6" s="79">
        <f t="shared" ref="P6:P70" si="2">+K6*O6</f>
        <v>11001.199999999999</v>
      </c>
      <c r="Q6" s="45">
        <v>2</v>
      </c>
      <c r="R6" s="46">
        <f>+'2'!N262</f>
        <v>3905</v>
      </c>
      <c r="S6" s="46">
        <f>+'2'!N267</f>
        <v>610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500</v>
      </c>
      <c r="X6" s="46">
        <f>+R6-S6-T6-U6-V6-W6</f>
        <v>2780</v>
      </c>
      <c r="Y6" s="46">
        <f>+'2'!N269</f>
        <v>2780</v>
      </c>
      <c r="Z6" s="47">
        <f t="shared" ref="Z6:Z35" si="3">+Y6-X6</f>
        <v>0</v>
      </c>
      <c r="AA6" s="47" t="s">
        <v>1365</v>
      </c>
      <c r="AB6" s="47">
        <f t="shared" ref="AB6:AB35" si="4">+W6+Y6</f>
        <v>3280</v>
      </c>
      <c r="AC6" s="123">
        <f t="shared" ref="AC6:AC26" si="5">+W6+Y6+Z6</f>
        <v>3280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6250</v>
      </c>
      <c r="S7" s="46">
        <f>+'3'!N267</f>
        <v>760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3030</v>
      </c>
      <c r="X7" s="46">
        <f>+R7-S7-T7-U7-V7-W7</f>
        <v>2445</v>
      </c>
      <c r="Y7" s="46">
        <f>+'3'!N269</f>
        <v>2445</v>
      </c>
      <c r="Z7" s="47">
        <f>+Y7-X7</f>
        <v>0</v>
      </c>
      <c r="AA7" s="47" t="s">
        <v>1366</v>
      </c>
      <c r="AB7" s="47">
        <f>+W7+Y7</f>
        <v>5475</v>
      </c>
      <c r="AC7" s="123">
        <f t="shared" si="5"/>
        <v>5475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9505</v>
      </c>
      <c r="S8" s="46">
        <f>+'4'!N267</f>
        <v>1470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3225</v>
      </c>
      <c r="X8" s="46">
        <f t="shared" ref="X8" si="6">+R8-S8-T8-U8-V8-W8</f>
        <v>4795</v>
      </c>
      <c r="Y8" s="46">
        <f>+'4'!N269</f>
        <v>4795</v>
      </c>
      <c r="Z8" s="47">
        <f t="shared" si="3"/>
        <v>0</v>
      </c>
      <c r="AA8" s="99" t="s">
        <v>1367</v>
      </c>
      <c r="AB8" s="47">
        <f t="shared" si="4"/>
        <v>8020</v>
      </c>
      <c r="AC8" s="123">
        <f t="shared" si="5"/>
        <v>8020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10090</v>
      </c>
      <c r="S9" s="46">
        <f>+'5'!N267</f>
        <v>1170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5005</v>
      </c>
      <c r="X9" s="46">
        <f t="shared" ref="X9:X34" si="7">+R9-S9-T9-U9-V9-W9</f>
        <v>3900</v>
      </c>
      <c r="Y9" s="46">
        <f>+'5'!N269</f>
        <v>3900</v>
      </c>
      <c r="Z9" s="47">
        <f t="shared" si="3"/>
        <v>0</v>
      </c>
      <c r="AA9" s="99" t="s">
        <v>1368</v>
      </c>
      <c r="AB9" s="47">
        <f t="shared" si="4"/>
        <v>8905</v>
      </c>
      <c r="AC9" s="123">
        <f t="shared" si="5"/>
        <v>8905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4445</v>
      </c>
      <c r="S10" s="46">
        <f>+'6'!N267</f>
        <v>800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2765</v>
      </c>
      <c r="X10" s="46">
        <f t="shared" si="7"/>
        <v>865</v>
      </c>
      <c r="Y10" s="46">
        <f>+'6'!N269</f>
        <v>865</v>
      </c>
      <c r="Z10" s="47">
        <f t="shared" si="3"/>
        <v>0</v>
      </c>
      <c r="AA10" s="100" t="s">
        <v>1369</v>
      </c>
      <c r="AB10" s="47">
        <f t="shared" si="4"/>
        <v>3630</v>
      </c>
      <c r="AC10" s="123">
        <f t="shared" si="5"/>
        <v>3630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9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12</v>
      </c>
      <c r="G11" s="43">
        <f t="shared" si="0"/>
        <v>21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2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19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950</v>
      </c>
      <c r="N11" s="19"/>
      <c r="O11" s="90">
        <v>16.940000000000001</v>
      </c>
      <c r="P11" s="79">
        <f t="shared" si="2"/>
        <v>321.86</v>
      </c>
      <c r="Q11" s="45">
        <v>7</v>
      </c>
      <c r="R11" s="46">
        <f>+'7'!N262</f>
        <v>3820</v>
      </c>
      <c r="S11" s="46">
        <f>+'7'!N267</f>
        <v>511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1059</v>
      </c>
      <c r="X11" s="46">
        <f t="shared" si="7"/>
        <v>2235</v>
      </c>
      <c r="Y11" s="46">
        <f>+'7'!N269</f>
        <v>2235</v>
      </c>
      <c r="Z11" s="47">
        <f t="shared" si="3"/>
        <v>0</v>
      </c>
      <c r="AA11" s="47" t="s">
        <v>1363</v>
      </c>
      <c r="AB11" s="47">
        <f t="shared" si="4"/>
        <v>3294</v>
      </c>
      <c r="AC11" s="123">
        <f t="shared" si="5"/>
        <v>3294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1075</v>
      </c>
      <c r="S12" s="46">
        <f>+'8'!N267</f>
        <v>50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490</v>
      </c>
      <c r="X12" s="46">
        <f t="shared" si="7"/>
        <v>520</v>
      </c>
      <c r="Y12" s="46">
        <f>+'8'!N269</f>
        <v>520</v>
      </c>
      <c r="Z12" s="47">
        <f t="shared" si="3"/>
        <v>0</v>
      </c>
      <c r="AA12" s="47" t="s">
        <v>1364</v>
      </c>
      <c r="AB12" s="47">
        <f t="shared" si="4"/>
        <v>1010</v>
      </c>
      <c r="AC12" s="123">
        <f t="shared" si="5"/>
        <v>1010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1455</v>
      </c>
      <c r="S13" s="46">
        <f>+'9'!N267</f>
        <v>200</v>
      </c>
      <c r="T13" s="46">
        <f>+'9'!N265</f>
        <v>0</v>
      </c>
      <c r="U13" s="46">
        <f>+'9'!N263</f>
        <v>15</v>
      </c>
      <c r="V13" s="46">
        <f>+'9'!N266</f>
        <v>69</v>
      </c>
      <c r="W13" s="46">
        <f>+'9'!N264</f>
        <v>655</v>
      </c>
      <c r="X13" s="46">
        <f>+R13-S13-T13-U13-V13-W13</f>
        <v>516</v>
      </c>
      <c r="Y13" s="46">
        <f>+'9'!N269</f>
        <v>516</v>
      </c>
      <c r="Z13" s="47">
        <f t="shared" si="3"/>
        <v>0</v>
      </c>
      <c r="AA13" s="47" t="s">
        <v>1365</v>
      </c>
      <c r="AB13" s="47">
        <f t="shared" si="4"/>
        <v>1171</v>
      </c>
      <c r="AC13" s="123">
        <f t="shared" si="5"/>
        <v>1171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10</v>
      </c>
      <c r="G14" s="43">
        <f t="shared" si="0"/>
        <v>10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3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7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350</v>
      </c>
      <c r="N14" s="19"/>
      <c r="O14" s="90">
        <v>21.22</v>
      </c>
      <c r="P14" s="79">
        <f t="shared" si="2"/>
        <v>148.54</v>
      </c>
      <c r="Q14" s="45">
        <v>10</v>
      </c>
      <c r="R14" s="46">
        <f>+'10'!N262</f>
        <v>2275</v>
      </c>
      <c r="S14" s="46">
        <f>+'10'!N267</f>
        <v>250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405</v>
      </c>
      <c r="X14" s="46">
        <f t="shared" si="7"/>
        <v>1605</v>
      </c>
      <c r="Y14" s="46">
        <f>+'10'!N269</f>
        <v>1605</v>
      </c>
      <c r="Z14" s="47">
        <f t="shared" si="3"/>
        <v>0</v>
      </c>
      <c r="AA14" s="47" t="s">
        <v>1366</v>
      </c>
      <c r="AB14" s="47">
        <f t="shared" si="4"/>
        <v>2010</v>
      </c>
      <c r="AC14" s="123">
        <f t="shared" si="5"/>
        <v>2010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1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6</v>
      </c>
      <c r="G15" s="43">
        <f t="shared" si="0"/>
        <v>7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2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5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250</v>
      </c>
      <c r="N15" s="19"/>
      <c r="O15" s="90">
        <v>24.37</v>
      </c>
      <c r="P15" s="79">
        <f t="shared" si="2"/>
        <v>121.85000000000001</v>
      </c>
      <c r="Q15" s="45">
        <v>11</v>
      </c>
      <c r="R15" s="46">
        <f>+'11'!N262</f>
        <v>2210</v>
      </c>
      <c r="S15" s="46">
        <f>+'11'!N267</f>
        <v>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1230</v>
      </c>
      <c r="X15" s="46">
        <f t="shared" si="7"/>
        <v>965</v>
      </c>
      <c r="Y15" s="46">
        <f>+'11'!N269</f>
        <v>965</v>
      </c>
      <c r="Z15" s="47">
        <f t="shared" si="3"/>
        <v>0</v>
      </c>
      <c r="AA15" s="99" t="s">
        <v>1367</v>
      </c>
      <c r="AB15" s="47">
        <f t="shared" si="4"/>
        <v>2195</v>
      </c>
      <c r="AC15" s="123">
        <f t="shared" si="5"/>
        <v>2195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5775</v>
      </c>
      <c r="S16" s="46">
        <f>+'12'!N267</f>
        <v>600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1615</v>
      </c>
      <c r="X16" s="46">
        <f t="shared" si="7"/>
        <v>3545</v>
      </c>
      <c r="Y16" s="46">
        <f>+'12'!N269</f>
        <v>3545</v>
      </c>
      <c r="Z16" s="47">
        <f t="shared" si="3"/>
        <v>0</v>
      </c>
      <c r="AA16" s="99" t="s">
        <v>1368</v>
      </c>
      <c r="AB16" s="47">
        <f t="shared" si="4"/>
        <v>5160</v>
      </c>
      <c r="AC16" s="123">
        <f t="shared" si="5"/>
        <v>5160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1020</v>
      </c>
      <c r="S17" s="46">
        <f>+'13'!N267</f>
        <v>50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520</v>
      </c>
      <c r="X17" s="46">
        <f>+R17-S17-T17-U17-V17-W17</f>
        <v>435</v>
      </c>
      <c r="Y17" s="46">
        <f>+'13'!N269</f>
        <v>435</v>
      </c>
      <c r="Z17" s="47">
        <f t="shared" si="3"/>
        <v>0</v>
      </c>
      <c r="AA17" s="47" t="s">
        <v>1369</v>
      </c>
      <c r="AB17" s="47">
        <f t="shared" si="4"/>
        <v>955</v>
      </c>
      <c r="AC17" s="123">
        <f t="shared" si="5"/>
        <v>955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13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6</v>
      </c>
      <c r="G18" s="43">
        <f t="shared" ref="G18:G22" si="9">+E18+F18</f>
        <v>19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1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18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900</v>
      </c>
      <c r="N18" s="19"/>
      <c r="O18" s="90">
        <v>18.77</v>
      </c>
      <c r="P18" s="79">
        <f t="shared" si="2"/>
        <v>337.86</v>
      </c>
      <c r="Q18" s="45">
        <v>14</v>
      </c>
      <c r="R18" s="46">
        <f>+'14'!N262</f>
        <v>1115</v>
      </c>
      <c r="S18" s="46">
        <f>+'14'!N267</f>
        <v>200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615</v>
      </c>
      <c r="X18" s="46">
        <f t="shared" si="7"/>
        <v>285</v>
      </c>
      <c r="Y18" s="46">
        <f>+'14'!N269</f>
        <v>285</v>
      </c>
      <c r="Z18" s="47">
        <f t="shared" si="3"/>
        <v>0</v>
      </c>
      <c r="AA18" s="47" t="s">
        <v>1363</v>
      </c>
      <c r="AB18" s="100">
        <f t="shared" si="4"/>
        <v>900</v>
      </c>
      <c r="AC18" s="123">
        <f t="shared" si="5"/>
        <v>900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1010</v>
      </c>
      <c r="S19" s="46">
        <f>+'15'!N267</f>
        <v>200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250</v>
      </c>
      <c r="X19" s="46">
        <f t="shared" si="7"/>
        <v>545</v>
      </c>
      <c r="Y19" s="46">
        <f>+'15'!N269</f>
        <v>545</v>
      </c>
      <c r="Z19" s="47">
        <f t="shared" si="3"/>
        <v>0</v>
      </c>
      <c r="AA19" s="47" t="s">
        <v>1364</v>
      </c>
      <c r="AB19" s="47">
        <f t="shared" si="4"/>
        <v>795</v>
      </c>
      <c r="AC19" s="123">
        <f t="shared" si="5"/>
        <v>795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7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25</v>
      </c>
      <c r="G20" s="43">
        <f t="shared" si="9"/>
        <v>32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30</v>
      </c>
      <c r="L20" s="20">
        <v>65</v>
      </c>
      <c r="M20" s="44">
        <f>+K20*L20</f>
        <v>1950</v>
      </c>
      <c r="N20" s="19"/>
      <c r="O20" s="90">
        <v>22.25</v>
      </c>
      <c r="P20" s="79">
        <f t="shared" si="2"/>
        <v>667.5</v>
      </c>
      <c r="Q20" s="45">
        <v>16</v>
      </c>
      <c r="R20" s="46">
        <f>+'16'!N262</f>
        <v>1860</v>
      </c>
      <c r="S20" s="46">
        <f>+'16'!N267</f>
        <v>250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1310</v>
      </c>
      <c r="X20" s="46">
        <f t="shared" si="7"/>
        <v>285</v>
      </c>
      <c r="Y20" s="46">
        <f>+'16'!N269</f>
        <v>285</v>
      </c>
      <c r="Z20" s="47">
        <f t="shared" si="3"/>
        <v>0</v>
      </c>
      <c r="AA20" s="47" t="s">
        <v>1365</v>
      </c>
      <c r="AB20" s="47">
        <f t="shared" si="4"/>
        <v>1595</v>
      </c>
      <c r="AC20" s="123">
        <f t="shared" si="5"/>
        <v>1595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3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18</v>
      </c>
      <c r="G21" s="43">
        <f t="shared" si="9"/>
        <v>21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2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-1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1700</v>
      </c>
      <c r="N21" s="19"/>
      <c r="O21" s="90">
        <v>22.85</v>
      </c>
      <c r="P21" s="79">
        <f t="shared" si="2"/>
        <v>457</v>
      </c>
      <c r="Q21" s="45">
        <v>17</v>
      </c>
      <c r="R21" s="46">
        <f>+'17'!N262</f>
        <v>2625</v>
      </c>
      <c r="S21" s="46">
        <f>+'17'!N267</f>
        <v>225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1420</v>
      </c>
      <c r="X21" s="46">
        <f t="shared" si="7"/>
        <v>965</v>
      </c>
      <c r="Y21" s="46">
        <f>+'17'!N269</f>
        <v>965</v>
      </c>
      <c r="Z21" s="47">
        <f t="shared" si="3"/>
        <v>0</v>
      </c>
      <c r="AA21" s="47" t="s">
        <v>1366</v>
      </c>
      <c r="AB21" s="47">
        <f t="shared" si="4"/>
        <v>2385</v>
      </c>
      <c r="AC21" s="123">
        <f t="shared" si="5"/>
        <v>2385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31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98</v>
      </c>
      <c r="G22" s="43">
        <f t="shared" si="9"/>
        <v>129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3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10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116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11600</v>
      </c>
      <c r="N22" s="19"/>
      <c r="O22" s="90">
        <v>26.6</v>
      </c>
      <c r="P22" s="79">
        <f t="shared" si="2"/>
        <v>3085.6000000000004</v>
      </c>
      <c r="Q22" s="45">
        <v>18</v>
      </c>
      <c r="R22" s="46">
        <f>+'18'!N262</f>
        <v>2555</v>
      </c>
      <c r="S22" s="46">
        <f>+'18'!N267</f>
        <v>660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380</v>
      </c>
      <c r="X22" s="46">
        <f t="shared" si="7"/>
        <v>1500</v>
      </c>
      <c r="Y22" s="46">
        <f>+'18'!N269</f>
        <v>1500</v>
      </c>
      <c r="Z22" s="47">
        <f t="shared" si="3"/>
        <v>0</v>
      </c>
      <c r="AA22" s="99" t="s">
        <v>1367</v>
      </c>
      <c r="AB22" s="47">
        <f t="shared" si="4"/>
        <v>1880</v>
      </c>
      <c r="AC22" s="123">
        <f t="shared" si="5"/>
        <v>1880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20</v>
      </c>
      <c r="G23" s="43">
        <f t="shared" si="0"/>
        <v>20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20</v>
      </c>
      <c r="J23" s="43">
        <f t="shared" si="1"/>
        <v>-7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7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700</v>
      </c>
      <c r="N23" s="19"/>
      <c r="O23" s="90">
        <v>42.24</v>
      </c>
      <c r="P23" s="79">
        <f t="shared" si="2"/>
        <v>295.68</v>
      </c>
      <c r="Q23" s="45">
        <v>19</v>
      </c>
      <c r="R23" s="46">
        <f>+'19'!N262</f>
        <v>4280</v>
      </c>
      <c r="S23" s="46">
        <f>+'19'!N267</f>
        <v>400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1235</v>
      </c>
      <c r="X23" s="46">
        <f t="shared" si="7"/>
        <v>2630</v>
      </c>
      <c r="Y23" s="46">
        <f>+'19'!N269</f>
        <v>2630</v>
      </c>
      <c r="Z23" s="47">
        <f t="shared" si="3"/>
        <v>0</v>
      </c>
      <c r="AA23" s="99" t="s">
        <v>1368</v>
      </c>
      <c r="AB23" s="47">
        <f t="shared" si="4"/>
        <v>3865</v>
      </c>
      <c r="AC23" s="123">
        <f t="shared" si="5"/>
        <v>3865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17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51</v>
      </c>
      <c r="G24" s="43">
        <f t="shared" si="0"/>
        <v>68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20</v>
      </c>
      <c r="J24" s="43">
        <f t="shared" si="1"/>
        <v>-7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55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5500</v>
      </c>
      <c r="N24" s="19"/>
      <c r="O24" s="90">
        <v>40.51</v>
      </c>
      <c r="P24" s="79">
        <f t="shared" si="2"/>
        <v>2228.0499999999997</v>
      </c>
      <c r="Q24" s="45">
        <v>20</v>
      </c>
      <c r="R24" s="46">
        <f>+'20'!N262</f>
        <v>3770</v>
      </c>
      <c r="S24" s="46">
        <f>+'20'!N267</f>
        <v>445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2225</v>
      </c>
      <c r="X24" s="46">
        <f t="shared" si="7"/>
        <v>1085</v>
      </c>
      <c r="Y24" s="46">
        <f>+'20'!N269</f>
        <v>1085</v>
      </c>
      <c r="Z24" s="47">
        <f t="shared" si="3"/>
        <v>0</v>
      </c>
      <c r="AA24" s="47" t="s">
        <v>1369</v>
      </c>
      <c r="AB24" s="47">
        <f t="shared" si="4"/>
        <v>3310</v>
      </c>
      <c r="AC24" s="123">
        <f t="shared" si="5"/>
        <v>3310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1655</v>
      </c>
      <c r="S25" s="46">
        <f>+'21'!N267</f>
        <v>385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370</v>
      </c>
      <c r="X25" s="46">
        <f t="shared" si="7"/>
        <v>885</v>
      </c>
      <c r="Y25" s="46">
        <f>+'21'!N269</f>
        <v>885</v>
      </c>
      <c r="Z25" s="47">
        <f t="shared" si="3"/>
        <v>0</v>
      </c>
      <c r="AA25" s="47" t="s">
        <v>1363</v>
      </c>
      <c r="AB25" s="47">
        <f t="shared" si="4"/>
        <v>1255</v>
      </c>
      <c r="AC25" s="123">
        <f t="shared" si="5"/>
        <v>1255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2</v>
      </c>
      <c r="G26" s="43">
        <f t="shared" ref="G26:G28" si="11">+E26+F26</f>
        <v>2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2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1140</v>
      </c>
      <c r="S26" s="46">
        <f>+'22'!N267</f>
        <v>100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160</v>
      </c>
      <c r="X26" s="46">
        <f t="shared" si="7"/>
        <v>865</v>
      </c>
      <c r="Y26" s="46">
        <f>+'22'!N269</f>
        <v>865</v>
      </c>
      <c r="Z26" s="47">
        <f t="shared" si="3"/>
        <v>0</v>
      </c>
      <c r="AA26" s="47" t="s">
        <v>1364</v>
      </c>
      <c r="AB26" s="47">
        <f t="shared" si="4"/>
        <v>1025</v>
      </c>
      <c r="AC26" s="123">
        <f t="shared" si="5"/>
        <v>1025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3065</v>
      </c>
      <c r="S27" s="46">
        <f>+'23'!N267</f>
        <v>880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955</v>
      </c>
      <c r="X27" s="46">
        <f>+R27-S27-T27-U27-V27-W27</f>
        <v>1215</v>
      </c>
      <c r="Y27" s="46">
        <f>+'23'!N269</f>
        <v>1215</v>
      </c>
      <c r="Z27" s="47">
        <f>+Y27-X27</f>
        <v>0</v>
      </c>
      <c r="AA27" s="47" t="s">
        <v>1365</v>
      </c>
      <c r="AB27" s="47">
        <f t="shared" si="4"/>
        <v>2170</v>
      </c>
      <c r="AC27" s="58">
        <f t="shared" ref="AC27:AC35" si="12">+W27+Y27+Z27</f>
        <v>2170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24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33</v>
      </c>
      <c r="G28" s="43">
        <f t="shared" si="11"/>
        <v>57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1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3">E28+F28-H28-K28-I28</f>
        <v>15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41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4100</v>
      </c>
      <c r="N28" s="19"/>
      <c r="O28" s="90">
        <v>31.97</v>
      </c>
      <c r="P28" s="79">
        <f t="shared" si="2"/>
        <v>1310.77</v>
      </c>
      <c r="Q28" s="45">
        <v>24</v>
      </c>
      <c r="R28" s="46">
        <f>+'24'!N262</f>
        <v>795</v>
      </c>
      <c r="S28" s="46">
        <f>+'24'!N267</f>
        <v>50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325</v>
      </c>
      <c r="X28" s="46">
        <f t="shared" si="7"/>
        <v>405</v>
      </c>
      <c r="Y28" s="46">
        <f>+'24'!N269</f>
        <v>405</v>
      </c>
      <c r="Z28" s="47">
        <f t="shared" si="3"/>
        <v>0</v>
      </c>
      <c r="AA28" s="47" t="s">
        <v>1366</v>
      </c>
      <c r="AB28" s="47">
        <f t="shared" si="4"/>
        <v>730</v>
      </c>
      <c r="AC28" s="58">
        <f t="shared" si="12"/>
        <v>730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7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11</v>
      </c>
      <c r="G29" s="43">
        <f t="shared" si="0"/>
        <v>18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3"/>
        <v>5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13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1300</v>
      </c>
      <c r="N29" s="19"/>
      <c r="O29" s="90">
        <v>21.27</v>
      </c>
      <c r="P29" s="79">
        <f t="shared" si="2"/>
        <v>276.51</v>
      </c>
      <c r="Q29" s="45">
        <v>25</v>
      </c>
      <c r="R29" s="46">
        <f>+'25'!N262</f>
        <v>2580</v>
      </c>
      <c r="S29" s="46">
        <f>+'25'!N267</f>
        <v>480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1430</v>
      </c>
      <c r="X29" s="46">
        <f t="shared" si="7"/>
        <v>655</v>
      </c>
      <c r="Y29" s="46">
        <f>+'25'!N269</f>
        <v>655</v>
      </c>
      <c r="Z29" s="47">
        <f t="shared" si="3"/>
        <v>0</v>
      </c>
      <c r="AA29" s="99" t="s">
        <v>1367</v>
      </c>
      <c r="AB29" s="47">
        <f t="shared" si="4"/>
        <v>2085</v>
      </c>
      <c r="AC29" s="58">
        <f t="shared" si="12"/>
        <v>2085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3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5830</v>
      </c>
      <c r="S30" s="46">
        <f>+'26'!N267</f>
        <v>670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1850</v>
      </c>
      <c r="X30" s="46">
        <f t="shared" si="7"/>
        <v>3295</v>
      </c>
      <c r="Y30" s="46">
        <f>+'26'!N269</f>
        <v>3295</v>
      </c>
      <c r="Z30" s="47">
        <f t="shared" si="3"/>
        <v>0</v>
      </c>
      <c r="AA30" s="99" t="s">
        <v>1368</v>
      </c>
      <c r="AB30" s="47">
        <f t="shared" si="4"/>
        <v>5145</v>
      </c>
      <c r="AC30" s="58">
        <f t="shared" si="12"/>
        <v>5145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29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70</v>
      </c>
      <c r="G31" s="43">
        <f t="shared" si="0"/>
        <v>99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3"/>
        <v>32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67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6700</v>
      </c>
      <c r="N31" s="19"/>
      <c r="O31" s="90">
        <v>38.46</v>
      </c>
      <c r="P31" s="79">
        <f t="shared" si="2"/>
        <v>2576.8200000000002</v>
      </c>
      <c r="Q31" s="45">
        <v>27</v>
      </c>
      <c r="R31" s="46">
        <f>+'27'!N262</f>
        <v>1615</v>
      </c>
      <c r="S31" s="46">
        <f>+'27'!N267</f>
        <v>120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590</v>
      </c>
      <c r="X31" s="46">
        <f t="shared" si="7"/>
        <v>890</v>
      </c>
      <c r="Y31" s="46">
        <f>+'27'!N269</f>
        <v>890</v>
      </c>
      <c r="Z31" s="47">
        <f t="shared" si="3"/>
        <v>0</v>
      </c>
      <c r="AA31" s="47" t="s">
        <v>1369</v>
      </c>
      <c r="AB31" s="47">
        <f t="shared" si="4"/>
        <v>1480</v>
      </c>
      <c r="AC31" s="58">
        <f t="shared" si="12"/>
        <v>1480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11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21</v>
      </c>
      <c r="G32" s="43">
        <f t="shared" si="0"/>
        <v>32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6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3"/>
        <v>7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19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2470</v>
      </c>
      <c r="N32" s="19"/>
      <c r="O32" s="90">
        <v>46.37</v>
      </c>
      <c r="P32" s="79">
        <f t="shared" si="2"/>
        <v>881.03</v>
      </c>
      <c r="Q32" s="45">
        <v>28</v>
      </c>
      <c r="R32" s="46">
        <f>+'28'!N262</f>
        <v>2030</v>
      </c>
      <c r="S32" s="46">
        <f>+'28'!N267</f>
        <v>80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620</v>
      </c>
      <c r="X32" s="46">
        <f t="shared" si="7"/>
        <v>1330</v>
      </c>
      <c r="Y32" s="46">
        <f>+'28'!N269</f>
        <v>1330</v>
      </c>
      <c r="Z32" s="47">
        <f t="shared" si="3"/>
        <v>0</v>
      </c>
      <c r="AA32" s="47" t="s">
        <v>1363</v>
      </c>
      <c r="AB32" s="47">
        <f t="shared" si="4"/>
        <v>1950</v>
      </c>
      <c r="AC32" s="58">
        <f t="shared" si="12"/>
        <v>1950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3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3915</v>
      </c>
      <c r="S33" s="46">
        <f>+'29'!N267</f>
        <v>110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2830</v>
      </c>
      <c r="X33" s="46">
        <f t="shared" ref="X33" si="14">+R33-S33-T33-U33-V33-W33</f>
        <v>960</v>
      </c>
      <c r="Y33" s="46">
        <f>+'29'!N269</f>
        <v>960</v>
      </c>
      <c r="Z33" s="47">
        <f t="shared" ref="Z33" si="15">+Y33-X33</f>
        <v>0</v>
      </c>
      <c r="AA33" s="47" t="s">
        <v>1364</v>
      </c>
      <c r="AB33" s="47">
        <f t="shared" si="4"/>
        <v>3790</v>
      </c>
      <c r="AC33" s="58">
        <f t="shared" si="12"/>
        <v>3790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2</v>
      </c>
      <c r="G34" s="43">
        <f t="shared" si="0"/>
        <v>2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3"/>
        <v>2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1830</v>
      </c>
      <c r="S34" s="46">
        <f>+'30'!N267</f>
        <v>150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335</v>
      </c>
      <c r="X34" s="46">
        <f t="shared" si="7"/>
        <v>1330</v>
      </c>
      <c r="Y34" s="46">
        <f>+'30'!N269</f>
        <v>1330</v>
      </c>
      <c r="Z34" s="47">
        <f t="shared" si="3"/>
        <v>0</v>
      </c>
      <c r="AA34" s="47" t="s">
        <v>1365</v>
      </c>
      <c r="AB34" s="47">
        <f t="shared" si="4"/>
        <v>1665</v>
      </c>
      <c r="AC34" s="58">
        <f t="shared" si="12"/>
        <v>1665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13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16</v>
      </c>
      <c r="G35" s="43">
        <f t="shared" si="0"/>
        <v>29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7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2</v>
      </c>
      <c r="J35" s="43">
        <f t="shared" si="13"/>
        <v>8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12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1560</v>
      </c>
      <c r="N35" s="19"/>
      <c r="O35" s="90">
        <v>40.799999999999997</v>
      </c>
      <c r="P35" s="79">
        <f t="shared" si="2"/>
        <v>489.59999999999997</v>
      </c>
      <c r="Q35" s="45">
        <v>31</v>
      </c>
      <c r="R35" s="46">
        <f>+'31.'!N262</f>
        <v>1345</v>
      </c>
      <c r="S35" s="46">
        <f>+'31.'!N267</f>
        <v>50</v>
      </c>
      <c r="T35" s="46">
        <f>+'31'!N231</f>
        <v>0</v>
      </c>
      <c r="U35" s="67">
        <f>+'31.'!N263</f>
        <v>15</v>
      </c>
      <c r="V35" s="46">
        <f>+'31'!N232</f>
        <v>0</v>
      </c>
      <c r="W35" s="46">
        <f>+'31.'!N264</f>
        <v>650</v>
      </c>
      <c r="X35" s="46">
        <f>+R35-S35-T35-U35-V35-W35</f>
        <v>630</v>
      </c>
      <c r="Y35" s="46">
        <f>+'31.'!N269</f>
        <v>630</v>
      </c>
      <c r="Z35" s="47">
        <f t="shared" si="3"/>
        <v>0</v>
      </c>
      <c r="AA35" s="47" t="s">
        <v>1366</v>
      </c>
      <c r="AB35" s="47">
        <f t="shared" si="4"/>
        <v>1280</v>
      </c>
      <c r="AC35" s="58">
        <f t="shared" si="12"/>
        <v>1280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3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6">SUM(R5:R35)</f>
        <v>109220</v>
      </c>
      <c r="S36" s="48">
        <f t="shared" si="16"/>
        <v>13561</v>
      </c>
      <c r="T36" s="48">
        <f t="shared" si="16"/>
        <v>0</v>
      </c>
      <c r="U36" s="48">
        <f t="shared" si="16"/>
        <v>450</v>
      </c>
      <c r="V36" s="48">
        <f t="shared" si="16"/>
        <v>69</v>
      </c>
      <c r="W36" s="48">
        <f t="shared" si="16"/>
        <v>43534</v>
      </c>
      <c r="X36" s="48">
        <f t="shared" si="16"/>
        <v>51606</v>
      </c>
      <c r="Y36" s="48">
        <f t="shared" si="16"/>
        <v>51606</v>
      </c>
      <c r="Z36" s="48">
        <f t="shared" si="16"/>
        <v>0</v>
      </c>
      <c r="AA36" s="48">
        <f t="shared" si="16"/>
        <v>0</v>
      </c>
      <c r="AB36" s="48">
        <f>SUM(AB5:AB35)</f>
        <v>95140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3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10</v>
      </c>
      <c r="G38" s="43">
        <f>+E38+F38</f>
        <v>10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10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330</v>
      </c>
      <c r="N38" s="19"/>
      <c r="O38" s="120">
        <v>30.43</v>
      </c>
      <c r="P38" s="79">
        <f>+K38*O38</f>
        <v>304.3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4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23</v>
      </c>
      <c r="G39" s="43">
        <f t="shared" si="0"/>
        <v>27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2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3"/>
        <v>4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21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1050</v>
      </c>
      <c r="N39" s="19"/>
      <c r="O39" s="90">
        <v>27.84</v>
      </c>
      <c r="P39" s="79">
        <f t="shared" si="2"/>
        <v>584.64</v>
      </c>
      <c r="Q39" s="5"/>
      <c r="R39" s="167" t="s">
        <v>1420</v>
      </c>
      <c r="S39" s="5" t="s">
        <v>1358</v>
      </c>
      <c r="T39" s="97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8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14</v>
      </c>
      <c r="G40" s="43">
        <f t="shared" si="0"/>
        <v>22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3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2</v>
      </c>
      <c r="J40" s="43">
        <f t="shared" si="13"/>
        <v>2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15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750</v>
      </c>
      <c r="N40" s="19"/>
      <c r="O40" s="90">
        <v>27.12</v>
      </c>
      <c r="P40" s="79">
        <f t="shared" si="2"/>
        <v>406.8</v>
      </c>
      <c r="Q40" s="5"/>
      <c r="R40" s="167"/>
      <c r="S40" s="5"/>
      <c r="T40" s="97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2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18</v>
      </c>
      <c r="G41" s="43">
        <f t="shared" si="0"/>
        <v>20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1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3"/>
        <v>7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12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600</v>
      </c>
      <c r="N41" s="19"/>
      <c r="O41" s="90">
        <v>15.42</v>
      </c>
      <c r="P41" s="79">
        <f t="shared" si="2"/>
        <v>185.04</v>
      </c>
      <c r="Q41" s="5"/>
      <c r="R41" s="5"/>
      <c r="S41" s="5"/>
      <c r="T41" s="97" t="s">
        <v>1360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3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3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3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3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1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9</v>
      </c>
      <c r="G46" s="43">
        <f t="shared" si="0"/>
        <v>10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3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500</v>
      </c>
      <c r="N46" s="19"/>
      <c r="O46" s="90">
        <v>19.05</v>
      </c>
      <c r="P46" s="79">
        <f t="shared" si="2"/>
        <v>190.5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4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14</v>
      </c>
      <c r="G47" s="43">
        <f>+E47+F47</f>
        <v>18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2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3"/>
        <v>2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14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700</v>
      </c>
      <c r="N47" s="19"/>
      <c r="O47" s="90">
        <v>19.21</v>
      </c>
      <c r="P47" s="79">
        <f t="shared" si="2"/>
        <v>268.94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1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19</v>
      </c>
      <c r="G48" s="43">
        <f>+E48+F48</f>
        <v>20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3"/>
        <v>5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15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750</v>
      </c>
      <c r="N48" s="19"/>
      <c r="O48" s="90">
        <v>18.88</v>
      </c>
      <c r="P48" s="79">
        <f t="shared" si="2"/>
        <v>283.2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5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15</v>
      </c>
      <c r="G49" s="43">
        <f>+E49+F49</f>
        <v>20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4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3"/>
        <v>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15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750</v>
      </c>
      <c r="N49" s="19"/>
      <c r="O49" s="90">
        <v>20.43</v>
      </c>
      <c r="P49" s="79">
        <f t="shared" si="2"/>
        <v>306.45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2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8</v>
      </c>
      <c r="G50" s="43">
        <f t="shared" si="0"/>
        <v>10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3"/>
        <v>5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5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250</v>
      </c>
      <c r="N50" s="19"/>
      <c r="O50" s="90">
        <v>21.81</v>
      </c>
      <c r="P50" s="79">
        <f t="shared" si="2"/>
        <v>109.05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13</v>
      </c>
      <c r="G51" s="43">
        <f t="shared" si="0"/>
        <v>13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2</v>
      </c>
      <c r="J51" s="43">
        <f t="shared" si="13"/>
        <v>2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9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450</v>
      </c>
      <c r="N51" s="19"/>
      <c r="O51" s="90">
        <v>14.65</v>
      </c>
      <c r="P51" s="79">
        <f t="shared" si="2"/>
        <v>131.85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3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1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15</v>
      </c>
      <c r="G53" s="43">
        <f t="shared" si="0"/>
        <v>16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3"/>
        <v>1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15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750</v>
      </c>
      <c r="N53" s="19"/>
      <c r="O53" s="90">
        <v>17.53</v>
      </c>
      <c r="P53" s="79">
        <f t="shared" si="2"/>
        <v>262.95000000000005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3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6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3">
        <f t="shared" si="0"/>
        <v>8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3"/>
        <v>2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6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720</v>
      </c>
      <c r="N55" s="19"/>
      <c r="O55" s="90">
        <v>29.34</v>
      </c>
      <c r="P55" s="79">
        <f t="shared" si="2"/>
        <v>176.04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5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5</v>
      </c>
      <c r="G56" s="43">
        <f t="shared" si="0"/>
        <v>10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2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3"/>
        <v>1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7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840</v>
      </c>
      <c r="N56" s="19"/>
      <c r="O56" s="90">
        <v>33.409999999999997</v>
      </c>
      <c r="P56" s="79">
        <f t="shared" si="2"/>
        <v>233.86999999999998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5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9</v>
      </c>
      <c r="G57" s="43">
        <f t="shared" si="0"/>
        <v>14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3"/>
        <v>3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11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1320</v>
      </c>
      <c r="N57" s="19"/>
      <c r="O57" s="90">
        <v>31.46</v>
      </c>
      <c r="P57" s="79">
        <f t="shared" si="2"/>
        <v>346.06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5</v>
      </c>
      <c r="G58" s="43">
        <f t="shared" si="0"/>
        <v>7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3"/>
        <v>1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6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720</v>
      </c>
      <c r="N58" s="19"/>
      <c r="O58" s="90">
        <v>34.56</v>
      </c>
      <c r="P58" s="79">
        <f t="shared" si="2"/>
        <v>207.36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3"/>
        <v>-2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2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240</v>
      </c>
      <c r="N59" s="19"/>
      <c r="O59" s="90">
        <v>32.96</v>
      </c>
      <c r="P59" s="79">
        <f t="shared" si="2"/>
        <v>65.92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3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3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6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8</v>
      </c>
      <c r="G62" s="43">
        <f t="shared" si="0"/>
        <v>14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3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14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1680</v>
      </c>
      <c r="N62" s="19"/>
      <c r="O62" s="90">
        <v>29.82</v>
      </c>
      <c r="P62" s="79">
        <f t="shared" si="2"/>
        <v>417.48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3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3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3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13</v>
      </c>
      <c r="G65" s="43">
        <f t="shared" si="0"/>
        <v>16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3"/>
        <v>1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15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750</v>
      </c>
      <c r="N65" s="19"/>
      <c r="O65" s="90">
        <v>22.49</v>
      </c>
      <c r="P65" s="79">
        <f t="shared" si="2"/>
        <v>337.34999999999997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3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10</v>
      </c>
      <c r="G66" s="43">
        <f t="shared" si="0"/>
        <v>13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1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3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12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600</v>
      </c>
      <c r="N66" s="19"/>
      <c r="O66" s="90">
        <v>23.12</v>
      </c>
      <c r="P66" s="79">
        <f t="shared" si="2"/>
        <v>277.44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3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3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3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3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7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8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6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7</v>
      </c>
      <c r="G72" s="43">
        <f t="shared" si="0"/>
        <v>13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7"/>
        <v>2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11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550</v>
      </c>
      <c r="N72" s="19"/>
      <c r="O72" s="90"/>
      <c r="P72" s="79">
        <f t="shared" si="18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7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8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10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10</v>
      </c>
      <c r="G74" s="43">
        <f t="shared" si="0"/>
        <v>20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1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7"/>
        <v>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14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700</v>
      </c>
      <c r="N74" s="19"/>
      <c r="O74" s="90">
        <v>17.09</v>
      </c>
      <c r="P74" s="79">
        <f t="shared" si="18"/>
        <v>239.26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7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8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2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27</v>
      </c>
      <c r="G77" s="43">
        <f t="shared" si="0"/>
        <v>29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7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29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1450</v>
      </c>
      <c r="N77" s="19"/>
      <c r="O77" s="90">
        <v>25.15</v>
      </c>
      <c r="P77" s="79">
        <f t="shared" si="18"/>
        <v>729.34999999999991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7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8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24</v>
      </c>
      <c r="G79" s="43">
        <f t="shared" si="0"/>
        <v>24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1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5</v>
      </c>
      <c r="J79" s="43">
        <f t="shared" si="17"/>
        <v>7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11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385</v>
      </c>
      <c r="N79" s="19"/>
      <c r="O79" s="90">
        <v>30.84</v>
      </c>
      <c r="P79" s="79">
        <f t="shared" si="18"/>
        <v>339.24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8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8</v>
      </c>
      <c r="G80" s="43">
        <f t="shared" si="0"/>
        <v>16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1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7"/>
        <v>5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550</v>
      </c>
      <c r="N80" s="19"/>
      <c r="O80" s="90">
        <v>14.35</v>
      </c>
      <c r="P80" s="79">
        <f t="shared" si="18"/>
        <v>143.5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5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16</v>
      </c>
      <c r="G81" s="43">
        <f t="shared" si="0"/>
        <v>21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10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7"/>
        <v>4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7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385</v>
      </c>
      <c r="N81" s="19"/>
      <c r="O81" s="90">
        <v>11.58</v>
      </c>
      <c r="P81" s="79">
        <f t="shared" si="18"/>
        <v>81.06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7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8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7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8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7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8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9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20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0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9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20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1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2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3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4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0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0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5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7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8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5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7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8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25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7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8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7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8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5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7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8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5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7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8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5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7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8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5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7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8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6">+E99+F99</f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7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20">
        <v>20.350000000000001</v>
      </c>
      <c r="P99" s="79">
        <f t="shared" ref="P99:P105" si="28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6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7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0"/>
      <c r="P100" s="79">
        <f t="shared" si="28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6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7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0"/>
      <c r="P101" s="79">
        <f t="shared" si="28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6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7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20"/>
      <c r="P102" s="79">
        <f t="shared" si="28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6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7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8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6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7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8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6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7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8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5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7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8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5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7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8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5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7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8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5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7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8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5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7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8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5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7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8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9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12</v>
      </c>
      <c r="G112" s="43">
        <f>+E112+F112</f>
        <v>21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2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7"/>
        <v>12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7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700</v>
      </c>
      <c r="N112" s="19"/>
      <c r="O112" s="90">
        <v>30.3</v>
      </c>
      <c r="P112" s="79">
        <f t="shared" si="18"/>
        <v>212.1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4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22</v>
      </c>
      <c r="G113" s="43">
        <f t="shared" si="25"/>
        <v>26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7"/>
        <v>12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14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770</v>
      </c>
      <c r="N113" s="19"/>
      <c r="O113" s="90">
        <v>20.58</v>
      </c>
      <c r="P113" s="79">
        <f t="shared" si="18"/>
        <v>288.12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5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7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8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6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22</v>
      </c>
      <c r="G115" s="43">
        <f t="shared" si="25"/>
        <v>28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7"/>
        <v>13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15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900</v>
      </c>
      <c r="N115" s="19"/>
      <c r="O115" s="90">
        <v>23.61</v>
      </c>
      <c r="P115" s="79">
        <f t="shared" si="18"/>
        <v>354.15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17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20</v>
      </c>
      <c r="G116" s="43">
        <f t="shared" si="25"/>
        <v>37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5</v>
      </c>
      <c r="J116" s="43">
        <f t="shared" si="17"/>
        <v>22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1000</v>
      </c>
      <c r="N116" s="19"/>
      <c r="O116" s="90">
        <v>13.03</v>
      </c>
      <c r="P116" s="79">
        <f t="shared" si="18"/>
        <v>130.29999999999998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10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18</v>
      </c>
      <c r="G117" s="43">
        <f t="shared" si="25"/>
        <v>28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8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7"/>
        <v>16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4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220</v>
      </c>
      <c r="N117" s="19"/>
      <c r="O117" s="90">
        <v>11.91</v>
      </c>
      <c r="P117" s="79">
        <f t="shared" si="18"/>
        <v>47.64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5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7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8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5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7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8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5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7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8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5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7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8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5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7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8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5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7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8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0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5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7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8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5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7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8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5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7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8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5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7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8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5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7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8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5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7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8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4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14</v>
      </c>
      <c r="G131" s="43">
        <f t="shared" si="25"/>
        <v>18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7"/>
        <v>7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11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550</v>
      </c>
      <c r="N131" s="19"/>
      <c r="O131" s="90">
        <v>9.91</v>
      </c>
      <c r="P131" s="79">
        <f t="shared" si="18"/>
        <v>109.01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9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15</v>
      </c>
      <c r="G132" s="43">
        <f t="shared" si="25"/>
        <v>24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5</v>
      </c>
      <c r="J132" s="43">
        <f t="shared" si="17"/>
        <v>3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16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960</v>
      </c>
      <c r="N132" s="19"/>
      <c r="O132" s="90">
        <v>16.690000000000001</v>
      </c>
      <c r="P132" s="79">
        <f t="shared" si="18"/>
        <v>267.04000000000002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4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24</v>
      </c>
      <c r="G133" s="43">
        <f t="shared" si="25"/>
        <v>28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7"/>
        <v>1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27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1350</v>
      </c>
      <c r="N133" s="19"/>
      <c r="O133" s="90">
        <v>24.21</v>
      </c>
      <c r="P133" s="79">
        <f t="shared" si="18"/>
        <v>653.67000000000007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5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7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0"/>
      <c r="P134" s="79">
        <f t="shared" si="18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5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0"/>
      <c r="P135" s="79">
        <f t="shared" si="18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5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0"/>
      <c r="P136" s="79">
        <f t="shared" si="18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0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5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8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5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8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5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8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5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8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5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8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5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8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8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5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8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5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8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5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8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5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8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5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8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5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8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5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8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5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8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5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9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30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5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9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3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5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3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5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3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3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3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5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3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5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3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5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3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5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3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5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3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5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3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5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3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5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9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3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5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9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30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5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3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5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3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1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3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1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3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1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9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3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>+E173+F173</f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+ยกมา!J173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4" s="43">
        <f t="shared" ref="G174" si="32">+E174+F174</f>
        <v>0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3">E174+F174-H174-K174-I174</f>
        <v>0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4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30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39</v>
      </c>
      <c r="G175" s="43">
        <f t="shared" si="31"/>
        <v>69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3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9"/>
        <v>12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54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2700</v>
      </c>
      <c r="N175" s="19"/>
      <c r="O175" s="90">
        <v>29.96</v>
      </c>
      <c r="P175" s="79">
        <f t="shared" si="30"/>
        <v>1617.8400000000001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5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0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1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9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3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1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9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30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1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9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30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10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8</v>
      </c>
      <c r="G180" s="43">
        <f t="shared" si="31"/>
        <v>18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9"/>
        <v>5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13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455</v>
      </c>
      <c r="N180" s="19"/>
      <c r="O180" s="90"/>
      <c r="P180" s="79">
        <f t="shared" si="3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1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3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1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9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3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1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9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3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1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3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2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1"/>
        <v>2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9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2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160</v>
      </c>
      <c r="N185" s="19"/>
      <c r="O185" s="90">
        <v>63</v>
      </c>
      <c r="P185" s="79">
        <f t="shared" si="30"/>
        <v>126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6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7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8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46">
        <f>+ยกมา!J187</f>
        <v>59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21</v>
      </c>
      <c r="G187" s="43">
        <f t="shared" ref="G187:G189" si="39">+E187+F187</f>
        <v>80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21</v>
      </c>
      <c r="J187" s="43">
        <f t="shared" ref="J187:J189" si="40">E187+F187-H187-K187-I187</f>
        <v>8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51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765</v>
      </c>
      <c r="N187" s="19"/>
      <c r="O187" s="90">
        <v>3.5</v>
      </c>
      <c r="P187" s="79">
        <f>+K187*O187</f>
        <v>178.5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46">
        <f>+ยกมา!J188</f>
        <v>35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35</v>
      </c>
      <c r="G188" s="43">
        <f t="shared" si="39"/>
        <v>70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40"/>
        <v>66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4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60</v>
      </c>
      <c r="N188" s="19"/>
      <c r="O188" s="90">
        <v>3.5</v>
      </c>
      <c r="P188" s="79">
        <f>+K188*O188</f>
        <v>14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46">
        <f>+ยกมา!J189</f>
        <v>10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9"/>
        <v>10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40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10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150</v>
      </c>
      <c r="N189" s="19"/>
      <c r="O189" s="90">
        <v>3.5</v>
      </c>
      <c r="P189" s="79">
        <f>+K189*O189</f>
        <v>35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1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2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1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3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1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3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31"/>
        <v>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9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0">
        <v>38</v>
      </c>
      <c r="P193" s="79">
        <f t="shared" si="30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33</v>
      </c>
      <c r="G194" s="43">
        <f t="shared" si="31"/>
        <v>33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9"/>
        <v>8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25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3000</v>
      </c>
      <c r="N194" s="19"/>
      <c r="O194" s="90">
        <v>73</v>
      </c>
      <c r="P194" s="79">
        <f t="shared" si="30"/>
        <v>1825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1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9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30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6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23</v>
      </c>
      <c r="G196" s="43">
        <f t="shared" si="31"/>
        <v>29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9"/>
        <v>11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18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2160</v>
      </c>
      <c r="N196" s="19"/>
      <c r="O196" s="90">
        <v>73</v>
      </c>
      <c r="P196" s="79">
        <f t="shared" si="30"/>
        <v>1314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1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3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15</v>
      </c>
      <c r="G198" s="43">
        <f t="shared" si="31"/>
        <v>15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9"/>
        <v>11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4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600</v>
      </c>
      <c r="N198" s="19"/>
      <c r="O198" s="90">
        <v>64.38</v>
      </c>
      <c r="P198" s="79">
        <f t="shared" si="30"/>
        <v>257.52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1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9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3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1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3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1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3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3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9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3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1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3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26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106</v>
      </c>
      <c r="G205" s="43">
        <f t="shared" si="31"/>
        <v>132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9"/>
        <v>110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22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1210</v>
      </c>
      <c r="N205" s="19"/>
      <c r="O205" s="90">
        <v>40</v>
      </c>
      <c r="P205" s="79">
        <f t="shared" si="30"/>
        <v>880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1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9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3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+'20'!J173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4">+E207+F207</f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5">E207+F207-H207-K207-I207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6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10</v>
      </c>
      <c r="G208" s="43">
        <f t="shared" si="31"/>
        <v>10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9"/>
        <v>2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8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400</v>
      </c>
      <c r="N208" s="19"/>
      <c r="O208" s="90">
        <v>33</v>
      </c>
      <c r="P208" s="79">
        <f t="shared" si="30"/>
        <v>264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17</v>
      </c>
      <c r="G209" s="43">
        <f t="shared" si="31"/>
        <v>17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9"/>
        <v>-3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20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2400</v>
      </c>
      <c r="N209" s="19"/>
      <c r="O209" s="90">
        <v>83</v>
      </c>
      <c r="P209" s="79">
        <f t="shared" si="30"/>
        <v>1660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1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3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1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3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1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3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1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3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1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9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3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1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9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3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1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9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3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1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9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3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3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1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9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3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1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9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3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1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9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3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1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9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3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1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9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3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1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9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3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1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9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1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8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1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8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1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8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1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8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1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8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1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8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1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8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1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8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1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8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7" si="49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50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1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9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50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1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9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50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1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9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50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1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9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50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1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9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50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1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9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50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1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2" s="43">
        <f t="shared" si="49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50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1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/>
      <c r="D243" s="10"/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2">+E243+F243</f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3">E243+F243-H243-K243-I243</f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/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60</v>
      </c>
      <c r="N243" s="19"/>
      <c r="O243" s="90"/>
      <c r="P243" s="79">
        <f t="shared" ref="P243:P246" si="54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/>
      <c r="D244" s="10"/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52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3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/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54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/>
      <c r="D245" s="10"/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2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3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/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4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/>
      <c r="D246" s="10"/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2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3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/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4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/>
      <c r="D247" s="10"/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9"/>
        <v>0</v>
      </c>
      <c r="H247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50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/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1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/>
      <c r="D248" s="10"/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5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6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/>
      <c r="C249" s="19"/>
      <c r="D249" s="10"/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5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6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5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6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5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6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5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6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5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6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7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5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6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si="55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6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17</v>
      </c>
      <c r="G256" s="43">
        <f t="shared" si="55"/>
        <v>17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6"/>
        <v>14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3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57" s="43">
        <f t="shared" si="55"/>
        <v>0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6"/>
        <v>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8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55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6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7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5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6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7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7" t="s">
        <v>223</v>
      </c>
      <c r="B260" s="148"/>
      <c r="C260" s="148"/>
      <c r="D260" s="149"/>
      <c r="E260" s="153" t="s">
        <v>239</v>
      </c>
      <c r="F260" s="154"/>
      <c r="G260" s="150" t="s">
        <v>224</v>
      </c>
      <c r="H260" s="151"/>
      <c r="I260" s="152"/>
      <c r="J260" s="155" t="s">
        <v>225</v>
      </c>
      <c r="K260" s="155"/>
      <c r="L260" s="155"/>
      <c r="M260" s="51">
        <f>SUM(M5:M259)</f>
        <v>109220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6" t="s">
        <v>226</v>
      </c>
      <c r="B261" s="157"/>
      <c r="C261" s="162">
        <f>+M263</f>
        <v>109220</v>
      </c>
      <c r="D261" s="163"/>
      <c r="E261" s="53" t="s">
        <v>227</v>
      </c>
      <c r="F261" s="54">
        <f>+M260</f>
        <v>109220</v>
      </c>
      <c r="G261" s="55" t="s">
        <v>217</v>
      </c>
      <c r="H261" s="144">
        <f>SUM(U36)</f>
        <v>450</v>
      </c>
      <c r="I261" s="145"/>
      <c r="J261" s="137"/>
      <c r="K261" s="137"/>
      <c r="L261" s="137"/>
      <c r="M261" s="57"/>
      <c r="N261" s="57">
        <f>+W36</f>
        <v>43534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6"/>
      <c r="B262" s="157"/>
      <c r="C262" s="162"/>
      <c r="D262" s="163"/>
      <c r="E262" s="53" t="s">
        <v>228</v>
      </c>
      <c r="F262" s="54">
        <f>N263</f>
        <v>13561</v>
      </c>
      <c r="G262" s="55"/>
      <c r="H262" s="144">
        <v>0</v>
      </c>
      <c r="I262" s="145"/>
      <c r="J262" s="137" t="s">
        <v>229</v>
      </c>
      <c r="K262" s="137"/>
      <c r="L262" s="137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8" t="s">
        <v>10</v>
      </c>
      <c r="B263" s="159"/>
      <c r="C263" s="162">
        <f>+F262</f>
        <v>13561</v>
      </c>
      <c r="D263" s="163"/>
      <c r="E263" s="53"/>
      <c r="F263" s="54"/>
      <c r="G263" s="55" t="s">
        <v>230</v>
      </c>
      <c r="H263" s="144">
        <f>+V36</f>
        <v>69</v>
      </c>
      <c r="I263" s="145"/>
      <c r="J263" s="138" t="s">
        <v>231</v>
      </c>
      <c r="K263" s="139"/>
      <c r="L263" s="140"/>
      <c r="M263" s="57">
        <f>+M260-M261</f>
        <v>109220</v>
      </c>
      <c r="N263" s="59">
        <f>+S36</f>
        <v>13561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60" t="s">
        <v>232</v>
      </c>
      <c r="B264" s="161"/>
      <c r="C264" s="162">
        <f>+C261-C263</f>
        <v>95659</v>
      </c>
      <c r="D264" s="163"/>
      <c r="E264" s="53" t="s">
        <v>232</v>
      </c>
      <c r="F264" s="54">
        <f>+F261-F262</f>
        <v>95659</v>
      </c>
      <c r="G264" s="55" t="s">
        <v>233</v>
      </c>
      <c r="H264" s="144">
        <f>SUM(H261:H263)</f>
        <v>519</v>
      </c>
      <c r="I264" s="145"/>
      <c r="J264" s="137" t="s">
        <v>206</v>
      </c>
      <c r="K264" s="137"/>
      <c r="L264" s="137"/>
      <c r="M264" s="57">
        <f>H264</f>
        <v>519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9"/>
      <c r="C265" s="60"/>
      <c r="D265" s="60"/>
      <c r="E265" s="53" t="s">
        <v>234</v>
      </c>
      <c r="F265" s="54">
        <v>100000</v>
      </c>
      <c r="J265" s="141" t="s">
        <v>208</v>
      </c>
      <c r="K265" s="142"/>
      <c r="L265" s="143"/>
      <c r="M265" s="57">
        <f>M263-M264-N261-N263</f>
        <v>51606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9"/>
      <c r="C266" s="60"/>
      <c r="D266" s="60"/>
      <c r="E266" s="53" t="s">
        <v>235</v>
      </c>
      <c r="F266" s="54">
        <f>F264-F265</f>
        <v>-4341</v>
      </c>
      <c r="J266" s="141" t="s">
        <v>209</v>
      </c>
      <c r="K266" s="142"/>
      <c r="L266" s="143"/>
      <c r="M266" s="57">
        <f>+Y36</f>
        <v>51606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9"/>
      <c r="C267" s="60"/>
      <c r="D267" s="60"/>
      <c r="E267" s="53" t="s">
        <v>236</v>
      </c>
      <c r="F267" s="54">
        <v>0</v>
      </c>
      <c r="J267" s="141" t="s">
        <v>210</v>
      </c>
      <c r="K267" s="142"/>
      <c r="L267" s="143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9"/>
      <c r="C268" s="60"/>
      <c r="D268" s="60"/>
      <c r="E268" s="101" t="s">
        <v>1370</v>
      </c>
      <c r="F268" s="102">
        <v>100</v>
      </c>
      <c r="J268" s="146" t="s">
        <v>211</v>
      </c>
      <c r="K268" s="146"/>
      <c r="L268" s="146"/>
      <c r="M268" s="61">
        <f>+M266-M265</f>
        <v>0</v>
      </c>
      <c r="N268" s="66"/>
    </row>
    <row r="269" spans="1:29" ht="24.75" customHeight="1" thickBot="1" x14ac:dyDescent="0.6">
      <c r="H269" s="134" t="s">
        <v>237</v>
      </c>
      <c r="I269" s="135"/>
      <c r="J269" s="135"/>
      <c r="K269" s="135"/>
      <c r="L269" s="135"/>
      <c r="M269" s="135"/>
      <c r="N269" s="136"/>
    </row>
    <row r="270" spans="1:29" x14ac:dyDescent="0.55000000000000004">
      <c r="F270" s="23"/>
    </row>
  </sheetData>
  <autoFilter ref="A4:AC269" xr:uid="{00000000-0009-0000-0000-000002000000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tabColor rgb="FFFFFFCC"/>
  </sheetPr>
  <dimension ref="A1:S346"/>
  <sheetViews>
    <sheetView zoomScale="70" zoomScaleNormal="70" workbookViewId="0">
      <pane xSplit="10" ySplit="4" topLeftCell="K5" activePane="bottomRight" state="frozen"/>
      <selection activeCell="L244" sqref="L244"/>
      <selection pane="topRight" activeCell="L244" sqref="L244"/>
      <selection pane="bottomLeft" activeCell="L244" sqref="L244"/>
      <selection pane="bottomRight" activeCell="L244" sqref="L244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10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11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3</v>
      </c>
      <c r="F5" s="71"/>
      <c r="G5" s="46">
        <f t="shared" ref="G5" si="0">E5+F5</f>
        <v>3</v>
      </c>
      <c r="H5" s="78">
        <v>0</v>
      </c>
      <c r="I5" s="76">
        <v>0</v>
      </c>
      <c r="J5" s="46">
        <f t="shared" ref="J5" si="1">+G5-H5-K5-I5</f>
        <v>3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183</v>
      </c>
      <c r="F6" s="71"/>
      <c r="G6" s="46">
        <f t="shared" ref="G6:G26" si="2">E6+F6</f>
        <v>183</v>
      </c>
      <c r="H6" s="78">
        <v>0</v>
      </c>
      <c r="I6" s="76">
        <v>0</v>
      </c>
      <c r="J6" s="46">
        <f t="shared" ref="J6:J26" si="3">+G6-H6-K6-I6</f>
        <v>183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9</v>
      </c>
      <c r="F11" s="71"/>
      <c r="G11" s="46">
        <f t="shared" si="2"/>
        <v>9</v>
      </c>
      <c r="H11" s="78">
        <v>0</v>
      </c>
      <c r="I11" s="76">
        <v>0</v>
      </c>
      <c r="J11" s="46">
        <f t="shared" si="3"/>
        <v>9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v>1</v>
      </c>
      <c r="F15" s="71"/>
      <c r="G15" s="46">
        <f t="shared" si="2"/>
        <v>1</v>
      </c>
      <c r="H15" s="78">
        <v>0</v>
      </c>
      <c r="I15" s="76">
        <v>0</v>
      </c>
      <c r="J15" s="46">
        <f t="shared" si="3"/>
        <v>1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13</v>
      </c>
      <c r="F18" s="71"/>
      <c r="G18" s="46">
        <f t="shared" si="2"/>
        <v>13</v>
      </c>
      <c r="H18" s="78">
        <v>0</v>
      </c>
      <c r="I18" s="76">
        <v>0</v>
      </c>
      <c r="J18" s="46">
        <f t="shared" si="3"/>
        <v>13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7</v>
      </c>
      <c r="F20" s="71"/>
      <c r="G20" s="46">
        <f t="shared" si="2"/>
        <v>7</v>
      </c>
      <c r="H20" s="78">
        <v>0</v>
      </c>
      <c r="I20" s="76">
        <v>0</v>
      </c>
      <c r="J20" s="46">
        <f t="shared" si="3"/>
        <v>7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3</v>
      </c>
      <c r="F21" s="71"/>
      <c r="G21" s="46">
        <f t="shared" si="2"/>
        <v>3</v>
      </c>
      <c r="H21" s="78">
        <v>0</v>
      </c>
      <c r="I21" s="76">
        <v>0</v>
      </c>
      <c r="J21" s="46">
        <f t="shared" si="3"/>
        <v>3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31</v>
      </c>
      <c r="F22" s="71"/>
      <c r="G22" s="46">
        <f t="shared" si="2"/>
        <v>31</v>
      </c>
      <c r="H22" s="78">
        <v>0</v>
      </c>
      <c r="I22" s="76">
        <v>0</v>
      </c>
      <c r="J22" s="46">
        <f t="shared" si="3"/>
        <v>31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17</v>
      </c>
      <c r="F24" s="71"/>
      <c r="G24" s="46">
        <f t="shared" si="2"/>
        <v>17</v>
      </c>
      <c r="H24" s="78">
        <v>0</v>
      </c>
      <c r="I24" s="76">
        <v>0</v>
      </c>
      <c r="J24" s="46">
        <f t="shared" si="3"/>
        <v>17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24</v>
      </c>
      <c r="F28" s="71"/>
      <c r="G28" s="46">
        <f t="shared" si="7"/>
        <v>24</v>
      </c>
      <c r="H28" s="78">
        <v>0</v>
      </c>
      <c r="I28" s="76">
        <v>0</v>
      </c>
      <c r="J28" s="46">
        <f t="shared" si="8"/>
        <v>24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v>7</v>
      </c>
      <c r="F29" s="71"/>
      <c r="G29" s="46">
        <f t="shared" si="7"/>
        <v>7</v>
      </c>
      <c r="H29" s="78">
        <v>0</v>
      </c>
      <c r="I29" s="76">
        <v>0</v>
      </c>
      <c r="J29" s="46">
        <f t="shared" si="8"/>
        <v>7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29</v>
      </c>
      <c r="F31" s="71"/>
      <c r="G31" s="46">
        <f t="shared" si="7"/>
        <v>29</v>
      </c>
      <c r="H31" s="78">
        <v>0</v>
      </c>
      <c r="I31" s="76">
        <v>0</v>
      </c>
      <c r="J31" s="46">
        <f t="shared" si="8"/>
        <v>29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11</v>
      </c>
      <c r="F32" s="71"/>
      <c r="G32" s="46">
        <f t="shared" si="7"/>
        <v>11</v>
      </c>
      <c r="H32" s="78">
        <v>0</v>
      </c>
      <c r="I32" s="76">
        <v>0</v>
      </c>
      <c r="J32" s="46">
        <f t="shared" si="8"/>
        <v>11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13</v>
      </c>
      <c r="F35" s="71"/>
      <c r="G35" s="46">
        <f t="shared" si="7"/>
        <v>13</v>
      </c>
      <c r="H35" s="78">
        <v>0</v>
      </c>
      <c r="I35" s="76">
        <v>0</v>
      </c>
      <c r="J35" s="46">
        <f t="shared" si="8"/>
        <v>13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4</v>
      </c>
      <c r="F39" s="71"/>
      <c r="G39" s="46">
        <f t="shared" si="7"/>
        <v>4</v>
      </c>
      <c r="H39" s="78">
        <v>0</v>
      </c>
      <c r="I39" s="76">
        <v>0</v>
      </c>
      <c r="J39" s="46">
        <f t="shared" si="8"/>
        <v>4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8</v>
      </c>
      <c r="F40" s="71"/>
      <c r="G40" s="46">
        <f t="shared" si="7"/>
        <v>8</v>
      </c>
      <c r="H40" s="78">
        <v>0</v>
      </c>
      <c r="I40" s="76">
        <v>0</v>
      </c>
      <c r="J40" s="46">
        <f t="shared" si="8"/>
        <v>8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2</v>
      </c>
      <c r="F41" s="71"/>
      <c r="G41" s="46">
        <f t="shared" si="7"/>
        <v>2</v>
      </c>
      <c r="H41" s="78">
        <v>0</v>
      </c>
      <c r="I41" s="76">
        <v>0</v>
      </c>
      <c r="J41" s="46">
        <f t="shared" si="8"/>
        <v>2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1</v>
      </c>
      <c r="F46" s="71"/>
      <c r="G46" s="46">
        <f t="shared" si="7"/>
        <v>1</v>
      </c>
      <c r="H46" s="78">
        <v>0</v>
      </c>
      <c r="I46" s="76">
        <v>0</v>
      </c>
      <c r="J46" s="46">
        <f t="shared" si="8"/>
        <v>1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4</v>
      </c>
      <c r="F47" s="71"/>
      <c r="G47" s="46">
        <f t="shared" si="7"/>
        <v>4</v>
      </c>
      <c r="H47" s="78">
        <v>0</v>
      </c>
      <c r="I47" s="76">
        <v>0</v>
      </c>
      <c r="J47" s="46">
        <f t="shared" si="8"/>
        <v>4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</v>
      </c>
      <c r="F48" s="71"/>
      <c r="G48" s="46">
        <f t="shared" si="7"/>
        <v>1</v>
      </c>
      <c r="H48" s="78">
        <v>0</v>
      </c>
      <c r="I48" s="76">
        <v>0</v>
      </c>
      <c r="J48" s="46">
        <f t="shared" si="8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5</v>
      </c>
      <c r="F49" s="71"/>
      <c r="G49" s="46">
        <f t="shared" si="7"/>
        <v>5</v>
      </c>
      <c r="H49" s="78">
        <v>0</v>
      </c>
      <c r="I49" s="76">
        <v>0</v>
      </c>
      <c r="J49" s="46">
        <f t="shared" si="8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2</v>
      </c>
      <c r="F50" s="71"/>
      <c r="G50" s="46">
        <f t="shared" si="7"/>
        <v>2</v>
      </c>
      <c r="H50" s="78">
        <v>0</v>
      </c>
      <c r="I50" s="76">
        <v>0</v>
      </c>
      <c r="J50" s="46">
        <f t="shared" si="8"/>
        <v>2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1</v>
      </c>
      <c r="F53" s="71"/>
      <c r="G53" s="46">
        <f t="shared" si="7"/>
        <v>1</v>
      </c>
      <c r="H53" s="78">
        <v>0</v>
      </c>
      <c r="I53" s="76">
        <v>0</v>
      </c>
      <c r="J53" s="46">
        <f t="shared" si="8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6</v>
      </c>
      <c r="F55" s="71"/>
      <c r="G55" s="46">
        <f t="shared" si="7"/>
        <v>6</v>
      </c>
      <c r="H55" s="78">
        <v>0</v>
      </c>
      <c r="I55" s="76">
        <v>0</v>
      </c>
      <c r="J55" s="46">
        <f t="shared" si="8"/>
        <v>6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5</v>
      </c>
      <c r="F56" s="71"/>
      <c r="G56" s="46">
        <f t="shared" si="7"/>
        <v>5</v>
      </c>
      <c r="H56" s="78">
        <v>0</v>
      </c>
      <c r="I56" s="76">
        <v>0</v>
      </c>
      <c r="J56" s="46">
        <f t="shared" si="8"/>
        <v>5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5</v>
      </c>
      <c r="F57" s="71"/>
      <c r="G57" s="46">
        <f t="shared" si="7"/>
        <v>5</v>
      </c>
      <c r="H57" s="78">
        <v>0</v>
      </c>
      <c r="I57" s="76">
        <v>0</v>
      </c>
      <c r="J57" s="46">
        <f t="shared" si="8"/>
        <v>5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2</v>
      </c>
      <c r="F58" s="71"/>
      <c r="G58" s="46">
        <f t="shared" si="7"/>
        <v>2</v>
      </c>
      <c r="H58" s="78">
        <v>0</v>
      </c>
      <c r="I58" s="76">
        <v>0</v>
      </c>
      <c r="J58" s="46">
        <f t="shared" si="8"/>
        <v>2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6</v>
      </c>
      <c r="F62" s="71"/>
      <c r="G62" s="46">
        <f t="shared" si="7"/>
        <v>6</v>
      </c>
      <c r="H62" s="78">
        <v>0</v>
      </c>
      <c r="I62" s="76">
        <v>0</v>
      </c>
      <c r="J62" s="46">
        <f t="shared" si="8"/>
        <v>6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3</v>
      </c>
      <c r="F65" s="71"/>
      <c r="G65" s="46">
        <f t="shared" si="7"/>
        <v>3</v>
      </c>
      <c r="H65" s="78">
        <v>0</v>
      </c>
      <c r="I65" s="76">
        <v>0</v>
      </c>
      <c r="J65" s="46">
        <f t="shared" si="8"/>
        <v>3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3</v>
      </c>
      <c r="F66" s="71"/>
      <c r="G66" s="46">
        <f t="shared" si="7"/>
        <v>3</v>
      </c>
      <c r="H66" s="78">
        <v>0</v>
      </c>
      <c r="I66" s="76">
        <v>0</v>
      </c>
      <c r="J66" s="46">
        <f t="shared" si="8"/>
        <v>3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v>6</v>
      </c>
      <c r="F72" s="71"/>
      <c r="G72" s="46">
        <f t="shared" si="7"/>
        <v>6</v>
      </c>
      <c r="H72" s="78">
        <v>0</v>
      </c>
      <c r="I72" s="76">
        <v>0</v>
      </c>
      <c r="J72" s="46">
        <f t="shared" si="8"/>
        <v>6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10</v>
      </c>
      <c r="F74" s="71"/>
      <c r="G74" s="46">
        <f t="shared" si="7"/>
        <v>10</v>
      </c>
      <c r="H74" s="78">
        <v>0</v>
      </c>
      <c r="I74" s="76">
        <v>0</v>
      </c>
      <c r="J74" s="46">
        <f t="shared" si="8"/>
        <v>10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2</v>
      </c>
      <c r="F77" s="71"/>
      <c r="G77" s="46">
        <f t="shared" si="7"/>
        <v>2</v>
      </c>
      <c r="H77" s="78">
        <v>0</v>
      </c>
      <c r="I77" s="76">
        <v>0</v>
      </c>
      <c r="J77" s="46">
        <f t="shared" si="8"/>
        <v>2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8</v>
      </c>
      <c r="F80" s="71"/>
      <c r="G80" s="46">
        <f t="shared" si="7"/>
        <v>8</v>
      </c>
      <c r="H80" s="78">
        <v>0</v>
      </c>
      <c r="I80" s="76">
        <v>0</v>
      </c>
      <c r="J80" s="46">
        <f t="shared" si="8"/>
        <v>8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5</v>
      </c>
      <c r="F81" s="71"/>
      <c r="G81" s="46">
        <f t="shared" si="7"/>
        <v>5</v>
      </c>
      <c r="H81" s="78">
        <v>0</v>
      </c>
      <c r="I81" s="76">
        <v>0</v>
      </c>
      <c r="J81" s="46">
        <f t="shared" si="8"/>
        <v>5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9</v>
      </c>
      <c r="F112" s="71"/>
      <c r="G112" s="46">
        <f t="shared" si="25"/>
        <v>9</v>
      </c>
      <c r="H112" s="78">
        <v>0</v>
      </c>
      <c r="I112" s="76">
        <v>0</v>
      </c>
      <c r="J112" s="46">
        <f t="shared" si="26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4</v>
      </c>
      <c r="F113" s="71"/>
      <c r="G113" s="46">
        <f t="shared" si="25"/>
        <v>4</v>
      </c>
      <c r="H113" s="78">
        <v>0</v>
      </c>
      <c r="I113" s="76">
        <v>0</v>
      </c>
      <c r="J113" s="46">
        <f t="shared" si="26"/>
        <v>4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6</v>
      </c>
      <c r="F115" s="71"/>
      <c r="G115" s="46">
        <f t="shared" si="25"/>
        <v>6</v>
      </c>
      <c r="H115" s="78">
        <v>0</v>
      </c>
      <c r="I115" s="76">
        <v>0</v>
      </c>
      <c r="J115" s="46">
        <f t="shared" si="26"/>
        <v>6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17</v>
      </c>
      <c r="F116" s="71"/>
      <c r="G116" s="46">
        <f t="shared" si="25"/>
        <v>17</v>
      </c>
      <c r="H116" s="78">
        <v>0</v>
      </c>
      <c r="I116" s="76">
        <v>0</v>
      </c>
      <c r="J116" s="46">
        <f t="shared" si="26"/>
        <v>17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10</v>
      </c>
      <c r="F117" s="71"/>
      <c r="G117" s="46">
        <f t="shared" si="25"/>
        <v>10</v>
      </c>
      <c r="H117" s="78">
        <v>0</v>
      </c>
      <c r="I117" s="76">
        <v>0</v>
      </c>
      <c r="J117" s="46">
        <f t="shared" si="26"/>
        <v>10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4</v>
      </c>
      <c r="F131" s="71"/>
      <c r="G131" s="46">
        <f t="shared" si="25"/>
        <v>4</v>
      </c>
      <c r="H131" s="78">
        <v>0</v>
      </c>
      <c r="I131" s="76">
        <v>0</v>
      </c>
      <c r="J131" s="46">
        <f t="shared" si="26"/>
        <v>4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9</v>
      </c>
      <c r="F132" s="71"/>
      <c r="G132" s="46">
        <f t="shared" si="25"/>
        <v>9</v>
      </c>
      <c r="H132" s="78">
        <v>0</v>
      </c>
      <c r="I132" s="76">
        <v>0</v>
      </c>
      <c r="J132" s="46">
        <f t="shared" si="26"/>
        <v>9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4</v>
      </c>
      <c r="F133" s="71"/>
      <c r="G133" s="46">
        <f t="shared" si="25"/>
        <v>4</v>
      </c>
      <c r="H133" s="78">
        <v>0</v>
      </c>
      <c r="I133" s="76">
        <v>0</v>
      </c>
      <c r="J133" s="46">
        <f t="shared" si="26"/>
        <v>4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30</v>
      </c>
      <c r="F175" s="71"/>
      <c r="G175" s="46">
        <f t="shared" si="32"/>
        <v>30</v>
      </c>
      <c r="H175" s="78">
        <v>0</v>
      </c>
      <c r="I175" s="76">
        <v>0</v>
      </c>
      <c r="J175" s="46">
        <f t="shared" si="33"/>
        <v>30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10</v>
      </c>
      <c r="F180" s="71"/>
      <c r="G180" s="46">
        <f t="shared" si="32"/>
        <v>10</v>
      </c>
      <c r="H180" s="78">
        <v>0</v>
      </c>
      <c r="I180" s="76">
        <v>0</v>
      </c>
      <c r="J180" s="46">
        <f t="shared" si="33"/>
        <v>10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2</v>
      </c>
      <c r="F185" s="71"/>
      <c r="G185" s="46">
        <f t="shared" si="32"/>
        <v>2</v>
      </c>
      <c r="H185" s="78">
        <v>0</v>
      </c>
      <c r="I185" s="76">
        <v>0</v>
      </c>
      <c r="J185" s="46">
        <f t="shared" si="33"/>
        <v>2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10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v>6</v>
      </c>
      <c r="F196" s="71"/>
      <c r="G196" s="46">
        <f t="shared" si="32"/>
        <v>6</v>
      </c>
      <c r="H196" s="78">
        <v>0</v>
      </c>
      <c r="I196" s="76">
        <v>0</v>
      </c>
      <c r="J196" s="46">
        <f t="shared" si="33"/>
        <v>6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26</v>
      </c>
      <c r="F205" s="71"/>
      <c r="G205" s="46">
        <f t="shared" si="32"/>
        <v>26</v>
      </c>
      <c r="H205" s="78">
        <v>0</v>
      </c>
      <c r="I205" s="76">
        <v>0</v>
      </c>
      <c r="J205" s="46">
        <f t="shared" si="33"/>
        <v>26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2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2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2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2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2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2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2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2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2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/>
      <c r="F243" s="71"/>
      <c r="G243" s="46">
        <f t="shared" ref="G243:G246" si="55">E243+F243</f>
        <v>0</v>
      </c>
      <c r="H243" s="78">
        <v>0</v>
      </c>
      <c r="I243" s="76">
        <v>0</v>
      </c>
      <c r="J243" s="46">
        <f t="shared" ref="J243:J246" si="56">+G243-H243-K243-I243</f>
        <v>0</v>
      </c>
      <c r="K243" s="72"/>
      <c r="L243" s="20">
        <v>20</v>
      </c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2"/>
      <c r="R243" s="43">
        <f t="shared" ref="R243:R246" si="59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55"/>
        <v>0</v>
      </c>
      <c r="H244" s="78">
        <v>0</v>
      </c>
      <c r="I244" s="76">
        <v>0</v>
      </c>
      <c r="J244" s="46">
        <f t="shared" si="56"/>
        <v>0</v>
      </c>
      <c r="K244" s="72"/>
      <c r="L244" s="20"/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2"/>
      <c r="R244" s="43">
        <f t="shared" si="59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/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2"/>
      <c r="R245" s="43">
        <f t="shared" si="59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/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2"/>
      <c r="R246" s="43">
        <f t="shared" si="59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/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2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2"/>
      <c r="R253" s="43">
        <f t="shared" ref="R253" si="6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2"/>
      <c r="R257" s="43">
        <f t="shared" ref="R257" si="6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2"/>
      <c r="R259" s="43">
        <f t="shared" ref="R259" si="74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3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FFCCFF"/>
  </sheetPr>
  <dimension ref="A1:U346"/>
  <sheetViews>
    <sheetView zoomScale="70" zoomScaleNormal="70" workbookViewId="0">
      <pane xSplit="10" ySplit="4" topLeftCell="K222" activePane="bottomRight" state="frozen"/>
      <selection activeCell="L244" sqref="L244"/>
      <selection pane="topRight" activeCell="L244" sqref="L244"/>
      <selection pane="bottomLeft" activeCell="L244" sqref="L244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69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70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183</v>
      </c>
      <c r="F6" s="71"/>
      <c r="G6" s="46">
        <f t="shared" si="0"/>
        <v>183</v>
      </c>
      <c r="H6" s="78">
        <v>0</v>
      </c>
      <c r="I6" s="76">
        <v>0</v>
      </c>
      <c r="J6" s="46">
        <f t="shared" si="1"/>
        <v>171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/>
      <c r="P6" s="23">
        <f>SUM(M6-O6)</f>
        <v>1200</v>
      </c>
      <c r="Q6" s="90">
        <v>39.29</v>
      </c>
      <c r="R6" s="43">
        <f t="shared" ref="R6:R80" si="3">+K6*Q6</f>
        <v>471.48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0</v>
      </c>
      <c r="K11" s="72">
        <v>9</v>
      </c>
      <c r="L11" s="15">
        <v>50</v>
      </c>
      <c r="M11" s="65">
        <f t="shared" si="2"/>
        <v>450</v>
      </c>
      <c r="N11" s="17" t="s">
        <v>16</v>
      </c>
      <c r="O11" s="18"/>
      <c r="P11" s="103">
        <f t="shared" si="4"/>
        <v>450</v>
      </c>
      <c r="Q11" s="90">
        <v>16.940000000000001</v>
      </c>
      <c r="R11" s="43">
        <f t="shared" si="3"/>
        <v>152.46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50</v>
      </c>
      <c r="P15" s="23">
        <f t="shared" si="4"/>
        <v>0</v>
      </c>
      <c r="Q15" s="90">
        <v>24.37</v>
      </c>
      <c r="R15" s="43">
        <f t="shared" si="3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2</v>
      </c>
      <c r="K18" s="72">
        <v>11</v>
      </c>
      <c r="L18" s="15">
        <v>50</v>
      </c>
      <c r="M18" s="65">
        <f t="shared" si="2"/>
        <v>550</v>
      </c>
      <c r="N18" s="17" t="s">
        <v>16</v>
      </c>
      <c r="O18" s="18"/>
      <c r="P18" s="103">
        <f t="shared" si="4"/>
        <v>550</v>
      </c>
      <c r="Q18" s="90">
        <v>18.77</v>
      </c>
      <c r="R18" s="43">
        <f t="shared" si="3"/>
        <v>206.47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5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3">
        <f t="shared" si="4"/>
        <v>130</v>
      </c>
      <c r="Q20" s="90">
        <v>22.25</v>
      </c>
      <c r="R20" s="43">
        <f t="shared" si="3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0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03">
        <f t="shared" si="4"/>
        <v>255</v>
      </c>
      <c r="Q21" s="90">
        <v>22.85</v>
      </c>
      <c r="R21" s="43">
        <f t="shared" si="3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31</v>
      </c>
      <c r="F22" s="71"/>
      <c r="G22" s="46">
        <f t="shared" si="0"/>
        <v>31</v>
      </c>
      <c r="H22" s="78">
        <v>0</v>
      </c>
      <c r="I22" s="76">
        <v>0</v>
      </c>
      <c r="J22" s="46">
        <f t="shared" si="1"/>
        <v>3</v>
      </c>
      <c r="K22" s="72">
        <v>28</v>
      </c>
      <c r="L22" s="20">
        <v>100</v>
      </c>
      <c r="M22" s="65">
        <f t="shared" si="2"/>
        <v>2800</v>
      </c>
      <c r="N22" s="17" t="s">
        <v>16</v>
      </c>
      <c r="O22" s="18"/>
      <c r="P22" s="103">
        <f t="shared" si="4"/>
        <v>2800</v>
      </c>
      <c r="Q22" s="90">
        <v>26.6</v>
      </c>
      <c r="R22" s="43">
        <f t="shared" si="3"/>
        <v>744.80000000000007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</v>
      </c>
      <c r="K24" s="72">
        <v>16</v>
      </c>
      <c r="L24" s="15">
        <v>100</v>
      </c>
      <c r="M24" s="65">
        <f t="shared" si="2"/>
        <v>1600</v>
      </c>
      <c r="N24" s="17" t="s">
        <v>16</v>
      </c>
      <c r="O24" s="18"/>
      <c r="P24" s="23">
        <f t="shared" si="4"/>
        <v>1600</v>
      </c>
      <c r="Q24" s="90">
        <v>40.51</v>
      </c>
      <c r="R24" s="43">
        <f t="shared" si="3"/>
        <v>648.16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24</v>
      </c>
      <c r="F28" s="71"/>
      <c r="G28" s="46">
        <f t="shared" si="5"/>
        <v>24</v>
      </c>
      <c r="H28" s="78">
        <v>0</v>
      </c>
      <c r="I28" s="76">
        <v>0</v>
      </c>
      <c r="J28" s="46">
        <f t="shared" si="6"/>
        <v>16</v>
      </c>
      <c r="K28" s="72">
        <v>8</v>
      </c>
      <c r="L28" s="15">
        <v>100</v>
      </c>
      <c r="M28" s="65">
        <f t="shared" si="2"/>
        <v>800</v>
      </c>
      <c r="N28" s="17" t="s">
        <v>16</v>
      </c>
      <c r="O28" s="18">
        <v>800</v>
      </c>
      <c r="P28" s="23">
        <f t="shared" si="4"/>
        <v>0</v>
      </c>
      <c r="Q28" s="90">
        <v>31.97</v>
      </c>
      <c r="R28" s="43">
        <f t="shared" si="3"/>
        <v>255.76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7</v>
      </c>
      <c r="F29" s="71"/>
      <c r="G29" s="46">
        <f t="shared" si="5"/>
        <v>7</v>
      </c>
      <c r="H29" s="78">
        <v>0</v>
      </c>
      <c r="I29" s="76">
        <v>0</v>
      </c>
      <c r="J29" s="46">
        <f t="shared" si="6"/>
        <v>1</v>
      </c>
      <c r="K29" s="72">
        <v>6</v>
      </c>
      <c r="L29" s="15">
        <v>100</v>
      </c>
      <c r="M29" s="65">
        <f t="shared" si="2"/>
        <v>600</v>
      </c>
      <c r="N29" s="17" t="s">
        <v>16</v>
      </c>
      <c r="O29" s="18">
        <v>400</v>
      </c>
      <c r="P29" s="103">
        <f t="shared" si="4"/>
        <v>200</v>
      </c>
      <c r="Q29" s="90">
        <v>21.27</v>
      </c>
      <c r="R29" s="43">
        <f t="shared" si="3"/>
        <v>127.62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29</v>
      </c>
      <c r="F31" s="71"/>
      <c r="G31" s="46">
        <f t="shared" si="5"/>
        <v>29</v>
      </c>
      <c r="H31" s="78">
        <v>0</v>
      </c>
      <c r="I31" s="76">
        <v>0</v>
      </c>
      <c r="J31" s="46">
        <f t="shared" si="6"/>
        <v>10</v>
      </c>
      <c r="K31" s="72">
        <v>19</v>
      </c>
      <c r="L31" s="15">
        <v>100</v>
      </c>
      <c r="M31" s="65">
        <f t="shared" si="2"/>
        <v>1900</v>
      </c>
      <c r="N31" s="17" t="s">
        <v>16</v>
      </c>
      <c r="O31" s="18">
        <v>200</v>
      </c>
      <c r="P31" s="103">
        <f t="shared" si="4"/>
        <v>1700</v>
      </c>
      <c r="Q31" s="90">
        <v>38.46</v>
      </c>
      <c r="R31" s="43">
        <f t="shared" si="3"/>
        <v>730.74</v>
      </c>
    </row>
    <row r="32" spans="1:18" ht="25.5" hidden="1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9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65</v>
      </c>
      <c r="P32" s="103">
        <f t="shared" si="4"/>
        <v>195</v>
      </c>
      <c r="Q32" s="90">
        <v>46.37</v>
      </c>
      <c r="R32" s="43">
        <f t="shared" si="3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13</v>
      </c>
      <c r="F35" s="71"/>
      <c r="G35" s="46">
        <f t="shared" si="5"/>
        <v>13</v>
      </c>
      <c r="H35" s="78">
        <v>0</v>
      </c>
      <c r="I35" s="76">
        <v>0</v>
      </c>
      <c r="J35" s="46">
        <f t="shared" si="6"/>
        <v>11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3">
        <f t="shared" si="4"/>
        <v>260</v>
      </c>
      <c r="Q35" s="90">
        <v>40.799999999999997</v>
      </c>
      <c r="R35" s="43">
        <f t="shared" si="3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4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4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4"/>
        <v>50</v>
      </c>
      <c r="Q41" s="90">
        <v>15.42</v>
      </c>
      <c r="R41" s="43">
        <f t="shared" si="3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4"/>
        <v>50</v>
      </c>
      <c r="Q47" s="90">
        <v>19.21</v>
      </c>
      <c r="R47" s="43">
        <f t="shared" si="3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hidden="1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0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03">
        <f t="shared" si="4"/>
        <v>170</v>
      </c>
      <c r="Q59" s="90">
        <v>32.96</v>
      </c>
      <c r="R59" s="43">
        <f t="shared" si="3"/>
        <v>65.92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0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50</v>
      </c>
      <c r="P66" s="103">
        <f t="shared" si="4"/>
        <v>100</v>
      </c>
      <c r="Q66" s="90">
        <v>23.12</v>
      </c>
      <c r="R66" s="43">
        <f t="shared" si="3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4"/>
        <v>100</v>
      </c>
      <c r="Q77" s="90">
        <v>25.15</v>
      </c>
      <c r="R77" s="43">
        <f t="shared" si="3"/>
        <v>50.3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8</v>
      </c>
      <c r="F80" s="71"/>
      <c r="G80" s="46">
        <f t="shared" si="5"/>
        <v>8</v>
      </c>
      <c r="H80" s="78">
        <v>0</v>
      </c>
      <c r="I80" s="76">
        <v>0</v>
      </c>
      <c r="J80" s="46">
        <f t="shared" si="6"/>
        <v>6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3">
        <f t="shared" si="4"/>
        <v>110</v>
      </c>
      <c r="Q80" s="90">
        <v>14.35</v>
      </c>
      <c r="R80" s="43">
        <f t="shared" si="3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3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17</v>
      </c>
      <c r="F116" s="71"/>
      <c r="G116" s="46">
        <f t="shared" si="23"/>
        <v>17</v>
      </c>
      <c r="H116" s="78">
        <v>0</v>
      </c>
      <c r="I116" s="76">
        <v>0</v>
      </c>
      <c r="J116" s="46">
        <f t="shared" si="24"/>
        <v>16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8</v>
      </c>
      <c r="K117" s="72">
        <v>2</v>
      </c>
      <c r="L117" s="22">
        <v>55</v>
      </c>
      <c r="M117" s="65">
        <f t="shared" si="7"/>
        <v>110</v>
      </c>
      <c r="N117" s="17" t="s">
        <v>16</v>
      </c>
      <c r="O117" s="18"/>
      <c r="P117" s="103">
        <f t="shared" si="8"/>
        <v>110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9</v>
      </c>
      <c r="F132" s="71"/>
      <c r="G132" s="46">
        <f t="shared" si="23"/>
        <v>9</v>
      </c>
      <c r="H132" s="78">
        <v>0</v>
      </c>
      <c r="I132" s="76">
        <v>0</v>
      </c>
      <c r="J132" s="46">
        <f t="shared" si="24"/>
        <v>8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0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03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30</v>
      </c>
      <c r="F175" s="71"/>
      <c r="G175" s="46">
        <f t="shared" si="30"/>
        <v>30</v>
      </c>
      <c r="H175" s="78">
        <v>0</v>
      </c>
      <c r="I175" s="76">
        <v>0</v>
      </c>
      <c r="J175" s="46">
        <f t="shared" si="31"/>
        <v>12</v>
      </c>
      <c r="K175" s="72">
        <v>18</v>
      </c>
      <c r="L175" s="15">
        <v>50</v>
      </c>
      <c r="M175" s="65">
        <f>+L175*K175</f>
        <v>900</v>
      </c>
      <c r="N175" s="17" t="s">
        <v>16</v>
      </c>
      <c r="O175" s="18"/>
      <c r="P175" s="103">
        <f>SUM(M175-O175)</f>
        <v>900</v>
      </c>
      <c r="Q175" s="90">
        <v>29.96</v>
      </c>
      <c r="R175" s="43">
        <f>+K175*Q175</f>
        <v>539.28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10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0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03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+ยกมา!J187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+ยกมา!J188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+ยกมา!J189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10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0</v>
      </c>
      <c r="K196" s="72">
        <v>6</v>
      </c>
      <c r="L196" s="20">
        <v>120</v>
      </c>
      <c r="M196" s="65">
        <f t="shared" si="34"/>
        <v>720</v>
      </c>
      <c r="N196" s="17" t="s">
        <v>16</v>
      </c>
      <c r="O196" s="18"/>
      <c r="P196" s="103">
        <f t="shared" si="35"/>
        <v>720</v>
      </c>
      <c r="Q196" s="90">
        <v>73</v>
      </c>
      <c r="R196" s="43">
        <f t="shared" si="36"/>
        <v>438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26</v>
      </c>
      <c r="F205" s="71"/>
      <c r="G205" s="46">
        <f t="shared" si="30"/>
        <v>26</v>
      </c>
      <c r="H205" s="78">
        <v>0</v>
      </c>
      <c r="I205" s="76">
        <v>0</v>
      </c>
      <c r="J205" s="46">
        <f t="shared" si="31"/>
        <v>26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47" si="48">E235+F235</f>
        <v>0</v>
      </c>
      <c r="H235" s="78">
        <v>0</v>
      </c>
      <c r="I235" s="76">
        <v>0</v>
      </c>
      <c r="J235" s="46">
        <f t="shared" ref="J235:J247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+ยกมา!J243</f>
        <v>0</v>
      </c>
      <c r="F243" s="71"/>
      <c r="G243" s="46">
        <f t="shared" ref="G243:G246" si="53">E243+F243</f>
        <v>0</v>
      </c>
      <c r="H243" s="78">
        <v>0</v>
      </c>
      <c r="I243" s="76">
        <v>0</v>
      </c>
      <c r="J243" s="46">
        <f t="shared" ref="J243:J246" si="54">+G243-H243-K243-I243</f>
        <v>0</v>
      </c>
      <c r="K243" s="72"/>
      <c r="L243" s="20">
        <v>20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+ยกมา!J244</f>
        <v>0</v>
      </c>
      <c r="F244" s="71"/>
      <c r="G244" s="46">
        <f t="shared" si="53"/>
        <v>0</v>
      </c>
      <c r="H244" s="78">
        <v>0</v>
      </c>
      <c r="I244" s="76">
        <v>0</v>
      </c>
      <c r="J244" s="46">
        <f t="shared" si="54"/>
        <v>0</v>
      </c>
      <c r="K244" s="72"/>
      <c r="L244" s="20"/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+ยกมา!J245</f>
        <v>0</v>
      </c>
      <c r="F245" s="71"/>
      <c r="G245" s="46">
        <f t="shared" si="53"/>
        <v>0</v>
      </c>
      <c r="H245" s="78">
        <v>0</v>
      </c>
      <c r="I245" s="76">
        <v>0</v>
      </c>
      <c r="J245" s="46">
        <f t="shared" si="54"/>
        <v>0</v>
      </c>
      <c r="K245" s="72"/>
      <c r="L245" s="20"/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+ยกมา!J246</f>
        <v>0</v>
      </c>
      <c r="F246" s="71"/>
      <c r="G246" s="46">
        <f t="shared" si="53"/>
        <v>0</v>
      </c>
      <c r="H246" s="78">
        <v>0</v>
      </c>
      <c r="I246" s="76">
        <v>0</v>
      </c>
      <c r="J246" s="46">
        <f t="shared" si="54"/>
        <v>0</v>
      </c>
      <c r="K246" s="72"/>
      <c r="L246" s="20"/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/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+ยกมา!J248</f>
        <v>0</v>
      </c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+ยกมา!J249</f>
        <v>0</v>
      </c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+ยกมา!J250</f>
        <v>0</v>
      </c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21" ht="25.5" x14ac:dyDescent="0.55000000000000004">
      <c r="A260" s="1"/>
      <c r="E260" s="24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5389.8899999999985</v>
      </c>
      <c r="S260" s="75"/>
    </row>
    <row r="261" spans="1:21" ht="25.5" customHeight="1" x14ac:dyDescent="0.5">
      <c r="A261" s="1"/>
      <c r="E261" s="24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1" ht="25.5" x14ac:dyDescent="0.55000000000000004">
      <c r="A262" s="1"/>
      <c r="E262" s="24"/>
      <c r="F262" s="1"/>
      <c r="G262" s="31"/>
      <c r="J262" s="31"/>
      <c r="K262" s="32"/>
      <c r="L262" s="96" t="s">
        <v>202</v>
      </c>
      <c r="M262" s="96"/>
      <c r="N262" s="33">
        <f>SUM(M5:M261)</f>
        <v>14380</v>
      </c>
    </row>
    <row r="263" spans="1:21" ht="25.5" x14ac:dyDescent="0.55000000000000004">
      <c r="A263" s="1"/>
      <c r="E263" s="24"/>
      <c r="F263" s="1"/>
      <c r="G263" s="31"/>
      <c r="J263" s="31"/>
      <c r="L263" s="34" t="s">
        <v>203</v>
      </c>
      <c r="M263" s="35"/>
      <c r="N263" s="36">
        <v>15</v>
      </c>
    </row>
    <row r="264" spans="1:21" ht="25.5" hidden="1" x14ac:dyDescent="0.55000000000000004">
      <c r="A264" s="1"/>
      <c r="E264" s="24"/>
      <c r="F264" s="1"/>
      <c r="G264" s="31"/>
      <c r="J264" s="31"/>
      <c r="L264" s="34" t="s">
        <v>204</v>
      </c>
      <c r="M264" s="35"/>
      <c r="N264" s="36">
        <f>SUM(O264:AF264)</f>
        <v>5485</v>
      </c>
      <c r="O264" s="2">
        <v>430</v>
      </c>
      <c r="P264" s="2">
        <v>200</v>
      </c>
      <c r="Q264" s="2">
        <v>965</v>
      </c>
      <c r="R264" s="2">
        <v>500</v>
      </c>
      <c r="S264" s="2">
        <v>1120</v>
      </c>
      <c r="T264" s="2">
        <v>820</v>
      </c>
      <c r="U264" s="2">
        <v>1450</v>
      </c>
    </row>
    <row r="265" spans="1:21" ht="25.5" x14ac:dyDescent="0.55000000000000004">
      <c r="A265" s="1"/>
      <c r="E265" s="24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24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24"/>
      <c r="F267" s="1"/>
      <c r="G267" s="31"/>
      <c r="J267" s="31"/>
      <c r="L267" s="34" t="s">
        <v>207</v>
      </c>
      <c r="M267" s="35"/>
      <c r="N267" s="37">
        <f>SUM(O5:O260)</f>
        <v>1635</v>
      </c>
    </row>
    <row r="268" spans="1:21" ht="25.5" x14ac:dyDescent="0.55000000000000004">
      <c r="A268" s="1"/>
      <c r="E268" s="24"/>
      <c r="F268" s="1"/>
      <c r="G268" s="31"/>
      <c r="J268" s="31"/>
      <c r="L268" s="34" t="s">
        <v>208</v>
      </c>
      <c r="M268" s="35"/>
      <c r="N268" s="33">
        <f>N262-N263-N264-N266-N267</f>
        <v>7245</v>
      </c>
    </row>
    <row r="269" spans="1:21" ht="25.5" x14ac:dyDescent="0.55000000000000004">
      <c r="A269" s="1"/>
      <c r="E269" s="24"/>
      <c r="F269" s="1"/>
      <c r="G269" s="31"/>
      <c r="J269" s="31"/>
      <c r="L269" s="34" t="s">
        <v>209</v>
      </c>
      <c r="M269" s="35"/>
      <c r="N269" s="37">
        <v>7245</v>
      </c>
    </row>
    <row r="270" spans="1:21" ht="25.5" x14ac:dyDescent="0.55000000000000004">
      <c r="A270" s="1"/>
      <c r="E270" s="24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24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E272" s="122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4000000}">
    <filterColumn colId="15">
      <filters blank="1">
        <filter val="-"/>
        <filter val="100.00"/>
        <filter val="110.00"/>
        <filter val="120.00"/>
        <filter val="130.00"/>
        <filter val="150.00"/>
        <filter val="160.00"/>
        <filter val="200.00"/>
        <filter val="255.00"/>
        <filter val="260.00"/>
        <filter val="450.00"/>
        <filter val="50.00"/>
        <filter val="55.00"/>
        <filter val="550.00"/>
        <filter val="60.00"/>
        <filter val="720.00"/>
        <filter val="9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171</v>
      </c>
      <c r="F6" s="71"/>
      <c r="G6" s="46">
        <f t="shared" si="0"/>
        <v>171</v>
      </c>
      <c r="H6" s="78">
        <v>0</v>
      </c>
      <c r="I6" s="76">
        <v>0</v>
      </c>
      <c r="J6" s="46">
        <f t="shared" si="1"/>
        <v>159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>
        <v>200</v>
      </c>
      <c r="P6" s="103">
        <f t="shared" ref="P6:P80" si="3">SUM(M6-O6)</f>
        <v>1000</v>
      </c>
      <c r="Q6" s="90">
        <v>39.29</v>
      </c>
      <c r="R6" s="43">
        <f t="shared" ref="R6:R80" si="4">+K6*Q6</f>
        <v>471.48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3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0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/>
      <c r="P29" s="103">
        <f t="shared" si="3"/>
        <v>100</v>
      </c>
      <c r="Q29" s="90">
        <v>21.27</v>
      </c>
      <c r="R29" s="43">
        <f t="shared" si="4"/>
        <v>21.27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0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>
        <v>200</v>
      </c>
      <c r="P31" s="103">
        <f t="shared" si="3"/>
        <v>800</v>
      </c>
      <c r="Q31" s="90">
        <v>38.46</v>
      </c>
      <c r="R31" s="43">
        <f t="shared" si="4"/>
        <v>384.6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11</v>
      </c>
      <c r="F35" s="71"/>
      <c r="G35" s="46">
        <f t="shared" si="5"/>
        <v>11</v>
      </c>
      <c r="H35" s="78">
        <v>0</v>
      </c>
      <c r="I35" s="76">
        <v>0</v>
      </c>
      <c r="J35" s="46">
        <f t="shared" si="6"/>
        <v>11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0</v>
      </c>
      <c r="K62" s="72">
        <v>6</v>
      </c>
      <c r="L62" s="15">
        <v>120</v>
      </c>
      <c r="M62" s="65">
        <f t="shared" si="2"/>
        <v>720</v>
      </c>
      <c r="N62" s="17" t="s">
        <v>16</v>
      </c>
      <c r="O62" s="18">
        <v>210</v>
      </c>
      <c r="P62" s="103">
        <f t="shared" si="3"/>
        <v>510</v>
      </c>
      <c r="Q62" s="90">
        <v>29.82</v>
      </c>
      <c r="R62" s="43">
        <f t="shared" si="4"/>
        <v>178.92000000000002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4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03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8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>
        <v>20</v>
      </c>
      <c r="G79" s="46">
        <f t="shared" si="5"/>
        <v>20</v>
      </c>
      <c r="H79" s="78">
        <v>0</v>
      </c>
      <c r="I79" s="76">
        <v>0</v>
      </c>
      <c r="J79" s="46">
        <f t="shared" si="6"/>
        <v>19</v>
      </c>
      <c r="K79" s="72">
        <v>1</v>
      </c>
      <c r="L79" s="21">
        <v>35</v>
      </c>
      <c r="M79" s="65">
        <f t="shared" si="2"/>
        <v>35</v>
      </c>
      <c r="N79" s="17" t="s">
        <v>16</v>
      </c>
      <c r="O79" s="18"/>
      <c r="P79" s="103">
        <f t="shared" si="3"/>
        <v>35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8</v>
      </c>
      <c r="F132" s="71"/>
      <c r="G132" s="46">
        <f t="shared" si="23"/>
        <v>8</v>
      </c>
      <c r="H132" s="78">
        <v>0</v>
      </c>
      <c r="I132" s="76">
        <v>3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12</v>
      </c>
      <c r="F175" s="71"/>
      <c r="G175" s="46">
        <f t="shared" si="30"/>
        <v>12</v>
      </c>
      <c r="H175" s="78">
        <v>3</v>
      </c>
      <c r="I175" s="76">
        <v>0</v>
      </c>
      <c r="J175" s="46">
        <f t="shared" si="31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10</v>
      </c>
      <c r="F180" s="71"/>
      <c r="G180" s="46">
        <f t="shared" si="30"/>
        <v>10</v>
      </c>
      <c r="H180" s="78"/>
      <c r="I180" s="76">
        <v>0</v>
      </c>
      <c r="J180" s="46">
        <f t="shared" si="31"/>
        <v>10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10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26</v>
      </c>
      <c r="F205" s="71"/>
      <c r="G205" s="46">
        <f t="shared" si="30"/>
        <v>26</v>
      </c>
      <c r="H205" s="78">
        <v>0</v>
      </c>
      <c r="I205" s="76">
        <v>0</v>
      </c>
      <c r="J205" s="46">
        <f t="shared" si="31"/>
        <v>26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1340.0700000000004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3905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500</v>
      </c>
      <c r="O264" s="2">
        <v>100</v>
      </c>
      <c r="P264" s="2">
        <v>150</v>
      </c>
      <c r="Q264" s="88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5000000}">
    <filterColumn colId="15">
      <filters blank="1">
        <filter val="-"/>
        <filter val="1,000.00"/>
        <filter val="100.00"/>
        <filter val="150"/>
        <filter val="200.00"/>
        <filter val="35.00"/>
        <filter val="50.00"/>
        <filter val="51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159</v>
      </c>
      <c r="F6" s="71">
        <v>20</v>
      </c>
      <c r="G6" s="46">
        <f t="shared" si="0"/>
        <v>179</v>
      </c>
      <c r="H6" s="78">
        <v>0</v>
      </c>
      <c r="I6" s="76">
        <v>0</v>
      </c>
      <c r="J6" s="46">
        <f t="shared" si="1"/>
        <v>141</v>
      </c>
      <c r="K6" s="72">
        <v>38</v>
      </c>
      <c r="L6" s="15">
        <v>100</v>
      </c>
      <c r="M6" s="65">
        <f t="shared" ref="M6:M80" si="2">+L6*K6</f>
        <v>3800</v>
      </c>
      <c r="N6" s="17" t="s">
        <v>16</v>
      </c>
      <c r="O6" s="18">
        <v>520</v>
      </c>
      <c r="P6" s="103">
        <f t="shared" ref="P6:P80" si="3">SUM(M6-O6)</f>
        <v>3280</v>
      </c>
      <c r="Q6" s="90">
        <v>39.29</v>
      </c>
      <c r="R6" s="43">
        <f t="shared" ref="R6:R80" si="4">+K6*Q6</f>
        <v>1493.02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5</v>
      </c>
      <c r="F20" s="71">
        <v>5</v>
      </c>
      <c r="G20" s="46">
        <f t="shared" si="0"/>
        <v>10</v>
      </c>
      <c r="H20" s="78">
        <v>0</v>
      </c>
      <c r="I20" s="76">
        <v>0</v>
      </c>
      <c r="J20" s="46">
        <f t="shared" si="1"/>
        <v>10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>
        <v>5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100</v>
      </c>
      <c r="P22" s="103">
        <f t="shared" si="3"/>
        <v>200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14</v>
      </c>
      <c r="F28" s="71">
        <v>5</v>
      </c>
      <c r="G28" s="46">
        <f t="shared" si="5"/>
        <v>19</v>
      </c>
      <c r="H28" s="78">
        <v>0</v>
      </c>
      <c r="I28" s="76">
        <v>0</v>
      </c>
      <c r="J28" s="46">
        <f t="shared" si="6"/>
        <v>16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3">
        <f t="shared" si="3"/>
        <v>300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>
        <v>3</v>
      </c>
      <c r="G29" s="46">
        <f t="shared" si="5"/>
        <v>3</v>
      </c>
      <c r="H29" s="78">
        <v>0</v>
      </c>
      <c r="I29" s="76">
        <v>0</v>
      </c>
      <c r="J29" s="46">
        <f t="shared" si="6"/>
        <v>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5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70</v>
      </c>
      <c r="P31" s="103">
        <f t="shared" si="3"/>
        <v>430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11</v>
      </c>
      <c r="F35" s="71"/>
      <c r="G35" s="46">
        <f t="shared" si="5"/>
        <v>11</v>
      </c>
      <c r="H35" s="78">
        <v>0</v>
      </c>
      <c r="I35" s="76">
        <v>0</v>
      </c>
      <c r="J35" s="46">
        <f t="shared" si="6"/>
        <v>10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>
        <v>10</v>
      </c>
      <c r="G38" s="46">
        <f t="shared" si="5"/>
        <v>10</v>
      </c>
      <c r="H38" s="78">
        <v>0</v>
      </c>
      <c r="I38" s="76">
        <v>0</v>
      </c>
      <c r="J38" s="46">
        <f t="shared" si="6"/>
        <v>8</v>
      </c>
      <c r="K38" s="72">
        <v>2</v>
      </c>
      <c r="L38" s="20">
        <v>40</v>
      </c>
      <c r="M38" s="65">
        <f>+L38*K38</f>
        <v>80</v>
      </c>
      <c r="N38" s="17" t="s">
        <v>16</v>
      </c>
      <c r="O38" s="18"/>
      <c r="P38" s="103">
        <f>SUM(M38-O38)</f>
        <v>80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2</v>
      </c>
      <c r="F39" s="71">
        <v>3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1</v>
      </c>
      <c r="F41" s="71">
        <v>3</v>
      </c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2</v>
      </c>
      <c r="F47" s="71">
        <v>2</v>
      </c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1</v>
      </c>
      <c r="F48" s="71">
        <v>2</v>
      </c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5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03">
        <f>SUM(M55-O55)</f>
        <v>120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4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03">
        <f>SUM(M56-O56)</f>
        <v>85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4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03">
        <f t="shared" si="3"/>
        <v>85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19</v>
      </c>
      <c r="F79" s="71"/>
      <c r="G79" s="46">
        <f t="shared" si="5"/>
        <v>19</v>
      </c>
      <c r="H79" s="78">
        <v>0</v>
      </c>
      <c r="I79" s="76">
        <v>0</v>
      </c>
      <c r="J79" s="46">
        <f t="shared" si="6"/>
        <v>17</v>
      </c>
      <c r="K79" s="72">
        <v>2</v>
      </c>
      <c r="L79" s="21">
        <v>35</v>
      </c>
      <c r="M79" s="65">
        <f t="shared" si="2"/>
        <v>70</v>
      </c>
      <c r="N79" s="17" t="s">
        <v>16</v>
      </c>
      <c r="O79" s="18"/>
      <c r="P79" s="103">
        <f t="shared" si="3"/>
        <v>70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2</v>
      </c>
      <c r="F131" s="71">
        <v>3</v>
      </c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5</v>
      </c>
      <c r="F132" s="71">
        <v>2</v>
      </c>
      <c r="G132" s="46">
        <f t="shared" si="23"/>
        <v>7</v>
      </c>
      <c r="H132" s="78">
        <v>0</v>
      </c>
      <c r="I132" s="76">
        <v>0</v>
      </c>
      <c r="J132" s="46">
        <f t="shared" si="24"/>
        <v>6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0</v>
      </c>
      <c r="F133" s="71">
        <v>3</v>
      </c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8</v>
      </c>
      <c r="F175" s="71">
        <v>10</v>
      </c>
      <c r="G175" s="46">
        <f t="shared" si="30"/>
        <v>18</v>
      </c>
      <c r="H175" s="78">
        <v>0</v>
      </c>
      <c r="I175" s="76">
        <v>0</v>
      </c>
      <c r="J175" s="46">
        <f t="shared" si="31"/>
        <v>17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10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10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>
        <v>10</v>
      </c>
      <c r="G196" s="46">
        <f t="shared" si="30"/>
        <v>10</v>
      </c>
      <c r="H196" s="78">
        <v>0</v>
      </c>
      <c r="I196" s="76">
        <v>0</v>
      </c>
      <c r="J196" s="46">
        <f t="shared" si="31"/>
        <v>9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26</v>
      </c>
      <c r="F205" s="71"/>
      <c r="G205" s="46">
        <f t="shared" si="30"/>
        <v>26</v>
      </c>
      <c r="H205" s="78">
        <v>0</v>
      </c>
      <c r="I205" s="76">
        <v>0</v>
      </c>
      <c r="J205" s="46">
        <f t="shared" si="31"/>
        <v>26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>
        <v>5</v>
      </c>
      <c r="G208" s="46">
        <f t="shared" si="30"/>
        <v>5</v>
      </c>
      <c r="H208" s="78">
        <v>0</v>
      </c>
      <c r="I208" s="76">
        <v>0</v>
      </c>
      <c r="J208" s="46">
        <f t="shared" si="31"/>
        <v>3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03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2306.85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6250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3030</v>
      </c>
      <c r="O264" s="2">
        <v>150</v>
      </c>
      <c r="P264" s="2">
        <v>250</v>
      </c>
      <c r="Q264" s="88">
        <v>100</v>
      </c>
      <c r="R264" s="2">
        <v>750</v>
      </c>
      <c r="S264" s="2">
        <v>250</v>
      </c>
      <c r="T264" s="2">
        <v>250</v>
      </c>
      <c r="U264" s="2">
        <v>115</v>
      </c>
      <c r="V264" s="2">
        <v>100</v>
      </c>
      <c r="W264" s="2">
        <v>120</v>
      </c>
      <c r="X264" s="2">
        <v>210</v>
      </c>
      <c r="Y264" s="2">
        <v>735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760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2445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2445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6000000}">
    <filterColumn colId="15">
      <filters blank="1">
        <filter val="-"/>
        <filter val="100.00"/>
        <filter val="120.00"/>
        <filter val="130.00"/>
        <filter val="250"/>
        <filter val="3,280.00"/>
        <filter val="300.00"/>
        <filter val="430.00"/>
        <filter val="50.00"/>
        <filter val="60.00"/>
        <filter val="70.00"/>
        <filter val="8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FFCCFF"/>
  </sheetPr>
  <dimension ref="A1:X346"/>
  <sheetViews>
    <sheetView zoomScale="70" zoomScaleNormal="70" workbookViewId="0">
      <pane xSplit="10" ySplit="4" topLeftCell="K50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141</v>
      </c>
      <c r="F6" s="71"/>
      <c r="G6" s="46">
        <f t="shared" si="0"/>
        <v>141</v>
      </c>
      <c r="H6" s="78">
        <v>0</v>
      </c>
      <c r="I6" s="76">
        <v>0</v>
      </c>
      <c r="J6" s="46">
        <f t="shared" si="1"/>
        <v>110</v>
      </c>
      <c r="K6" s="72">
        <v>31</v>
      </c>
      <c r="L6" s="15">
        <v>100</v>
      </c>
      <c r="M6" s="65">
        <f t="shared" ref="M6:M80" si="2">+L6*K6</f>
        <v>3100</v>
      </c>
      <c r="N6" s="17" t="s">
        <v>16</v>
      </c>
      <c r="O6" s="18">
        <v>192.5</v>
      </c>
      <c r="P6" s="103">
        <f t="shared" ref="P6:P80" si="3">SUM(M6-O6)</f>
        <v>2907.5</v>
      </c>
      <c r="Q6" s="90">
        <v>39.29</v>
      </c>
      <c r="R6" s="43">
        <f t="shared" ref="R6:R80" si="4">+K6*Q6</f>
        <v>1217.99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7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2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03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0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250</v>
      </c>
      <c r="P24" s="103">
        <f t="shared" si="3"/>
        <v>250</v>
      </c>
      <c r="Q24" s="90">
        <v>40.51</v>
      </c>
      <c r="R24" s="43">
        <f t="shared" si="4"/>
        <v>202.54999999999998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8</v>
      </c>
      <c r="K28" s="72">
        <v>8</v>
      </c>
      <c r="L28" s="15">
        <v>100</v>
      </c>
      <c r="M28" s="65">
        <f t="shared" si="2"/>
        <v>800</v>
      </c>
      <c r="N28" s="17" t="s">
        <v>16</v>
      </c>
      <c r="O28" s="18">
        <v>200</v>
      </c>
      <c r="P28" s="103">
        <f t="shared" si="3"/>
        <v>600</v>
      </c>
      <c r="Q28" s="90">
        <v>31.97</v>
      </c>
      <c r="R28" s="43">
        <f t="shared" si="4"/>
        <v>255.76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3</v>
      </c>
      <c r="F29" s="71"/>
      <c r="G29" s="46">
        <f t="shared" si="5"/>
        <v>3</v>
      </c>
      <c r="H29" s="78">
        <v>0</v>
      </c>
      <c r="I29" s="76">
        <v>0</v>
      </c>
      <c r="J29" s="46">
        <f t="shared" si="6"/>
        <v>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72.5</v>
      </c>
      <c r="P31" s="103">
        <f t="shared" si="3"/>
        <v>427.5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10</v>
      </c>
      <c r="F35" s="71"/>
      <c r="G35" s="46">
        <f t="shared" si="5"/>
        <v>10</v>
      </c>
      <c r="H35" s="78">
        <v>0</v>
      </c>
      <c r="I35" s="76">
        <v>0</v>
      </c>
      <c r="J35" s="46">
        <f t="shared" si="6"/>
        <v>10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8</v>
      </c>
      <c r="F38" s="71"/>
      <c r="G38" s="46">
        <f t="shared" si="5"/>
        <v>8</v>
      </c>
      <c r="H38" s="78">
        <v>0</v>
      </c>
      <c r="I38" s="76">
        <v>0</v>
      </c>
      <c r="J38" s="46">
        <f t="shared" si="6"/>
        <v>2</v>
      </c>
      <c r="K38" s="72">
        <v>6</v>
      </c>
      <c r="L38" s="20">
        <v>35</v>
      </c>
      <c r="M38" s="65">
        <f>+L38*K38</f>
        <v>210</v>
      </c>
      <c r="N38" s="17" t="s">
        <v>16</v>
      </c>
      <c r="O38" s="18">
        <v>90</v>
      </c>
      <c r="P38" s="103">
        <f>SUM(M38-O38)</f>
        <v>120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2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03">
        <f t="shared" si="3"/>
        <v>50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3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03">
        <f>SUM(M55-O55)</f>
        <v>170</v>
      </c>
      <c r="Q55" s="90">
        <v>29.34</v>
      </c>
      <c r="R55" s="43">
        <f>+K55*Q55</f>
        <v>58.68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0</v>
      </c>
      <c r="K56" s="72">
        <v>4</v>
      </c>
      <c r="L56" s="15">
        <v>120</v>
      </c>
      <c r="M56" s="65">
        <f>+L56*K56</f>
        <v>480</v>
      </c>
      <c r="N56" s="17" t="s">
        <v>16</v>
      </c>
      <c r="O56" s="18">
        <v>140</v>
      </c>
      <c r="P56" s="103">
        <f>SUM(M56-O56)</f>
        <v>340</v>
      </c>
      <c r="Q56" s="90">
        <v>33.409999999999997</v>
      </c>
      <c r="R56" s="43">
        <f>+K56*Q56</f>
        <v>133.63999999999999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0</v>
      </c>
      <c r="K57" s="72">
        <v>4</v>
      </c>
      <c r="L57" s="15">
        <v>120</v>
      </c>
      <c r="M57" s="65">
        <f t="shared" si="2"/>
        <v>480</v>
      </c>
      <c r="N57" s="17" t="s">
        <v>16</v>
      </c>
      <c r="O57" s="18">
        <v>140</v>
      </c>
      <c r="P57" s="103">
        <f t="shared" si="3"/>
        <v>340</v>
      </c>
      <c r="Q57" s="90">
        <v>31.46</v>
      </c>
      <c r="R57" s="43">
        <f t="shared" si="4"/>
        <v>125.84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2</v>
      </c>
      <c r="F58" s="71">
        <v>2</v>
      </c>
      <c r="G58" s="46">
        <f t="shared" si="5"/>
        <v>4</v>
      </c>
      <c r="H58" s="78">
        <v>0</v>
      </c>
      <c r="I58" s="76">
        <v>0</v>
      </c>
      <c r="J58" s="46">
        <f t="shared" si="6"/>
        <v>0</v>
      </c>
      <c r="K58" s="72">
        <v>4</v>
      </c>
      <c r="L58" s="15">
        <v>120</v>
      </c>
      <c r="M58" s="65">
        <f t="shared" si="2"/>
        <v>480</v>
      </c>
      <c r="N58" s="17" t="s">
        <v>16</v>
      </c>
      <c r="O58" s="18">
        <v>140</v>
      </c>
      <c r="P58" s="103">
        <f t="shared" si="3"/>
        <v>340</v>
      </c>
      <c r="Q58" s="90">
        <v>34.56</v>
      </c>
      <c r="R58" s="43">
        <f t="shared" si="4"/>
        <v>138.24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3</v>
      </c>
      <c r="F65" s="71">
        <v>2</v>
      </c>
      <c r="G65" s="46">
        <f t="shared" si="5"/>
        <v>5</v>
      </c>
      <c r="H65" s="78">
        <v>0</v>
      </c>
      <c r="I65" s="76">
        <v>0</v>
      </c>
      <c r="J65" s="46">
        <f t="shared" si="6"/>
        <v>2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/>
      <c r="P65" s="103">
        <f t="shared" si="3"/>
        <v>150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1</v>
      </c>
      <c r="K72" s="72">
        <v>3</v>
      </c>
      <c r="L72" s="21">
        <v>50</v>
      </c>
      <c r="M72" s="65">
        <f t="shared" si="2"/>
        <v>150</v>
      </c>
      <c r="N72" s="17" t="s">
        <v>16</v>
      </c>
      <c r="O72" s="18"/>
      <c r="P72" s="103">
        <f t="shared" si="3"/>
        <v>150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17</v>
      </c>
      <c r="F79" s="71"/>
      <c r="G79" s="46">
        <f t="shared" si="5"/>
        <v>17</v>
      </c>
      <c r="H79" s="78">
        <v>0</v>
      </c>
      <c r="I79" s="76">
        <v>0</v>
      </c>
      <c r="J79" s="46">
        <f t="shared" si="6"/>
        <v>13</v>
      </c>
      <c r="K79" s="72">
        <v>4</v>
      </c>
      <c r="L79" s="21">
        <v>35</v>
      </c>
      <c r="M79" s="65">
        <f t="shared" si="2"/>
        <v>140</v>
      </c>
      <c r="N79" s="17" t="s">
        <v>16</v>
      </c>
      <c r="O79" s="18"/>
      <c r="P79" s="103">
        <f t="shared" si="3"/>
        <v>140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 t="shared" si="8"/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121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4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3">
        <f t="shared" si="8"/>
        <v>120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hidden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11</v>
      </c>
      <c r="K175" s="72">
        <v>6</v>
      </c>
      <c r="L175" s="15">
        <v>50</v>
      </c>
      <c r="M175" s="65">
        <f>+L175*K175</f>
        <v>300</v>
      </c>
      <c r="N175" s="17" t="s">
        <v>16</v>
      </c>
      <c r="O175" s="18">
        <v>125</v>
      </c>
      <c r="P175" s="103">
        <f>SUM(M175-O175)</f>
        <v>175</v>
      </c>
      <c r="Q175" s="90">
        <v>29.96</v>
      </c>
      <c r="R175" s="43">
        <f>+K175*Q175</f>
        <v>179.76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10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+'3'!J187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+'3'!J188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+'3'!J189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10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7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9</v>
      </c>
      <c r="F196" s="71"/>
      <c r="G196" s="46">
        <f t="shared" si="30"/>
        <v>9</v>
      </c>
      <c r="H196" s="78">
        <v>0</v>
      </c>
      <c r="I196" s="76">
        <v>0</v>
      </c>
      <c r="J196" s="46">
        <f t="shared" si="31"/>
        <v>6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/>
      <c r="P196" s="103">
        <f t="shared" si="35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26</v>
      </c>
      <c r="F205" s="71"/>
      <c r="G205" s="46">
        <f t="shared" si="30"/>
        <v>26</v>
      </c>
      <c r="H205" s="78">
        <v>0</v>
      </c>
      <c r="I205" s="76">
        <v>0</v>
      </c>
      <c r="J205" s="46">
        <f t="shared" si="31"/>
        <v>26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+'3'!J243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3323.75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9505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3225</v>
      </c>
      <c r="O264" s="2">
        <v>140</v>
      </c>
      <c r="P264" s="2">
        <v>195</v>
      </c>
      <c r="Q264" s="88">
        <v>65</v>
      </c>
      <c r="R264" s="2">
        <v>370</v>
      </c>
      <c r="S264" s="2">
        <v>85</v>
      </c>
      <c r="T264" s="2">
        <v>250</v>
      </c>
      <c r="U264" s="2">
        <v>250</v>
      </c>
      <c r="V264" s="2">
        <v>535</v>
      </c>
      <c r="W264" s="2">
        <v>220</v>
      </c>
      <c r="X264" s="2">
        <v>1115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1470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4795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4795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7000000}">
    <filterColumn colId="15">
      <filters blank="1">
        <filter val="-"/>
        <filter val="100.00"/>
        <filter val="120.00"/>
        <filter val="140.00"/>
        <filter val="150.00"/>
        <filter val="170.00"/>
        <filter val="195"/>
        <filter val="195.00"/>
        <filter val="240.00"/>
        <filter val="255.00"/>
        <filter val="340.00"/>
        <filter val="360.00"/>
        <filter val="50.00"/>
        <filter val="5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FFCCFF"/>
  </sheetPr>
  <dimension ref="A1:X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3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3">
        <f>SUM(M5-O5)</f>
        <v>350</v>
      </c>
      <c r="Q5" s="90">
        <v>22.48</v>
      </c>
      <c r="R5" s="43">
        <f>+K5*Q5</f>
        <v>157.36000000000001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110</v>
      </c>
      <c r="F6" s="71"/>
      <c r="G6" s="46">
        <f t="shared" si="0"/>
        <v>110</v>
      </c>
      <c r="H6" s="78">
        <v>0</v>
      </c>
      <c r="I6" s="76">
        <v>0</v>
      </c>
      <c r="J6" s="46">
        <f t="shared" si="1"/>
        <v>86</v>
      </c>
      <c r="K6" s="72">
        <v>24</v>
      </c>
      <c r="L6" s="15">
        <v>100</v>
      </c>
      <c r="M6" s="65">
        <f t="shared" ref="M6:M80" si="2">+L6*K6</f>
        <v>2400</v>
      </c>
      <c r="N6" s="17" t="s">
        <v>16</v>
      </c>
      <c r="O6" s="18">
        <v>1100</v>
      </c>
      <c r="P6" s="103">
        <f t="shared" ref="P6:P80" si="3">SUM(M6-O6)</f>
        <v>1300</v>
      </c>
      <c r="Q6" s="90">
        <v>39.29</v>
      </c>
      <c r="R6" s="43">
        <f t="shared" ref="R6:R80" si="4">+K6*Q6</f>
        <v>942.96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4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0</v>
      </c>
      <c r="F22" s="71">
        <v>16</v>
      </c>
      <c r="G22" s="46">
        <f t="shared" si="0"/>
        <v>16</v>
      </c>
      <c r="H22" s="78">
        <v>0</v>
      </c>
      <c r="I22" s="76">
        <v>0</v>
      </c>
      <c r="J22" s="46">
        <f t="shared" si="1"/>
        <v>0</v>
      </c>
      <c r="K22" s="72">
        <v>16</v>
      </c>
      <c r="L22" s="20">
        <v>100</v>
      </c>
      <c r="M22" s="65">
        <f t="shared" si="2"/>
        <v>1600</v>
      </c>
      <c r="N22" s="17" t="s">
        <v>16</v>
      </c>
      <c r="O22" s="18"/>
      <c r="P22" s="103">
        <f t="shared" si="3"/>
        <v>1600</v>
      </c>
      <c r="Q22" s="90">
        <v>26.6</v>
      </c>
      <c r="R22" s="43">
        <f t="shared" si="4"/>
        <v>425.6</v>
      </c>
    </row>
    <row r="23" spans="1:18" ht="25.5" hidden="1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>
        <v>20</v>
      </c>
      <c r="G23" s="46">
        <f t="shared" si="0"/>
        <v>20</v>
      </c>
      <c r="H23" s="78">
        <v>0</v>
      </c>
      <c r="I23" s="76"/>
      <c r="J23" s="46">
        <f t="shared" si="1"/>
        <v>16</v>
      </c>
      <c r="K23" s="72">
        <v>4</v>
      </c>
      <c r="L23" s="15">
        <v>100</v>
      </c>
      <c r="M23" s="65">
        <f t="shared" si="2"/>
        <v>400</v>
      </c>
      <c r="N23" s="17" t="s">
        <v>16</v>
      </c>
      <c r="O23" s="18"/>
      <c r="P23" s="103">
        <f t="shared" si="3"/>
        <v>400</v>
      </c>
      <c r="Q23" s="90">
        <v>42.24</v>
      </c>
      <c r="R23" s="43">
        <f t="shared" si="4"/>
        <v>168.96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>
        <v>10</v>
      </c>
      <c r="G24" s="46">
        <f t="shared" si="0"/>
        <v>10</v>
      </c>
      <c r="H24" s="78">
        <v>0</v>
      </c>
      <c r="I24" s="76"/>
      <c r="J24" s="46">
        <f t="shared" si="1"/>
        <v>8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3">
        <f>SUM(M24-O24)</f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0</v>
      </c>
      <c r="K28" s="72">
        <v>8</v>
      </c>
      <c r="L28" s="15">
        <v>100</v>
      </c>
      <c r="M28" s="65">
        <f t="shared" si="2"/>
        <v>800</v>
      </c>
      <c r="N28" s="17" t="s">
        <v>16</v>
      </c>
      <c r="O28" s="18"/>
      <c r="P28" s="103">
        <f t="shared" si="3"/>
        <v>800</v>
      </c>
      <c r="Q28" s="90">
        <v>31.97</v>
      </c>
      <c r="R28" s="43">
        <f t="shared" si="4"/>
        <v>255.76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3</v>
      </c>
      <c r="F29" s="71"/>
      <c r="G29" s="46">
        <f t="shared" si="5"/>
        <v>3</v>
      </c>
      <c r="H29" s="78">
        <v>0</v>
      </c>
      <c r="I29" s="76">
        <v>0</v>
      </c>
      <c r="J29" s="46">
        <f t="shared" si="6"/>
        <v>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hidden="1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6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10</v>
      </c>
      <c r="F35" s="71"/>
      <c r="G35" s="46">
        <f t="shared" si="5"/>
        <v>10</v>
      </c>
      <c r="H35" s="78">
        <v>0</v>
      </c>
      <c r="I35" s="76">
        <v>2</v>
      </c>
      <c r="J35" s="46">
        <f t="shared" si="6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2</v>
      </c>
      <c r="F38" s="71"/>
      <c r="G38" s="46">
        <f t="shared" si="5"/>
        <v>2</v>
      </c>
      <c r="H38" s="78">
        <v>0</v>
      </c>
      <c r="I38" s="76">
        <v>0</v>
      </c>
      <c r="J38" s="46">
        <f t="shared" si="6"/>
        <v>0</v>
      </c>
      <c r="K38" s="72">
        <v>2</v>
      </c>
      <c r="L38" s="20">
        <v>20</v>
      </c>
      <c r="M38" s="65">
        <f>+L38*K38</f>
        <v>40</v>
      </c>
      <c r="N38" s="17" t="s">
        <v>16</v>
      </c>
      <c r="O38" s="18"/>
      <c r="P38" s="103">
        <f>SUM(M38-O38)</f>
        <v>40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6</v>
      </c>
      <c r="F40" s="71"/>
      <c r="G40" s="46">
        <f t="shared" si="5"/>
        <v>6</v>
      </c>
      <c r="H40" s="78">
        <v>0</v>
      </c>
      <c r="I40" s="76">
        <v>2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03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>
        <v>3</v>
      </c>
      <c r="G46" s="46">
        <f t="shared" si="5"/>
        <v>3</v>
      </c>
      <c r="H46" s="78">
        <v>0</v>
      </c>
      <c r="I46" s="76">
        <v>0</v>
      </c>
      <c r="J46" s="46">
        <f t="shared" si="6"/>
        <v>0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3">
        <f t="shared" si="3"/>
        <v>150</v>
      </c>
      <c r="Q46" s="90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2</v>
      </c>
      <c r="F47" s="71">
        <v>3</v>
      </c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2</v>
      </c>
      <c r="F48" s="71">
        <v>5</v>
      </c>
      <c r="G48" s="46">
        <f t="shared" si="5"/>
        <v>7</v>
      </c>
      <c r="H48" s="78">
        <v>0</v>
      </c>
      <c r="I48" s="76">
        <v>0</v>
      </c>
      <c r="J48" s="46">
        <f t="shared" si="6"/>
        <v>4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3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3</v>
      </c>
      <c r="F49" s="71">
        <v>5</v>
      </c>
      <c r="G49" s="46">
        <f t="shared" si="5"/>
        <v>8</v>
      </c>
      <c r="H49" s="78">
        <v>0</v>
      </c>
      <c r="I49" s="76">
        <v>0</v>
      </c>
      <c r="J49" s="46">
        <f t="shared" si="6"/>
        <v>5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3">
        <f>SUM(M49-O49)</f>
        <v>150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2</v>
      </c>
      <c r="F50" s="71">
        <v>3</v>
      </c>
      <c r="G50" s="46">
        <f t="shared" si="5"/>
        <v>5</v>
      </c>
      <c r="H50" s="78">
        <v>0</v>
      </c>
      <c r="I50" s="76">
        <v>0</v>
      </c>
      <c r="J50" s="46">
        <f t="shared" si="6"/>
        <v>3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3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>
        <v>5</v>
      </c>
      <c r="G51" s="46">
        <f t="shared" si="5"/>
        <v>5</v>
      </c>
      <c r="H51" s="78">
        <v>0</v>
      </c>
      <c r="I51" s="76">
        <v>0</v>
      </c>
      <c r="J51" s="46">
        <f t="shared" si="6"/>
        <v>4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0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3">
        <f>SUM(M53-O53)</f>
        <v>250</v>
      </c>
      <c r="Q53" s="90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3">
        <f>SUM(M55-O55)</f>
        <v>85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>
        <v>1</v>
      </c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03">
        <f>SUM(M56-O56)</f>
        <v>85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>
        <v>1</v>
      </c>
      <c r="G58" s="46">
        <f t="shared" si="5"/>
        <v>1</v>
      </c>
      <c r="H58" s="78">
        <v>0</v>
      </c>
      <c r="I58" s="76">
        <v>0</v>
      </c>
      <c r="J58" s="46">
        <f t="shared" si="6"/>
        <v>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03">
        <f t="shared" si="3"/>
        <v>120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4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03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13</v>
      </c>
      <c r="F79" s="71"/>
      <c r="G79" s="46">
        <f t="shared" si="5"/>
        <v>13</v>
      </c>
      <c r="H79" s="78">
        <v>0</v>
      </c>
      <c r="I79" s="76">
        <v>5</v>
      </c>
      <c r="J79" s="46">
        <f t="shared" si="6"/>
        <v>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2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03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15</v>
      </c>
      <c r="F116" s="71"/>
      <c r="G116" s="46">
        <f t="shared" si="23"/>
        <v>15</v>
      </c>
      <c r="H116" s="78">
        <v>0</v>
      </c>
      <c r="I116" s="76">
        <v>5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4</v>
      </c>
      <c r="F132" s="71"/>
      <c r="G132" s="46">
        <f t="shared" si="23"/>
        <v>4</v>
      </c>
      <c r="H132" s="78">
        <v>0</v>
      </c>
      <c r="I132" s="76">
        <v>2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7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03">
        <f>SUM(M175-O175)</f>
        <v>200</v>
      </c>
      <c r="Q175" s="90">
        <v>29.96</v>
      </c>
      <c r="R175" s="43">
        <f>+K175*Q175</f>
        <v>119.84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10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+'4'!J187</f>
        <v>59</v>
      </c>
      <c r="F187" s="71"/>
      <c r="G187" s="46">
        <f>E187+F187</f>
        <v>59</v>
      </c>
      <c r="H187" s="78">
        <v>0</v>
      </c>
      <c r="I187" s="76">
        <v>21</v>
      </c>
      <c r="J187" s="46">
        <f>+G187-H187-K187-I187</f>
        <v>0</v>
      </c>
      <c r="K187" s="72">
        <v>38</v>
      </c>
      <c r="L187" s="20">
        <v>15</v>
      </c>
      <c r="M187" s="65">
        <f>+L187*K187</f>
        <v>570</v>
      </c>
      <c r="N187" s="17" t="s">
        <v>16</v>
      </c>
      <c r="O187" s="18"/>
      <c r="P187" s="103">
        <f>SUM(M187-O187)</f>
        <v>570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+'4'!J188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+'4'!J189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0</v>
      </c>
      <c r="K189" s="72">
        <v>10</v>
      </c>
      <c r="L189" s="20">
        <v>15</v>
      </c>
      <c r="M189" s="65">
        <f>+L189*K189</f>
        <v>150</v>
      </c>
      <c r="N189" s="17" t="s">
        <v>16</v>
      </c>
      <c r="O189" s="18"/>
      <c r="P189" s="103">
        <f>SUM(M189-O189)</f>
        <v>150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5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26</v>
      </c>
      <c r="F205" s="71"/>
      <c r="G205" s="46">
        <f t="shared" si="30"/>
        <v>26</v>
      </c>
      <c r="H205" s="78">
        <v>0</v>
      </c>
      <c r="I205" s="76">
        <v>0</v>
      </c>
      <c r="J205" s="46">
        <f t="shared" si="31"/>
        <v>26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3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3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3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+'4'!J243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>
        <f>+'4'!J259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3446.0099999999998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10090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5005</v>
      </c>
      <c r="O264" s="2">
        <v>515</v>
      </c>
      <c r="P264" s="2">
        <v>250</v>
      </c>
      <c r="Q264" s="88">
        <v>130</v>
      </c>
      <c r="R264" s="2">
        <v>100</v>
      </c>
      <c r="S264" s="2">
        <v>285</v>
      </c>
      <c r="T264" s="2">
        <v>250</v>
      </c>
      <c r="U264" s="2">
        <v>180</v>
      </c>
      <c r="V264" s="2">
        <v>315</v>
      </c>
      <c r="W264" s="2">
        <v>470</v>
      </c>
      <c r="X264" s="2">
        <v>2510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1170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3900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3900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8000000}">
    <filterColumn colId="15">
      <filters blank="1">
        <filter val="-"/>
        <filter val="1,600.00"/>
        <filter val="100.00"/>
        <filter val="110.00"/>
        <filter val="120.00"/>
        <filter val="150.00"/>
        <filter val="195.00"/>
        <filter val="200.00"/>
        <filter val="240.00"/>
        <filter val="250"/>
        <filter val="250.00"/>
        <filter val="350.00"/>
        <filter val="40.00"/>
        <filter val="50.00"/>
        <filter val="570.00"/>
        <filter val="60.00"/>
        <filter val="80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86</v>
      </c>
      <c r="F6" s="71"/>
      <c r="G6" s="46">
        <f t="shared" si="0"/>
        <v>86</v>
      </c>
      <c r="H6" s="78">
        <v>0</v>
      </c>
      <c r="I6" s="76">
        <v>0</v>
      </c>
      <c r="J6" s="46">
        <f t="shared" si="1"/>
        <v>63</v>
      </c>
      <c r="K6" s="72">
        <v>23</v>
      </c>
      <c r="L6" s="15">
        <v>100</v>
      </c>
      <c r="M6" s="65">
        <f t="shared" ref="M6:M80" si="2">+L6*K6</f>
        <v>2300</v>
      </c>
      <c r="N6" s="17" t="s">
        <v>16</v>
      </c>
      <c r="O6" s="18">
        <v>200</v>
      </c>
      <c r="P6" s="103">
        <f t="shared" ref="P6:P80" si="3">SUM(M6-O6)</f>
        <v>2100</v>
      </c>
      <c r="Q6" s="90">
        <v>39.29</v>
      </c>
      <c r="R6" s="43">
        <f t="shared" ref="R6:R80" si="4">+K6*Q6</f>
        <v>903.67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0</v>
      </c>
      <c r="F22" s="71">
        <v>3</v>
      </c>
      <c r="G22" s="46">
        <f t="shared" si="0"/>
        <v>3</v>
      </c>
      <c r="H22" s="78">
        <v>0</v>
      </c>
      <c r="I22" s="76">
        <v>0</v>
      </c>
      <c r="J22" s="46">
        <f t="shared" si="1"/>
        <v>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03">
        <f t="shared" si="3"/>
        <v>150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16</v>
      </c>
      <c r="F23" s="71"/>
      <c r="G23" s="46">
        <f t="shared" si="0"/>
        <v>16</v>
      </c>
      <c r="H23" s="78">
        <v>0</v>
      </c>
      <c r="I23" s="76">
        <v>20</v>
      </c>
      <c r="J23" s="46">
        <f t="shared" si="1"/>
        <v>-7</v>
      </c>
      <c r="K23" s="72">
        <v>3</v>
      </c>
      <c r="L23" s="15">
        <v>100</v>
      </c>
      <c r="M23" s="65">
        <f t="shared" si="2"/>
        <v>300</v>
      </c>
      <c r="N23" s="17" t="s">
        <v>16</v>
      </c>
      <c r="O23" s="18">
        <v>150</v>
      </c>
      <c r="P23" s="103">
        <f t="shared" si="3"/>
        <v>150</v>
      </c>
      <c r="Q23" s="90">
        <v>42.24</v>
      </c>
      <c r="R23" s="43">
        <f t="shared" si="4"/>
        <v>126.72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8</v>
      </c>
      <c r="F24" s="71"/>
      <c r="G24" s="46">
        <f t="shared" si="0"/>
        <v>8</v>
      </c>
      <c r="H24" s="78">
        <v>0</v>
      </c>
      <c r="I24" s="76">
        <v>20</v>
      </c>
      <c r="J24" s="46">
        <f t="shared" si="1"/>
        <v>-16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180</v>
      </c>
      <c r="P24" s="103">
        <f t="shared" si="3"/>
        <v>220</v>
      </c>
      <c r="Q24" s="90">
        <v>40.51</v>
      </c>
      <c r="R24" s="43">
        <f t="shared" si="4"/>
        <v>162.04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3</v>
      </c>
      <c r="F29" s="71"/>
      <c r="G29" s="46">
        <f t="shared" si="5"/>
        <v>3</v>
      </c>
      <c r="H29" s="78">
        <v>0</v>
      </c>
      <c r="I29" s="76">
        <v>0</v>
      </c>
      <c r="J29" s="46">
        <f t="shared" si="6"/>
        <v>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4</v>
      </c>
      <c r="F51" s="71"/>
      <c r="G51" s="46">
        <f t="shared" si="5"/>
        <v>4</v>
      </c>
      <c r="H51" s="78">
        <v>0</v>
      </c>
      <c r="I51" s="76">
        <v>2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>
        <v>1</v>
      </c>
      <c r="G53" s="46">
        <f t="shared" si="5"/>
        <v>1</v>
      </c>
      <c r="H53" s="78">
        <v>0</v>
      </c>
      <c r="I53" s="76"/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>
        <v>1</v>
      </c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6</v>
      </c>
      <c r="K79" s="72">
        <v>2</v>
      </c>
      <c r="L79" s="21">
        <v>35</v>
      </c>
      <c r="M79" s="65">
        <f t="shared" si="2"/>
        <v>70</v>
      </c>
      <c r="N79" s="17" t="s">
        <v>16</v>
      </c>
      <c r="O79" s="18"/>
      <c r="P79" s="103">
        <f t="shared" si="3"/>
        <v>70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5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9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+'5'!J188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26</v>
      </c>
      <c r="F205" s="71"/>
      <c r="G205" s="46">
        <f t="shared" si="30"/>
        <v>26</v>
      </c>
      <c r="H205" s="78">
        <v>0</v>
      </c>
      <c r="I205" s="76">
        <v>0</v>
      </c>
      <c r="J205" s="46">
        <f t="shared" si="31"/>
        <v>26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hidden="1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0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>
        <v>120</v>
      </c>
      <c r="P209" s="103">
        <f t="shared" si="35"/>
        <v>240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+'5'!J243</f>
        <v>0</v>
      </c>
      <c r="F243" s="71">
        <v>10</v>
      </c>
      <c r="G243" s="46">
        <f t="shared" ref="G243:G246" si="47">E243+F243</f>
        <v>10</v>
      </c>
      <c r="H243" s="78">
        <v>0</v>
      </c>
      <c r="I243" s="76">
        <v>0</v>
      </c>
      <c r="J243" s="46">
        <f t="shared" ref="J243:J246" si="48">+G243-H243-K243-I243</f>
        <v>9</v>
      </c>
      <c r="K243" s="72">
        <v>1</v>
      </c>
      <c r="L243" s="20">
        <v>20</v>
      </c>
      <c r="M243" s="65">
        <f t="shared" ref="M243:M246" si="49">+L243*K243</f>
        <v>20</v>
      </c>
      <c r="N243" s="17" t="s">
        <v>16</v>
      </c>
      <c r="O243" s="18"/>
      <c r="P243" s="103">
        <f t="shared" ref="P243:P246" si="50">SUM(M243-O243)</f>
        <v>20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+'5'!J259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1771.11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4445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2765</v>
      </c>
      <c r="O264" s="2">
        <v>85</v>
      </c>
      <c r="P264" s="2">
        <v>335</v>
      </c>
      <c r="Q264" s="88">
        <v>500</v>
      </c>
      <c r="R264" s="2">
        <v>500</v>
      </c>
      <c r="S264" s="2">
        <v>250</v>
      </c>
      <c r="T264" s="2">
        <v>695</v>
      </c>
      <c r="U264" s="2">
        <v>250</v>
      </c>
      <c r="V264" s="2">
        <v>150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800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865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865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9000000}">
    <filterColumn colId="15">
      <filters blank="1">
        <filter val="-"/>
        <filter val="100.00"/>
        <filter val="150.00"/>
        <filter val="20.00"/>
        <filter val="335"/>
        <filter val="35.00"/>
        <filter val="50.00"/>
        <filter val="55.00"/>
        <filter val="65.00"/>
        <filter val="7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+'6'!K5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+'6'!K6</f>
        <v>23</v>
      </c>
      <c r="F6" s="71">
        <v>38</v>
      </c>
      <c r="G6" s="46">
        <f t="shared" si="0"/>
        <v>61</v>
      </c>
      <c r="H6" s="78">
        <v>0</v>
      </c>
      <c r="I6" s="76">
        <v>0</v>
      </c>
      <c r="J6" s="46">
        <f t="shared" si="1"/>
        <v>38</v>
      </c>
      <c r="K6" s="72">
        <v>23</v>
      </c>
      <c r="L6" s="15">
        <v>100</v>
      </c>
      <c r="M6" s="65">
        <f t="shared" ref="M6:M80" si="2">+L6*K6</f>
        <v>2300</v>
      </c>
      <c r="N6" s="17" t="s">
        <v>16</v>
      </c>
      <c r="O6" s="18">
        <v>446</v>
      </c>
      <c r="P6" s="103">
        <f t="shared" ref="P6:P80" si="3">SUM(M6-O6)</f>
        <v>1854</v>
      </c>
      <c r="Q6" s="90">
        <v>39.29</v>
      </c>
      <c r="R6" s="43">
        <f t="shared" ref="R6:R80" si="4">+K6*Q6</f>
        <v>903.67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+'6'!K7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+'6'!K8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+'6'!K9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+'6'!K10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+'6'!K11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+'6'!K12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+'6'!K13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+'6'!K14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+'6'!K15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+'6'!K16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+'6'!K17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+'6'!K18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+'6'!K19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+'6'!K20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+'6'!K21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+'6'!K22</f>
        <v>3</v>
      </c>
      <c r="F22" s="71">
        <v>18</v>
      </c>
      <c r="G22" s="46">
        <f t="shared" si="0"/>
        <v>21</v>
      </c>
      <c r="H22" s="78">
        <v>0</v>
      </c>
      <c r="I22" s="76">
        <v>0</v>
      </c>
      <c r="J22" s="46">
        <f t="shared" si="1"/>
        <v>19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+'6'!K23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+'6'!K24</f>
        <v>4</v>
      </c>
      <c r="F24" s="71">
        <v>14</v>
      </c>
      <c r="G24" s="46">
        <f t="shared" si="0"/>
        <v>18</v>
      </c>
      <c r="H24" s="78">
        <v>0</v>
      </c>
      <c r="I24" s="76">
        <v>0</v>
      </c>
      <c r="J24" s="46">
        <f t="shared" si="1"/>
        <v>14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03">
        <f t="shared" si="3"/>
        <v>400</v>
      </c>
      <c r="Q24" s="90">
        <v>40.51</v>
      </c>
      <c r="R24" s="43">
        <f t="shared" si="4"/>
        <v>162.04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+'6'!K25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+'6'!K26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+'6'!K27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+'6'!K28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+'6'!K29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+'6'!K30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+'6'!K31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+'6'!K32</f>
        <v>0</v>
      </c>
      <c r="F32" s="71">
        <v>6</v>
      </c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+'6'!K33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+'6'!K34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+'6'!K35</f>
        <v>0</v>
      </c>
      <c r="F35" s="71">
        <v>8</v>
      </c>
      <c r="G35" s="46">
        <f t="shared" si="5"/>
        <v>8</v>
      </c>
      <c r="H35" s="78">
        <v>0</v>
      </c>
      <c r="I35" s="76">
        <v>0</v>
      </c>
      <c r="J35" s="46">
        <f t="shared" si="6"/>
        <v>7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03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+'6'!K36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+'6'!K37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+'6'!K38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+'6'!K39</f>
        <v>0</v>
      </c>
      <c r="F39" s="71">
        <v>4</v>
      </c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+'6'!K40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+'6'!K41</f>
        <v>0</v>
      </c>
      <c r="F41" s="71">
        <v>1</v>
      </c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+'6'!K42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+'6'!K43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+'6'!K44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+'6'!K45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+'6'!K46</f>
        <v>0</v>
      </c>
      <c r="F46" s="71">
        <v>6</v>
      </c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+'6'!K47</f>
        <v>1</v>
      </c>
      <c r="F47" s="71">
        <v>5</v>
      </c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+'6'!K48</f>
        <v>0</v>
      </c>
      <c r="F48" s="71">
        <v>7</v>
      </c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+'6'!K49</f>
        <v>1</v>
      </c>
      <c r="F49" s="71">
        <v>5</v>
      </c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+'6'!K50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+'6'!K51</f>
        <v>0</v>
      </c>
      <c r="F51" s="71">
        <v>6</v>
      </c>
      <c r="G51" s="46">
        <f t="shared" si="5"/>
        <v>6</v>
      </c>
      <c r="H51" s="78">
        <v>0</v>
      </c>
      <c r="I51" s="76">
        <v>0</v>
      </c>
      <c r="J51" s="46">
        <f t="shared" si="6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+'6'!K52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+'6'!K53</f>
        <v>1</v>
      </c>
      <c r="F53" s="71">
        <v>1</v>
      </c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+'6'!K54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+'6'!K55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+'6'!K56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+'6'!K57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+'6'!K58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+'6'!K59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+'6'!K60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+'6'!K61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+'6'!K62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+'6'!K63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+'6'!K64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+'6'!K65</f>
        <v>0</v>
      </c>
      <c r="F65" s="71">
        <v>1</v>
      </c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+'6'!K66</f>
        <v>0</v>
      </c>
      <c r="F66" s="71">
        <v>1</v>
      </c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+'6'!K67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+'6'!K68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+'6'!K69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+'6'!K70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+'6'!K71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+'6'!K72</f>
        <v>0</v>
      </c>
      <c r="F72" s="71">
        <v>1</v>
      </c>
      <c r="G72" s="46">
        <f t="shared" si="5"/>
        <v>1</v>
      </c>
      <c r="H72" s="78">
        <v>0</v>
      </c>
      <c r="I72" s="76">
        <v>0</v>
      </c>
      <c r="J72" s="46">
        <f t="shared" si="6"/>
        <v>0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+'6'!K73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+'6'!K74</f>
        <v>0</v>
      </c>
      <c r="F74" s="71">
        <v>4</v>
      </c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+'6'!K75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+'6'!K76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+'6'!K77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+'6'!K78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+'6'!K79</f>
        <v>2</v>
      </c>
      <c r="F79" s="71">
        <v>4</v>
      </c>
      <c r="G79" s="46">
        <f t="shared" si="5"/>
        <v>6</v>
      </c>
      <c r="H79" s="78">
        <v>0</v>
      </c>
      <c r="I79" s="76">
        <v>0</v>
      </c>
      <c r="J79" s="46">
        <f t="shared" si="6"/>
        <v>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+'6'!K80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+'6'!K81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+'6'!K82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+'6'!K83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+'6'!K84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+'6'!K85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+'6'!K86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+'6'!K87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+'6'!K88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+'6'!K89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+'6'!K90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+'6'!K91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+'6'!K92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+'6'!K93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+'6'!K94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+'6'!K95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+'6'!K96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+'6'!K97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+'6'!K98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+'6'!K99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+'6'!K100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+'6'!K101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+'6'!K102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+'6'!K103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+'6'!K104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+'6'!K105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+'6'!K106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+'6'!K107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+'6'!K108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+'6'!K109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+'6'!K110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+'6'!K111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+'6'!K112</f>
        <v>0</v>
      </c>
      <c r="F112" s="71">
        <v>7</v>
      </c>
      <c r="G112" s="46">
        <f t="shared" si="23"/>
        <v>7</v>
      </c>
      <c r="H112" s="78">
        <v>0</v>
      </c>
      <c r="I112" s="76">
        <v>0</v>
      </c>
      <c r="J112" s="46">
        <f t="shared" si="24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+'6'!K113</f>
        <v>0</v>
      </c>
      <c r="F113" s="71">
        <v>2</v>
      </c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+'6'!K114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+'6'!K115</f>
        <v>0</v>
      </c>
      <c r="F115" s="71">
        <v>2</v>
      </c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+'6'!K116</f>
        <v>0</v>
      </c>
      <c r="F116" s="71">
        <v>10</v>
      </c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+'6'!K117</f>
        <v>0</v>
      </c>
      <c r="F117" s="71">
        <v>8</v>
      </c>
      <c r="G117" s="46">
        <f t="shared" si="23"/>
        <v>8</v>
      </c>
      <c r="H117" s="78">
        <v>0</v>
      </c>
      <c r="I117" s="76">
        <v>0</v>
      </c>
      <c r="J117" s="46">
        <f t="shared" si="24"/>
        <v>7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03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+'6'!K118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+'6'!K119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+'6'!K120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+'6'!K121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+'6'!K122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+'6'!K123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+'6'!K124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+'6'!K125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+'6'!K126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+'6'!K127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+'6'!K128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+'6'!K129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+'6'!K130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+'6'!K131</f>
        <v>0</v>
      </c>
      <c r="F131" s="71">
        <v>5</v>
      </c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+'6'!K132</f>
        <v>0</v>
      </c>
      <c r="F132" s="71">
        <v>2</v>
      </c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+'6'!K133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+'6'!K134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+'6'!K135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+'6'!K136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+'6'!K137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+'6'!K138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+'6'!K139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+'6'!K140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+'6'!K141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+'6'!K142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+'6'!K143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+'6'!K144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+'6'!K145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+'6'!K146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+'6'!K147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+'6'!K148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+'6'!K149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+'6'!K150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+'6'!K151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+'6'!K152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+'6'!K153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+'6'!K154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+'6'!K155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+'6'!K156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+'6'!K157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+'6'!K158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+'6'!K159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+'6'!K160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+'6'!K161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+'6'!K162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+'6'!K163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+'6'!K164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+'6'!K165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+'6'!K166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+'6'!K167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+'6'!K168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+'6'!K169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+'6'!K170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+'6'!K171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+'6'!K172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+'6'!K173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+'6'!K174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+'6'!K175</f>
        <v>0</v>
      </c>
      <c r="F175" s="71">
        <v>7</v>
      </c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+'6'!K176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+'6'!K177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+'6'!K178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+'6'!K179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+'6'!K180</f>
        <v>1</v>
      </c>
      <c r="F180" s="71">
        <v>8</v>
      </c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+'6'!K181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+'6'!K182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+'6'!K183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+'6'!K184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+'6'!K185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+'6'!K186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+'6'!K187</f>
        <v>0</v>
      </c>
      <c r="F187" s="71">
        <v>21</v>
      </c>
      <c r="G187" s="46">
        <f>E187+F187</f>
        <v>21</v>
      </c>
      <c r="H187" s="78">
        <v>0</v>
      </c>
      <c r="I187" s="76">
        <v>0</v>
      </c>
      <c r="J187" s="46">
        <f>+G187-H187-K187-I187</f>
        <v>21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+'6'!K188</f>
        <v>0</v>
      </c>
      <c r="F188" s="71">
        <v>35</v>
      </c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+'6'!K189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+'6'!K190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+'6'!K191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+'6'!K192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+'6'!K193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+'6'!K194</f>
        <v>0</v>
      </c>
      <c r="F194" s="71">
        <v>6</v>
      </c>
      <c r="G194" s="46">
        <f t="shared" si="30"/>
        <v>6</v>
      </c>
      <c r="H194" s="78">
        <v>0</v>
      </c>
      <c r="I194" s="76">
        <v>0</v>
      </c>
      <c r="J194" s="46">
        <f t="shared" si="31"/>
        <v>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+'6'!K195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+'6'!K196</f>
        <v>0</v>
      </c>
      <c r="F196" s="71">
        <v>5</v>
      </c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+'6'!K197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+'6'!K198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+'6'!K199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+'6'!K200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+'6'!K201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+'6'!K202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+'6'!K203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+'6'!K204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+'6'!K205</f>
        <v>0</v>
      </c>
      <c r="F205" s="71">
        <v>26</v>
      </c>
      <c r="G205" s="46">
        <f t="shared" si="30"/>
        <v>26</v>
      </c>
      <c r="H205" s="78">
        <v>0</v>
      </c>
      <c r="I205" s="76">
        <v>0</v>
      </c>
      <c r="J205" s="46">
        <f t="shared" si="31"/>
        <v>26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+'6'!K206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+'6'!K207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+'6'!K208</f>
        <v>0</v>
      </c>
      <c r="F208" s="71">
        <v>2</v>
      </c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+'6'!K209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+'6'!K210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+'6'!K211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+'6'!K212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+'6'!K213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+'6'!K214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+'6'!K215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+'6'!K216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+'6'!K217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+'6'!K218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+'6'!K219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+'6'!K220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+'6'!K221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+'6'!K222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+'6'!K223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+'6'!K224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+'6'!K225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+'6'!K226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+'6'!K227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+'6'!K228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+'6'!K229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+'6'!K230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+'6'!K231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+'6'!K232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+'6'!K233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+'6'!K234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+'6'!K235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+'6'!K236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+'6'!K237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+'6'!K238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+'6'!K239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+'6'!K240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+'6'!K241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+'6'!K242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+'6'!K243</f>
        <v>1</v>
      </c>
      <c r="F243" s="71">
        <v>7</v>
      </c>
      <c r="G243" s="46">
        <f t="shared" ref="G243:G246" si="47">E243+F243</f>
        <v>8</v>
      </c>
      <c r="H243" s="78">
        <v>0</v>
      </c>
      <c r="I243" s="76">
        <v>0</v>
      </c>
      <c r="J243" s="46">
        <f t="shared" ref="J243:J246" si="48">+G243-H243-K243-I243</f>
        <v>6</v>
      </c>
      <c r="K243" s="72">
        <v>2</v>
      </c>
      <c r="L243" s="20">
        <v>20</v>
      </c>
      <c r="M243" s="65">
        <f t="shared" ref="M243:M246" si="49">+L243*K243</f>
        <v>40</v>
      </c>
      <c r="N243" s="17" t="s">
        <v>16</v>
      </c>
      <c r="O243" s="18"/>
      <c r="P243" s="103">
        <f t="shared" ref="P243:P246" si="50">SUM(M243-O243)</f>
        <v>40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+'6'!K244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+'6'!K245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+'6'!K246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+'6'!K247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+'6'!K248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+'6'!K249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+'6'!K250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+'6'!K251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+'6'!K252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+'6'!K253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+'6'!K254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+'6'!K255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+'6'!K256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+'6'!K257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+'6'!K258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+'6'!K259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1386.0100000000002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3820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1059</v>
      </c>
      <c r="O264" s="2">
        <v>250</v>
      </c>
      <c r="P264" s="2">
        <v>250</v>
      </c>
      <c r="Q264" s="88">
        <v>159</v>
      </c>
      <c r="R264" s="2">
        <v>300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511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A000000}">
    <filterColumn colId="15">
      <filters blank="1">
        <filter val="-"/>
        <filter val="100.00"/>
        <filter val="120.00"/>
        <filter val="200.00"/>
        <filter val="250"/>
        <filter val="40.00"/>
        <filter val="400.00"/>
        <filter val="50.00"/>
        <filter val="55.00"/>
        <filter val="60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tabColor rgb="FFFFCCFF"/>
  </sheetPr>
  <dimension ref="A1:S346"/>
  <sheetViews>
    <sheetView zoomScale="90" zoomScaleNormal="90" workbookViewId="0">
      <pane xSplit="10" ySplit="4" topLeftCell="K263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35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50</v>
      </c>
      <c r="P6" s="103">
        <f t="shared" ref="P6:P80" si="3">SUM(M6-O6)</f>
        <v>250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6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4</v>
      </c>
      <c r="K79" s="72">
        <v>2</v>
      </c>
      <c r="L79" s="21">
        <v>35</v>
      </c>
      <c r="M79" s="65">
        <f t="shared" si="2"/>
        <v>70</v>
      </c>
      <c r="N79" s="17" t="s">
        <v>16</v>
      </c>
      <c r="O79" s="18"/>
      <c r="P79" s="103">
        <f t="shared" si="3"/>
        <v>70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+'7'!J187</f>
        <v>21</v>
      </c>
      <c r="F187" s="71"/>
      <c r="G187" s="46">
        <f>E187+F187</f>
        <v>21</v>
      </c>
      <c r="H187" s="78">
        <v>0</v>
      </c>
      <c r="I187" s="76">
        <v>0</v>
      </c>
      <c r="J187" s="46">
        <f>+G187-H187-K187-I187</f>
        <v>21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+'7'!J188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26</v>
      </c>
      <c r="F205" s="71"/>
      <c r="G205" s="46">
        <f t="shared" si="30"/>
        <v>26</v>
      </c>
      <c r="H205" s="78">
        <v>0</v>
      </c>
      <c r="I205" s="76">
        <v>0</v>
      </c>
      <c r="J205" s="46">
        <f t="shared" si="31"/>
        <v>26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1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3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+'7'!J243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391.9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490</v>
      </c>
      <c r="O264" s="2">
        <v>170</v>
      </c>
      <c r="P264" s="2">
        <v>250</v>
      </c>
      <c r="Q264" s="88">
        <v>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B000000}">
    <filterColumn colId="15">
      <filters blank="1">
        <filter val="-"/>
        <filter val="100.00"/>
        <filter val="240.00"/>
        <filter val="250"/>
        <filter val="50.00"/>
        <filter val="55.00"/>
        <filter val="60.00"/>
        <filter val="7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CFF"/>
  </sheetPr>
  <dimension ref="A1:S346"/>
  <sheetViews>
    <sheetView zoomScale="90" zoomScaleNormal="9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28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200</v>
      </c>
      <c r="P6" s="103">
        <f t="shared" ref="P6:P8" si="3">SUM(M6-O6)</f>
        <v>500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ref="P9:P80" si="5">SUM(M9-O9)</f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5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14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3">
        <f t="shared" si="5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5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0</v>
      </c>
      <c r="F28" s="71">
        <v>5</v>
      </c>
      <c r="G28" s="46">
        <f t="shared" si="6"/>
        <v>5</v>
      </c>
      <c r="H28" s="78">
        <v>0</v>
      </c>
      <c r="I28" s="76">
        <v>0</v>
      </c>
      <c r="J28" s="46">
        <f t="shared" si="7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0</v>
      </c>
      <c r="F31" s="71"/>
      <c r="G31" s="46">
        <f t="shared" si="6"/>
        <v>0</v>
      </c>
      <c r="H31" s="78">
        <v>0</v>
      </c>
      <c r="I31" s="76">
        <v>0</v>
      </c>
      <c r="J31" s="46">
        <f t="shared" si="7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6</v>
      </c>
      <c r="F32" s="71"/>
      <c r="G32" s="46">
        <f t="shared" si="6"/>
        <v>6</v>
      </c>
      <c r="H32" s="78">
        <v>0</v>
      </c>
      <c r="I32" s="76">
        <v>0</v>
      </c>
      <c r="J32" s="46">
        <f t="shared" si="7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7</v>
      </c>
      <c r="F35" s="71"/>
      <c r="G35" s="46">
        <f t="shared" si="6"/>
        <v>7</v>
      </c>
      <c r="H35" s="78">
        <v>0</v>
      </c>
      <c r="I35" s="76">
        <v>0</v>
      </c>
      <c r="J35" s="46">
        <f t="shared" si="7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3</v>
      </c>
      <c r="F39" s="71"/>
      <c r="G39" s="46">
        <f t="shared" si="6"/>
        <v>3</v>
      </c>
      <c r="H39" s="78">
        <v>0</v>
      </c>
      <c r="I39" s="76">
        <v>0</v>
      </c>
      <c r="J39" s="46">
        <f t="shared" si="7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2</v>
      </c>
      <c r="F40" s="71"/>
      <c r="G40" s="46">
        <f t="shared" si="6"/>
        <v>2</v>
      </c>
      <c r="H40" s="78">
        <v>0</v>
      </c>
      <c r="I40" s="76">
        <v>0</v>
      </c>
      <c r="J40" s="46">
        <f t="shared" si="7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6</v>
      </c>
      <c r="F46" s="71"/>
      <c r="G46" s="46">
        <f t="shared" si="6"/>
        <v>6</v>
      </c>
      <c r="H46" s="78">
        <v>0</v>
      </c>
      <c r="I46" s="76">
        <v>0</v>
      </c>
      <c r="J46" s="46">
        <f t="shared" si="7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4</v>
      </c>
      <c r="F47" s="71"/>
      <c r="G47" s="46">
        <f t="shared" si="6"/>
        <v>4</v>
      </c>
      <c r="H47" s="78">
        <v>0</v>
      </c>
      <c r="I47" s="76">
        <v>0</v>
      </c>
      <c r="J47" s="46">
        <f t="shared" si="7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6</v>
      </c>
      <c r="F48" s="71"/>
      <c r="G48" s="46">
        <f t="shared" si="6"/>
        <v>6</v>
      </c>
      <c r="H48" s="78">
        <v>0</v>
      </c>
      <c r="I48" s="76">
        <v>0</v>
      </c>
      <c r="J48" s="46">
        <f t="shared" si="7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5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5</v>
      </c>
      <c r="F49" s="71"/>
      <c r="G49" s="46">
        <f t="shared" si="6"/>
        <v>5</v>
      </c>
      <c r="H49" s="78">
        <v>0</v>
      </c>
      <c r="I49" s="76">
        <v>0</v>
      </c>
      <c r="J49" s="46">
        <f t="shared" si="7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 t="shared" si="5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5</v>
      </c>
      <c r="F50" s="71"/>
      <c r="G50" s="46">
        <f t="shared" si="6"/>
        <v>5</v>
      </c>
      <c r="H50" s="78">
        <v>0</v>
      </c>
      <c r="I50" s="76">
        <v>0</v>
      </c>
      <c r="J50" s="46">
        <f t="shared" si="7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6</v>
      </c>
      <c r="F51" s="71"/>
      <c r="G51" s="46">
        <f t="shared" si="6"/>
        <v>6</v>
      </c>
      <c r="H51" s="78">
        <v>0</v>
      </c>
      <c r="I51" s="76">
        <v>0</v>
      </c>
      <c r="J51" s="46">
        <f t="shared" si="7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2</v>
      </c>
      <c r="F53" s="71"/>
      <c r="G53" s="46">
        <f t="shared" si="6"/>
        <v>2</v>
      </c>
      <c r="H53" s="78">
        <v>0</v>
      </c>
      <c r="I53" s="76">
        <v>0</v>
      </c>
      <c r="J53" s="46">
        <f t="shared" si="7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2</v>
      </c>
      <c r="F56" s="71"/>
      <c r="G56" s="46">
        <f t="shared" si="6"/>
        <v>2</v>
      </c>
      <c r="H56" s="78">
        <v>0</v>
      </c>
      <c r="I56" s="76">
        <v>0</v>
      </c>
      <c r="J56" s="46">
        <f t="shared" si="7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6"/>
        <v>0</v>
      </c>
      <c r="H58" s="78">
        <v>0</v>
      </c>
      <c r="I58" s="76">
        <v>0</v>
      </c>
      <c r="J58" s="46">
        <f t="shared" si="7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1</v>
      </c>
      <c r="F66" s="71"/>
      <c r="G66" s="46">
        <f t="shared" si="6"/>
        <v>1</v>
      </c>
      <c r="H66" s="78">
        <v>0</v>
      </c>
      <c r="I66" s="76">
        <v>0</v>
      </c>
      <c r="J66" s="46">
        <f t="shared" si="7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2</v>
      </c>
      <c r="F74" s="71">
        <v>2</v>
      </c>
      <c r="G74" s="46">
        <f t="shared" si="6"/>
        <v>4</v>
      </c>
      <c r="H74" s="78">
        <v>0</v>
      </c>
      <c r="I74" s="76">
        <v>0</v>
      </c>
      <c r="J74" s="46">
        <f t="shared" si="7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0</v>
      </c>
      <c r="F77" s="71">
        <v>6</v>
      </c>
      <c r="G77" s="46">
        <f t="shared" si="6"/>
        <v>6</v>
      </c>
      <c r="H77" s="78">
        <v>0</v>
      </c>
      <c r="I77" s="76">
        <v>0</v>
      </c>
      <c r="J77" s="46">
        <f t="shared" si="7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4</v>
      </c>
      <c r="F79" s="71"/>
      <c r="G79" s="46">
        <f t="shared" si="6"/>
        <v>4</v>
      </c>
      <c r="H79" s="78">
        <v>0</v>
      </c>
      <c r="I79" s="76">
        <v>0</v>
      </c>
      <c r="J79" s="46">
        <f t="shared" si="7"/>
        <v>4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1</v>
      </c>
      <c r="F80" s="71"/>
      <c r="G80" s="46">
        <f t="shared" si="6"/>
        <v>1</v>
      </c>
      <c r="H80" s="78">
        <v>0</v>
      </c>
      <c r="I80" s="76">
        <v>0</v>
      </c>
      <c r="J80" s="46">
        <f t="shared" si="7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1</v>
      </c>
      <c r="F81" s="71"/>
      <c r="G81" s="46">
        <f t="shared" si="6"/>
        <v>1</v>
      </c>
      <c r="H81" s="78">
        <v>0</v>
      </c>
      <c r="I81" s="76">
        <v>0</v>
      </c>
      <c r="J81" s="46">
        <f t="shared" si="7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90"/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90"/>
      <c r="R100" s="43">
        <f t="shared" si="28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90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90"/>
      <c r="R102" s="43">
        <f t="shared" si="28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2"/>
      <c r="R103" s="43">
        <f t="shared" si="28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2"/>
      <c r="R104" s="43">
        <f t="shared" si="28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2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6</v>
      </c>
      <c r="F112" s="71"/>
      <c r="G112" s="46">
        <f t="shared" si="24"/>
        <v>6</v>
      </c>
      <c r="H112" s="78">
        <v>0</v>
      </c>
      <c r="I112" s="76">
        <v>0</v>
      </c>
      <c r="J112" s="46">
        <f t="shared" si="25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</v>
      </c>
      <c r="F113" s="71"/>
      <c r="G113" s="46">
        <f t="shared" si="24"/>
        <v>1</v>
      </c>
      <c r="H113" s="78">
        <v>0</v>
      </c>
      <c r="I113" s="76">
        <v>0</v>
      </c>
      <c r="J113" s="46">
        <f t="shared" si="25"/>
        <v>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2</v>
      </c>
      <c r="F115" s="71"/>
      <c r="G115" s="46">
        <f t="shared" si="24"/>
        <v>2</v>
      </c>
      <c r="H115" s="78">
        <v>0</v>
      </c>
      <c r="I115" s="76">
        <v>0</v>
      </c>
      <c r="J115" s="46">
        <f t="shared" si="25"/>
        <v>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10</v>
      </c>
      <c r="F116" s="71"/>
      <c r="G116" s="46">
        <f t="shared" si="24"/>
        <v>10</v>
      </c>
      <c r="H116" s="78">
        <v>0</v>
      </c>
      <c r="I116" s="76">
        <v>0</v>
      </c>
      <c r="J116" s="46">
        <f t="shared" si="25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7</v>
      </c>
      <c r="F117" s="71"/>
      <c r="G117" s="46">
        <f t="shared" si="24"/>
        <v>7</v>
      </c>
      <c r="H117" s="78">
        <v>0</v>
      </c>
      <c r="I117" s="76">
        <v>0</v>
      </c>
      <c r="J117" s="46">
        <f t="shared" si="25"/>
        <v>7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2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2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4</v>
      </c>
      <c r="F131" s="71"/>
      <c r="G131" s="46">
        <f t="shared" si="24"/>
        <v>4</v>
      </c>
      <c r="H131" s="78">
        <v>0</v>
      </c>
      <c r="I131" s="76">
        <v>0</v>
      </c>
      <c r="J131" s="46">
        <f t="shared" si="25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>
        <v>5</v>
      </c>
      <c r="G132" s="46">
        <f t="shared" si="24"/>
        <v>5</v>
      </c>
      <c r="H132" s="78">
        <v>0</v>
      </c>
      <c r="I132" s="76">
        <v>0</v>
      </c>
      <c r="J132" s="46">
        <f t="shared" si="25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4"/>
        <v>0</v>
      </c>
      <c r="H133" s="78">
        <v>0</v>
      </c>
      <c r="I133" s="76">
        <v>0</v>
      </c>
      <c r="J133" s="46">
        <f t="shared" si="25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21.75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2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ref="P174:P177" si="35"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7</v>
      </c>
      <c r="F175" s="71">
        <v>10</v>
      </c>
      <c r="G175" s="46">
        <f t="shared" si="31"/>
        <v>17</v>
      </c>
      <c r="H175" s="78">
        <v>0</v>
      </c>
      <c r="I175" s="76">
        <v>0</v>
      </c>
      <c r="J175" s="46">
        <f t="shared" si="32"/>
        <v>15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 t="shared" si="35"/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5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si="35"/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ref="P178:P258" si="38">SUM(M178-O178)</f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8"/>
        <v>0</v>
      </c>
      <c r="Q179" s="90"/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9</v>
      </c>
      <c r="F180" s="71"/>
      <c r="G180" s="46">
        <f t="shared" si="31"/>
        <v>9</v>
      </c>
      <c r="H180" s="78">
        <v>0</v>
      </c>
      <c r="I180" s="76">
        <v>0</v>
      </c>
      <c r="J180" s="46">
        <f t="shared" si="32"/>
        <v>9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8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8"/>
        <v>0</v>
      </c>
      <c r="Q182" s="90"/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8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8"/>
        <v>0</v>
      </c>
      <c r="Q185" s="92"/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6"/>
        <v>0</v>
      </c>
      <c r="N186" s="17" t="s">
        <v>16</v>
      </c>
      <c r="O186" s="18"/>
      <c r="P186" s="23">
        <f t="shared" si="38"/>
        <v>0</v>
      </c>
      <c r="Q186" s="92"/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+'8'!J187</f>
        <v>21</v>
      </c>
      <c r="F187" s="71"/>
      <c r="G187" s="46">
        <f>E187+F187</f>
        <v>21</v>
      </c>
      <c r="H187" s="78">
        <v>0</v>
      </c>
      <c r="I187" s="76">
        <v>0</v>
      </c>
      <c r="J187" s="46">
        <f>+G187-H187-K187-I187</f>
        <v>21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+'8'!J188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6"/>
        <v>0</v>
      </c>
      <c r="N190" s="17" t="s">
        <v>16</v>
      </c>
      <c r="O190" s="18"/>
      <c r="P190" s="23">
        <f t="shared" si="38"/>
        <v>0</v>
      </c>
      <c r="Q190" s="92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8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8"/>
        <v>0</v>
      </c>
      <c r="Q192" s="92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8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3</v>
      </c>
      <c r="F194" s="71"/>
      <c r="G194" s="46">
        <f t="shared" si="31"/>
        <v>3</v>
      </c>
      <c r="H194" s="78">
        <v>0</v>
      </c>
      <c r="I194" s="76">
        <v>0</v>
      </c>
      <c r="J194" s="46">
        <f t="shared" si="32"/>
        <v>3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8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8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5</v>
      </c>
      <c r="F196" s="71"/>
      <c r="G196" s="46">
        <f t="shared" si="31"/>
        <v>5</v>
      </c>
      <c r="H196" s="78">
        <v>0</v>
      </c>
      <c r="I196" s="76">
        <v>0</v>
      </c>
      <c r="J196" s="46">
        <f t="shared" si="32"/>
        <v>5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8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8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8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8"/>
        <v>0</v>
      </c>
      <c r="Q199" s="92"/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8"/>
        <v>0</v>
      </c>
      <c r="Q200" s="92"/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8"/>
        <v>0</v>
      </c>
      <c r="Q201" s="92"/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8"/>
        <v>0</v>
      </c>
      <c r="Q202" s="92"/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8"/>
        <v>0</v>
      </c>
      <c r="Q203" s="92"/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8"/>
        <v>0</v>
      </c>
      <c r="Q204" s="92"/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26</v>
      </c>
      <c r="F205" s="71"/>
      <c r="G205" s="46">
        <f t="shared" si="31"/>
        <v>26</v>
      </c>
      <c r="H205" s="78">
        <v>0</v>
      </c>
      <c r="I205" s="76">
        <v>0</v>
      </c>
      <c r="J205" s="46">
        <f t="shared" si="32"/>
        <v>25</v>
      </c>
      <c r="K205" s="72">
        <v>1</v>
      </c>
      <c r="L205" s="20">
        <v>55</v>
      </c>
      <c r="M205" s="65">
        <f t="shared" si="36"/>
        <v>55</v>
      </c>
      <c r="N205" s="17" t="s">
        <v>16</v>
      </c>
      <c r="O205" s="18"/>
      <c r="P205" s="103">
        <f t="shared" si="38"/>
        <v>55</v>
      </c>
      <c r="Q205" s="92"/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8"/>
        <v>0</v>
      </c>
      <c r="Q206" s="92"/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8"/>
        <v>0</v>
      </c>
      <c r="Q207" s="92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1</v>
      </c>
      <c r="F208" s="71"/>
      <c r="G208" s="46">
        <f t="shared" si="31"/>
        <v>1</v>
      </c>
      <c r="H208" s="78">
        <v>0</v>
      </c>
      <c r="I208" s="76">
        <v>0</v>
      </c>
      <c r="J208" s="46">
        <f t="shared" si="32"/>
        <v>1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3</v>
      </c>
      <c r="F209" s="71"/>
      <c r="G209" s="46">
        <f t="shared" si="31"/>
        <v>3</v>
      </c>
      <c r="H209" s="78">
        <v>0</v>
      </c>
      <c r="I209" s="76">
        <v>0</v>
      </c>
      <c r="J209" s="46">
        <f t="shared" si="32"/>
        <v>3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8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8"/>
        <v>0</v>
      </c>
      <c r="Q216" s="92"/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8"/>
        <v>0</v>
      </c>
      <c r="Q217" s="92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8"/>
        <v>0</v>
      </c>
      <c r="Q218" s="92"/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8"/>
        <v>0</v>
      </c>
      <c r="Q219" s="92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8"/>
        <v>0</v>
      </c>
      <c r="Q220" s="92"/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8"/>
        <v>0</v>
      </c>
      <c r="Q221" s="92"/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8"/>
        <v>0</v>
      </c>
      <c r="Q222" s="92"/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8"/>
        <v>0</v>
      </c>
      <c r="Q223" s="92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8"/>
        <v>0</v>
      </c>
      <c r="Q224" s="92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8"/>
        <v>0</v>
      </c>
      <c r="Q225" s="90"/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8"/>
        <v>0</v>
      </c>
      <c r="Q226" s="90"/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8"/>
        <v>0</v>
      </c>
      <c r="Q227" s="90"/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8"/>
        <v>0</v>
      </c>
      <c r="Q229" s="92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8"/>
        <v>0</v>
      </c>
      <c r="Q230" s="92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8"/>
        <v>0</v>
      </c>
      <c r="Q231" s="92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8"/>
        <v>0</v>
      </c>
      <c r="Q232" s="92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8"/>
        <v>0</v>
      </c>
      <c r="Q233" s="92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8"/>
        <v>0</v>
      </c>
      <c r="Q234" s="92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47" si="44">E235+F235</f>
        <v>0</v>
      </c>
      <c r="H235" s="78">
        <v>0</v>
      </c>
      <c r="I235" s="76">
        <v>0</v>
      </c>
      <c r="J235" s="46">
        <f t="shared" ref="J235:J247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2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2"/>
      <c r="R236" s="43">
        <f t="shared" si="48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2"/>
      <c r="R237" s="43">
        <f t="shared" si="48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2"/>
      <c r="R238" s="43">
        <f t="shared" si="48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2"/>
      <c r="R239" s="43">
        <f t="shared" si="48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2"/>
      <c r="R240" s="43">
        <f t="shared" si="4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2"/>
      <c r="R241" s="43">
        <f t="shared" si="48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2"/>
      <c r="R242" s="43">
        <f t="shared" si="48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+'8'!J243</f>
        <v>6</v>
      </c>
      <c r="F243" s="71"/>
      <c r="G243" s="46">
        <f t="shared" ref="G243:G246" si="49">E243+F243</f>
        <v>6</v>
      </c>
      <c r="H243" s="78">
        <v>0</v>
      </c>
      <c r="I243" s="76">
        <v>0</v>
      </c>
      <c r="J243" s="46">
        <f t="shared" ref="J243:J246" si="50">+G243-H243-K243-I243</f>
        <v>6</v>
      </c>
      <c r="K243" s="72"/>
      <c r="L243" s="20">
        <v>20</v>
      </c>
      <c r="M243" s="65">
        <f t="shared" ref="M243:M246" si="51">+L243*K243</f>
        <v>0</v>
      </c>
      <c r="N243" s="17" t="s">
        <v>16</v>
      </c>
      <c r="O243" s="18"/>
      <c r="P243" s="23">
        <f t="shared" ref="P243:P246" si="52">SUM(M243-O243)</f>
        <v>0</v>
      </c>
      <c r="Q243" s="92"/>
      <c r="R243" s="43">
        <f t="shared" ref="R243:R246" si="53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+'8'!J244</f>
        <v>0</v>
      </c>
      <c r="F244" s="71"/>
      <c r="G244" s="46">
        <f t="shared" si="49"/>
        <v>0</v>
      </c>
      <c r="H244" s="78">
        <v>0</v>
      </c>
      <c r="I244" s="76">
        <v>0</v>
      </c>
      <c r="J244" s="46">
        <f t="shared" si="50"/>
        <v>0</v>
      </c>
      <c r="K244" s="72"/>
      <c r="L244" s="20"/>
      <c r="M244" s="65">
        <f t="shared" si="51"/>
        <v>0</v>
      </c>
      <c r="N244" s="17" t="s">
        <v>16</v>
      </c>
      <c r="O244" s="18"/>
      <c r="P244" s="23">
        <f t="shared" si="52"/>
        <v>0</v>
      </c>
      <c r="Q244" s="92"/>
      <c r="R244" s="43">
        <f t="shared" si="53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+'8'!J245</f>
        <v>0</v>
      </c>
      <c r="F245" s="71"/>
      <c r="G245" s="46">
        <f t="shared" si="49"/>
        <v>0</v>
      </c>
      <c r="H245" s="78">
        <v>0</v>
      </c>
      <c r="I245" s="76">
        <v>0</v>
      </c>
      <c r="J245" s="46">
        <f t="shared" si="50"/>
        <v>0</v>
      </c>
      <c r="K245" s="72"/>
      <c r="L245" s="20"/>
      <c r="M245" s="65">
        <f t="shared" si="51"/>
        <v>0</v>
      </c>
      <c r="N245" s="17" t="s">
        <v>16</v>
      </c>
      <c r="O245" s="18"/>
      <c r="P245" s="23">
        <f t="shared" si="52"/>
        <v>0</v>
      </c>
      <c r="Q245" s="92"/>
      <c r="R245" s="43">
        <f t="shared" si="53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+'8'!J246</f>
        <v>0</v>
      </c>
      <c r="F246" s="71"/>
      <c r="G246" s="46">
        <f t="shared" si="49"/>
        <v>0</v>
      </c>
      <c r="H246" s="78">
        <v>0</v>
      </c>
      <c r="I246" s="76">
        <v>0</v>
      </c>
      <c r="J246" s="46">
        <f t="shared" si="50"/>
        <v>0</v>
      </c>
      <c r="K246" s="72"/>
      <c r="L246" s="20"/>
      <c r="M246" s="65">
        <f t="shared" si="51"/>
        <v>0</v>
      </c>
      <c r="N246" s="17" t="s">
        <v>16</v>
      </c>
      <c r="O246" s="18"/>
      <c r="P246" s="23">
        <f t="shared" si="52"/>
        <v>0</v>
      </c>
      <c r="Q246" s="92"/>
      <c r="R246" s="43">
        <f t="shared" si="53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+'8'!J247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/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2"/>
      <c r="R247" s="43">
        <f t="shared" si="48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8"/>
        <v>0</v>
      </c>
      <c r="Q248" s="92"/>
      <c r="R248" s="43">
        <f t="shared" si="37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8"/>
        <v>0</v>
      </c>
      <c r="Q249" s="92"/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8"/>
        <v>0</v>
      </c>
      <c r="Q250" s="92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8"/>
        <v>0</v>
      </c>
      <c r="Q251" s="92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8"/>
        <v>0</v>
      </c>
      <c r="Q252" s="92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4">E253+F253</f>
        <v>0</v>
      </c>
      <c r="H253" s="78">
        <v>0</v>
      </c>
      <c r="I253" s="76">
        <v>0</v>
      </c>
      <c r="J253" s="46">
        <f t="shared" ref="J253" si="55">+G253-H253-K253-I253</f>
        <v>0</v>
      </c>
      <c r="K253" s="72"/>
      <c r="L253" s="20"/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2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8"/>
        <v>0</v>
      </c>
      <c r="Q254" s="92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8"/>
        <v>0</v>
      </c>
      <c r="Q255" s="92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8"/>
        <v>0</v>
      </c>
      <c r="Q256" s="92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2"/>
      <c r="R257" s="43">
        <f t="shared" ref="R257" si="6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8"/>
        <v>0</v>
      </c>
      <c r="Q258" s="92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2"/>
      <c r="R259" s="43">
        <f t="shared" ref="R259" si="6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521.16999999999996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1455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655</v>
      </c>
      <c r="O264" s="2">
        <v>155</v>
      </c>
      <c r="P264" s="2">
        <v>250</v>
      </c>
      <c r="Q264" s="88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69</v>
      </c>
      <c r="O266" s="2" t="s">
        <v>1419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516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516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C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>
    <tabColor rgb="FFFFCCFF"/>
  </sheetPr>
  <dimension ref="A1:S346"/>
  <sheetViews>
    <sheetView zoomScale="90" zoomScaleNormal="9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17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>
        <v>250</v>
      </c>
      <c r="P6" s="103">
        <f t="shared" ref="P6:P80" si="3">SUM(M6-O6)</f>
        <v>850</v>
      </c>
      <c r="Q6" s="90">
        <v>39.29</v>
      </c>
      <c r="R6" s="43">
        <f t="shared" ref="R6:R80" si="4">+K6*Q6</f>
        <v>432.19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1</v>
      </c>
      <c r="F21" s="71">
        <v>5</v>
      </c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14</v>
      </c>
      <c r="F22" s="71">
        <v>10</v>
      </c>
      <c r="G22" s="46">
        <f t="shared" si="0"/>
        <v>24</v>
      </c>
      <c r="H22" s="78">
        <v>0</v>
      </c>
      <c r="I22" s="76">
        <v>0</v>
      </c>
      <c r="J22" s="46">
        <f t="shared" si="1"/>
        <v>22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9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03">
        <f t="shared" si="3"/>
        <v>400</v>
      </c>
      <c r="Q24" s="90">
        <v>40.51</v>
      </c>
      <c r="R24" s="43">
        <f t="shared" si="4"/>
        <v>162.04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3</v>
      </c>
      <c r="F39" s="71">
        <v>3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2</v>
      </c>
      <c r="F40" s="71">
        <v>1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>
        <v>3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6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4</v>
      </c>
      <c r="F79" s="71"/>
      <c r="G79" s="46">
        <f t="shared" si="5"/>
        <v>4</v>
      </c>
      <c r="H79" s="78">
        <v>0</v>
      </c>
      <c r="I79" s="76">
        <v>0</v>
      </c>
      <c r="J79" s="46">
        <f t="shared" si="6"/>
        <v>4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15</v>
      </c>
      <c r="F175" s="71">
        <v>2</v>
      </c>
      <c r="G175" s="46">
        <f t="shared" si="30"/>
        <v>17</v>
      </c>
      <c r="H175" s="78">
        <v>0</v>
      </c>
      <c r="I175" s="76">
        <v>0</v>
      </c>
      <c r="J175" s="46">
        <f t="shared" si="31"/>
        <v>16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+'9'!J187</f>
        <v>21</v>
      </c>
      <c r="F187" s="71"/>
      <c r="G187" s="46">
        <f>E187+F187</f>
        <v>21</v>
      </c>
      <c r="H187" s="78">
        <v>0</v>
      </c>
      <c r="I187" s="76">
        <v>0</v>
      </c>
      <c r="J187" s="46">
        <f>+G187-H187-K187-I187</f>
        <v>21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+'9'!J188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25</v>
      </c>
      <c r="F205" s="71">
        <v>80</v>
      </c>
      <c r="G205" s="46">
        <f t="shared" si="30"/>
        <v>105</v>
      </c>
      <c r="H205" s="78">
        <v>0</v>
      </c>
      <c r="I205" s="76">
        <v>0</v>
      </c>
      <c r="J205" s="46">
        <f t="shared" si="31"/>
        <v>104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0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3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+'9'!J243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+'9'!J244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897.65999999999985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2275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405</v>
      </c>
      <c r="O264" s="2">
        <v>55</v>
      </c>
      <c r="P264" s="2">
        <v>100</v>
      </c>
      <c r="Q264" s="88">
        <v>100</v>
      </c>
      <c r="R264" s="2">
        <v>50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D000000}">
    <filterColumn colId="15">
      <filters blank="1">
        <filter val="-"/>
        <filter val="100"/>
        <filter val="100.00"/>
        <filter val="120.00"/>
        <filter val="200.00"/>
        <filter val="400.00"/>
        <filter val="50.00"/>
        <filter val="5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CFF"/>
  </sheetPr>
  <dimension ref="A1:V346"/>
  <sheetViews>
    <sheetView zoomScale="90" zoomScaleNormal="9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4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3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6"/>
        <v>5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4</v>
      </c>
      <c r="F79" s="71"/>
      <c r="G79" s="46">
        <f t="shared" si="5"/>
        <v>4</v>
      </c>
      <c r="H79" s="78">
        <v>0</v>
      </c>
      <c r="I79" s="76">
        <v>0</v>
      </c>
      <c r="J79" s="46">
        <f t="shared" si="6"/>
        <v>4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12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03">
        <f>SUM(M175-O175)</f>
        <v>200</v>
      </c>
      <c r="Q175" s="90">
        <v>29.96</v>
      </c>
      <c r="R175" s="43">
        <f>+K175*Q175</f>
        <v>119.84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+'10'!J187</f>
        <v>21</v>
      </c>
      <c r="F187" s="71"/>
      <c r="G187" s="46">
        <f>E187+F187</f>
        <v>21</v>
      </c>
      <c r="H187" s="78">
        <v>0</v>
      </c>
      <c r="I187" s="76">
        <v>0</v>
      </c>
      <c r="J187" s="46">
        <f>+G187-H187-K187-I187</f>
        <v>21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+'10'!J188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1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104</v>
      </c>
      <c r="F205" s="71"/>
      <c r="G205" s="46">
        <f t="shared" si="30"/>
        <v>104</v>
      </c>
      <c r="H205" s="78">
        <v>0</v>
      </c>
      <c r="I205" s="76">
        <v>0</v>
      </c>
      <c r="J205" s="46">
        <f t="shared" si="31"/>
        <v>101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3">
        <f t="shared" si="35"/>
        <v>165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0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3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+'10'!J243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894.89999999999986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2210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1230</v>
      </c>
      <c r="O264" s="2">
        <v>50</v>
      </c>
      <c r="P264" s="2">
        <v>285</v>
      </c>
      <c r="Q264" s="88">
        <v>100</v>
      </c>
      <c r="R264" s="2">
        <v>255</v>
      </c>
      <c r="S264" s="2">
        <v>100</v>
      </c>
      <c r="T264" s="2">
        <v>100</v>
      </c>
      <c r="U264" s="2">
        <v>65</v>
      </c>
      <c r="V264" s="2">
        <v>275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965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965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E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CFF"/>
  </sheetPr>
  <dimension ref="A1:X346"/>
  <sheetViews>
    <sheetView zoomScale="90" zoomScaleNormal="9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2</v>
      </c>
      <c r="F5" s="71">
        <v>37</v>
      </c>
      <c r="G5" s="46">
        <f t="shared" ref="G5:G26" si="0">E5+F5</f>
        <v>39</v>
      </c>
      <c r="H5" s="78">
        <v>0</v>
      </c>
      <c r="I5" s="76">
        <v>0</v>
      </c>
      <c r="J5" s="46">
        <f t="shared" ref="J5:J26" si="1">+G5-H5-K5-I5</f>
        <v>28</v>
      </c>
      <c r="K5" s="72">
        <v>11</v>
      </c>
      <c r="L5" s="15">
        <v>50</v>
      </c>
      <c r="M5" s="65">
        <f>+L5*K5</f>
        <v>550</v>
      </c>
      <c r="N5" s="17" t="s">
        <v>16</v>
      </c>
      <c r="O5" s="18">
        <v>150</v>
      </c>
      <c r="P5" s="103">
        <f>SUM(M5-O5)</f>
        <v>400</v>
      </c>
      <c r="Q5" s="90">
        <v>22.48</v>
      </c>
      <c r="R5" s="43">
        <f>+K5*Q5</f>
        <v>247.28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2</v>
      </c>
      <c r="K6" s="72">
        <v>14</v>
      </c>
      <c r="L6" s="15">
        <v>100</v>
      </c>
      <c r="M6" s="65">
        <f t="shared" ref="M6:M80" si="2">+L6*K6</f>
        <v>1400</v>
      </c>
      <c r="N6" s="17" t="s">
        <v>16</v>
      </c>
      <c r="O6" s="18"/>
      <c r="P6" s="103">
        <f t="shared" ref="P6:P80" si="3">SUM(M6-O6)</f>
        <v>1400</v>
      </c>
      <c r="Q6" s="90">
        <v>39.29</v>
      </c>
      <c r="R6" s="43">
        <f t="shared" ref="R6:R80" si="4">+K6*Q6</f>
        <v>550.05999999999995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2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3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20</v>
      </c>
      <c r="F22" s="71">
        <v>4</v>
      </c>
      <c r="G22" s="46">
        <f t="shared" si="0"/>
        <v>24</v>
      </c>
      <c r="H22" s="78">
        <v>0</v>
      </c>
      <c r="I22" s="76">
        <v>0</v>
      </c>
      <c r="J22" s="46">
        <f t="shared" si="1"/>
        <v>18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300</v>
      </c>
      <c r="P22" s="103">
        <f t="shared" si="3"/>
        <v>300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03">
        <f t="shared" si="3"/>
        <v>50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3">
        <f t="shared" si="3"/>
        <v>300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2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3">
        <f t="shared" si="3"/>
        <v>700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2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3">
        <f t="shared" si="3"/>
        <v>150</v>
      </c>
      <c r="Q46" s="90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0</v>
      </c>
      <c r="K51" s="72">
        <v>5</v>
      </c>
      <c r="L51" s="15">
        <v>50</v>
      </c>
      <c r="M51" s="65">
        <f>+L51*K51</f>
        <v>250</v>
      </c>
      <c r="N51" s="17" t="s">
        <v>16</v>
      </c>
      <c r="O51" s="18">
        <v>100</v>
      </c>
      <c r="P51" s="103">
        <f>SUM(M51-O51)</f>
        <v>150</v>
      </c>
      <c r="Q51" s="90">
        <v>14.65</v>
      </c>
      <c r="R51" s="43">
        <f>+K51*Q51</f>
        <v>73.25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0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3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4</v>
      </c>
      <c r="F79" s="71"/>
      <c r="G79" s="46">
        <f t="shared" si="5"/>
        <v>4</v>
      </c>
      <c r="H79" s="78">
        <v>0</v>
      </c>
      <c r="I79" s="76">
        <v>0</v>
      </c>
      <c r="J79" s="46">
        <f t="shared" si="6"/>
        <v>4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6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03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6</v>
      </c>
      <c r="K180" s="72">
        <v>3</v>
      </c>
      <c r="L180" s="20">
        <v>35</v>
      </c>
      <c r="M180" s="65">
        <f t="shared" si="34"/>
        <v>105</v>
      </c>
      <c r="N180" s="17" t="s">
        <v>16</v>
      </c>
      <c r="O180" s="18"/>
      <c r="P180" s="103">
        <f t="shared" si="35"/>
        <v>105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+'11'!J187</f>
        <v>21</v>
      </c>
      <c r="F187" s="71"/>
      <c r="G187" s="46">
        <f>E187+F187</f>
        <v>21</v>
      </c>
      <c r="H187" s="78">
        <v>0</v>
      </c>
      <c r="I187" s="76">
        <v>0</v>
      </c>
      <c r="J187" s="46">
        <f>+G187-H187-K187-I187</f>
        <v>21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+'11'!J188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3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03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101</v>
      </c>
      <c r="F205" s="71"/>
      <c r="G205" s="46">
        <f t="shared" si="30"/>
        <v>101</v>
      </c>
      <c r="H205" s="78">
        <v>0</v>
      </c>
      <c r="I205" s="76">
        <v>0</v>
      </c>
      <c r="J205" s="46">
        <f t="shared" si="31"/>
        <v>98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3">
        <f t="shared" si="35"/>
        <v>165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>
        <v>2</v>
      </c>
      <c r="G209" s="46">
        <f t="shared" si="30"/>
        <v>2</v>
      </c>
      <c r="H209" s="78">
        <v>0</v>
      </c>
      <c r="I209" s="76">
        <v>0</v>
      </c>
      <c r="J209" s="46">
        <f t="shared" si="31"/>
        <v>0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3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+'11'!J243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2193.71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5775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1615</v>
      </c>
      <c r="O264" s="2">
        <v>100</v>
      </c>
      <c r="P264" s="2">
        <v>100</v>
      </c>
      <c r="Q264" s="88">
        <v>100</v>
      </c>
      <c r="R264" s="2">
        <v>50</v>
      </c>
      <c r="S264" s="2">
        <v>200</v>
      </c>
      <c r="T264" s="2">
        <v>200</v>
      </c>
      <c r="U264" s="2">
        <v>270</v>
      </c>
      <c r="V264" s="2">
        <v>170</v>
      </c>
      <c r="W264" s="2">
        <v>200</v>
      </c>
      <c r="X264" s="2">
        <v>225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3545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3545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F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W22" sqref="W2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28</v>
      </c>
      <c r="F5" s="71">
        <v>20</v>
      </c>
      <c r="G5" s="46">
        <f t="shared" ref="G5:G26" si="0">E5+F5</f>
        <v>48</v>
      </c>
      <c r="H5" s="78">
        <v>0</v>
      </c>
      <c r="I5" s="76">
        <v>0</v>
      </c>
      <c r="J5" s="46">
        <f t="shared" ref="J5:J26" si="1">+G5-H5-K5-I5</f>
        <v>46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2</v>
      </c>
      <c r="F6" s="71">
        <v>45</v>
      </c>
      <c r="G6" s="46">
        <f t="shared" si="0"/>
        <v>47</v>
      </c>
      <c r="H6" s="78">
        <v>1</v>
      </c>
      <c r="I6" s="76">
        <v>0</v>
      </c>
      <c r="J6" s="46">
        <f t="shared" si="1"/>
        <v>45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>
        <v>3</v>
      </c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>
        <v>1</v>
      </c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2</v>
      </c>
      <c r="F21" s="71">
        <v>2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18</v>
      </c>
      <c r="F22" s="71">
        <v>6</v>
      </c>
      <c r="G22" s="46">
        <f t="shared" si="0"/>
        <v>24</v>
      </c>
      <c r="H22" s="78">
        <v>0</v>
      </c>
      <c r="I22" s="76">
        <v>0</v>
      </c>
      <c r="J22" s="46">
        <f t="shared" si="1"/>
        <v>23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03">
        <f t="shared" si="3"/>
        <v>50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8</v>
      </c>
      <c r="F24" s="71">
        <v>5</v>
      </c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2</v>
      </c>
      <c r="F28" s="71">
        <v>5</v>
      </c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>
        <v>2</v>
      </c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2</v>
      </c>
      <c r="F31" s="71">
        <v>10</v>
      </c>
      <c r="G31" s="46">
        <f t="shared" si="5"/>
        <v>12</v>
      </c>
      <c r="H31" s="78">
        <v>0</v>
      </c>
      <c r="I31" s="76">
        <v>0</v>
      </c>
      <c r="J31" s="46">
        <f t="shared" si="6"/>
        <v>11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6</v>
      </c>
      <c r="F32" s="71">
        <v>2</v>
      </c>
      <c r="G32" s="46">
        <f t="shared" si="5"/>
        <v>8</v>
      </c>
      <c r="H32" s="78">
        <v>6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7</v>
      </c>
      <c r="F35" s="71">
        <v>2</v>
      </c>
      <c r="G35" s="46">
        <f t="shared" si="5"/>
        <v>9</v>
      </c>
      <c r="H35" s="78">
        <v>7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2</v>
      </c>
      <c r="F46" s="71"/>
      <c r="G46" s="46">
        <f t="shared" si="5"/>
        <v>2</v>
      </c>
      <c r="H46" s="78"/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2</v>
      </c>
      <c r="F47" s="71"/>
      <c r="G47" s="46">
        <f t="shared" si="5"/>
        <v>2</v>
      </c>
      <c r="H47" s="78">
        <v>1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4</v>
      </c>
      <c r="F49" s="71">
        <v>1</v>
      </c>
      <c r="G49" s="46">
        <f t="shared" si="5"/>
        <v>5</v>
      </c>
      <c r="H49" s="78">
        <v>2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/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2</v>
      </c>
      <c r="F56" s="71"/>
      <c r="G56" s="46">
        <f t="shared" si="5"/>
        <v>2</v>
      </c>
      <c r="H56" s="78">
        <v>2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3">
        <f t="shared" si="3"/>
        <v>120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>
        <v>2</v>
      </c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4</v>
      </c>
      <c r="F77" s="71">
        <v>4</v>
      </c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4</v>
      </c>
      <c r="F79" s="71"/>
      <c r="G79" s="46">
        <f t="shared" si="5"/>
        <v>4</v>
      </c>
      <c r="H79" s="78">
        <v>1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1</v>
      </c>
      <c r="F81" s="71">
        <v>6</v>
      </c>
      <c r="G81" s="46">
        <f t="shared" si="5"/>
        <v>7</v>
      </c>
      <c r="H81" s="78">
        <v>5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6</v>
      </c>
      <c r="F112" s="71">
        <v>5</v>
      </c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1</v>
      </c>
      <c r="F113" s="71">
        <v>10</v>
      </c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2</v>
      </c>
      <c r="F115" s="71">
        <v>10</v>
      </c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6</v>
      </c>
      <c r="F117" s="71">
        <v>10</v>
      </c>
      <c r="G117" s="46">
        <f t="shared" si="23"/>
        <v>16</v>
      </c>
      <c r="H117" s="78">
        <v>4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3</v>
      </c>
      <c r="F131" s="71">
        <v>3</v>
      </c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3</v>
      </c>
      <c r="F133" s="71">
        <v>5</v>
      </c>
      <c r="G133" s="46">
        <f t="shared" si="23"/>
        <v>8</v>
      </c>
      <c r="H133" s="78">
        <v>0</v>
      </c>
      <c r="I133" s="76">
        <v>0</v>
      </c>
      <c r="J133" s="46">
        <f t="shared" si="24"/>
        <v>5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3">
        <f t="shared" si="8"/>
        <v>150</v>
      </c>
      <c r="Q133" s="90">
        <v>21.75</v>
      </c>
      <c r="R133" s="43">
        <f t="shared" si="9"/>
        <v>65.25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+'12'!J187</f>
        <v>21</v>
      </c>
      <c r="F187" s="71"/>
      <c r="G187" s="46">
        <f>E187+F187</f>
        <v>21</v>
      </c>
      <c r="H187" s="78">
        <v>0</v>
      </c>
      <c r="I187" s="76">
        <v>0</v>
      </c>
      <c r="J187" s="46">
        <f>+G187-H187-K187-I187</f>
        <v>21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+'12'!J188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0</v>
      </c>
      <c r="F194" s="71">
        <v>2</v>
      </c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98</v>
      </c>
      <c r="F205" s="71"/>
      <c r="G205" s="46">
        <f t="shared" si="30"/>
        <v>98</v>
      </c>
      <c r="H205" s="78">
        <v>0</v>
      </c>
      <c r="I205" s="76">
        <v>0</v>
      </c>
      <c r="J205" s="46">
        <f t="shared" si="31"/>
        <v>98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+'12'!J243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+'12'!J259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384.01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520</v>
      </c>
      <c r="O264" s="2">
        <v>100</v>
      </c>
      <c r="P264" s="2">
        <v>220</v>
      </c>
      <c r="Q264" s="88">
        <v>100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0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>
    <tabColor rgb="FFFFCCFF"/>
  </sheetPr>
  <dimension ref="A1:S346"/>
  <sheetViews>
    <sheetView zoomScale="70" zoomScaleNormal="70" workbookViewId="0">
      <pane xSplit="10" ySplit="4" topLeftCell="K119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46</v>
      </c>
      <c r="F5" s="71"/>
      <c r="G5" s="46">
        <f t="shared" ref="G5:G26" si="0">E5+F5</f>
        <v>46</v>
      </c>
      <c r="H5" s="78">
        <v>0</v>
      </c>
      <c r="I5" s="76">
        <v>0</v>
      </c>
      <c r="J5" s="46">
        <f t="shared" ref="J5:J26" si="1">+G5-H5-K5-I5</f>
        <v>44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45</v>
      </c>
      <c r="F6" s="71"/>
      <c r="G6" s="46">
        <f t="shared" si="0"/>
        <v>45</v>
      </c>
      <c r="H6" s="78"/>
      <c r="I6" s="76">
        <v>0</v>
      </c>
      <c r="J6" s="46">
        <f t="shared" si="1"/>
        <v>45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1</v>
      </c>
      <c r="F11" s="71">
        <v>2</v>
      </c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18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100</v>
      </c>
      <c r="P22" s="103">
        <f t="shared" si="3"/>
        <v>400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10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100</v>
      </c>
      <c r="P24" s="103">
        <f t="shared" si="3"/>
        <v>200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1</v>
      </c>
      <c r="F47" s="71">
        <v>1</v>
      </c>
      <c r="G47" s="46">
        <f t="shared" si="5"/>
        <v>2</v>
      </c>
      <c r="H47" s="78">
        <v>1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3</v>
      </c>
      <c r="F49" s="71"/>
      <c r="G49" s="46">
        <f t="shared" si="5"/>
        <v>3</v>
      </c>
      <c r="H49" s="78">
        <v>2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ref="P56:P70" si="7"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1</v>
      </c>
      <c r="F57" s="71">
        <v>1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1</v>
      </c>
      <c r="F65" s="71">
        <v>1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1</v>
      </c>
      <c r="F80" s="71">
        <v>2</v>
      </c>
      <c r="G80" s="46">
        <f t="shared" si="5"/>
        <v>3</v>
      </c>
      <c r="H80" s="78">
        <v>1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2</v>
      </c>
      <c r="F81" s="71">
        <v>5</v>
      </c>
      <c r="G81" s="46">
        <f t="shared" si="5"/>
        <v>7</v>
      </c>
      <c r="H81" s="78">
        <v>5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90"/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90"/>
      <c r="R100" s="43">
        <f t="shared" si="28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90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90"/>
      <c r="R102" s="43">
        <f t="shared" si="28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2"/>
      <c r="R103" s="43">
        <f t="shared" si="28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2"/>
      <c r="R104" s="43">
        <f t="shared" si="28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2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11</v>
      </c>
      <c r="F112" s="71"/>
      <c r="G112" s="46">
        <f t="shared" si="24"/>
        <v>11</v>
      </c>
      <c r="H112" s="78">
        <v>0</v>
      </c>
      <c r="I112" s="76">
        <v>0</v>
      </c>
      <c r="J112" s="46">
        <f t="shared" si="25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11</v>
      </c>
      <c r="F113" s="71"/>
      <c r="G113" s="46">
        <f t="shared" si="24"/>
        <v>11</v>
      </c>
      <c r="H113" s="78">
        <v>0</v>
      </c>
      <c r="I113" s="76">
        <v>0</v>
      </c>
      <c r="J113" s="46">
        <f t="shared" si="25"/>
        <v>11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12</v>
      </c>
      <c r="F115" s="71"/>
      <c r="G115" s="46">
        <f t="shared" si="24"/>
        <v>12</v>
      </c>
      <c r="H115" s="78">
        <v>0</v>
      </c>
      <c r="I115" s="76">
        <v>0</v>
      </c>
      <c r="J115" s="46">
        <f t="shared" si="25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9</v>
      </c>
      <c r="F116" s="71"/>
      <c r="G116" s="46">
        <f t="shared" si="24"/>
        <v>9</v>
      </c>
      <c r="H116" s="78">
        <v>0</v>
      </c>
      <c r="I116" s="76">
        <v>0</v>
      </c>
      <c r="J116" s="46">
        <f t="shared" si="25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12</v>
      </c>
      <c r="F117" s="71"/>
      <c r="G117" s="46">
        <f t="shared" si="24"/>
        <v>12</v>
      </c>
      <c r="H117" s="78">
        <v>4</v>
      </c>
      <c r="I117" s="76">
        <v>0</v>
      </c>
      <c r="J117" s="46">
        <f t="shared" si="25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2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2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6</v>
      </c>
      <c r="F131" s="71"/>
      <c r="G131" s="46">
        <f t="shared" si="24"/>
        <v>6</v>
      </c>
      <c r="H131" s="78">
        <v>0</v>
      </c>
      <c r="I131" s="76">
        <v>0</v>
      </c>
      <c r="J131" s="46">
        <f t="shared" si="25"/>
        <v>6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5</v>
      </c>
      <c r="F132" s="71"/>
      <c r="G132" s="46">
        <f t="shared" si="24"/>
        <v>5</v>
      </c>
      <c r="H132" s="78">
        <v>0</v>
      </c>
      <c r="I132" s="76">
        <v>0</v>
      </c>
      <c r="J132" s="46">
        <f t="shared" si="25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5</v>
      </c>
      <c r="F133" s="71"/>
      <c r="G133" s="46">
        <f t="shared" si="24"/>
        <v>5</v>
      </c>
      <c r="H133" s="78">
        <v>0</v>
      </c>
      <c r="I133" s="76">
        <v>0</v>
      </c>
      <c r="J133" s="46">
        <f t="shared" si="25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3">
        <f t="shared" si="9"/>
        <v>50</v>
      </c>
      <c r="Q133" s="90">
        <v>21.75</v>
      </c>
      <c r="R133" s="43">
        <f t="shared" si="10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2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12</v>
      </c>
      <c r="F175" s="71"/>
      <c r="G175" s="46">
        <f t="shared" si="31"/>
        <v>12</v>
      </c>
      <c r="H175" s="78">
        <v>0</v>
      </c>
      <c r="I175" s="76">
        <v>0</v>
      </c>
      <c r="J175" s="46">
        <f t="shared" si="32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/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6</v>
      </c>
      <c r="F180" s="71"/>
      <c r="G180" s="46">
        <f t="shared" si="31"/>
        <v>6</v>
      </c>
      <c r="H180" s="78">
        <v>0</v>
      </c>
      <c r="I180" s="76">
        <v>0</v>
      </c>
      <c r="J180" s="46">
        <f t="shared" si="32"/>
        <v>6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/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2"/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2"/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+'13'!J187</f>
        <v>21</v>
      </c>
      <c r="F187" s="71"/>
      <c r="G187" s="46">
        <f>E187+F187</f>
        <v>21</v>
      </c>
      <c r="H187" s="78">
        <v>0</v>
      </c>
      <c r="I187" s="76">
        <v>0</v>
      </c>
      <c r="J187" s="46">
        <f>+G187-H187-K187-I187</f>
        <v>21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+'13'!J188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2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2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2</v>
      </c>
      <c r="F194" s="71"/>
      <c r="G194" s="46">
        <f t="shared" si="31"/>
        <v>2</v>
      </c>
      <c r="H194" s="78">
        <v>0</v>
      </c>
      <c r="I194" s="76">
        <v>0</v>
      </c>
      <c r="J194" s="46">
        <f t="shared" si="32"/>
        <v>2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3</v>
      </c>
      <c r="F196" s="71"/>
      <c r="G196" s="46">
        <f t="shared" si="31"/>
        <v>3</v>
      </c>
      <c r="H196" s="78">
        <v>0</v>
      </c>
      <c r="I196" s="76">
        <v>0</v>
      </c>
      <c r="J196" s="46">
        <f t="shared" si="32"/>
        <v>3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2"/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2"/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2"/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2"/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2"/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2"/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98</v>
      </c>
      <c r="F205" s="71"/>
      <c r="G205" s="46">
        <f t="shared" si="31"/>
        <v>98</v>
      </c>
      <c r="H205" s="78">
        <v>0</v>
      </c>
      <c r="I205" s="76">
        <v>0</v>
      </c>
      <c r="J205" s="46">
        <f t="shared" si="32"/>
        <v>98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2"/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2"/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2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2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2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2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2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2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2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2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+'13'!J243</f>
        <v>6</v>
      </c>
      <c r="F243" s="71"/>
      <c r="G243" s="46">
        <f t="shared" ref="G243:G246" si="48">E243+F243</f>
        <v>6</v>
      </c>
      <c r="H243" s="78">
        <v>0</v>
      </c>
      <c r="I243" s="76">
        <v>0</v>
      </c>
      <c r="J243" s="46">
        <f t="shared" ref="J243:J246" si="49">+G243-H243-K243-I243</f>
        <v>6</v>
      </c>
      <c r="K243" s="72"/>
      <c r="L243" s="20">
        <v>20</v>
      </c>
      <c r="M243" s="65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92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+'13'!J244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/>
      <c r="M244" s="65">
        <f t="shared" si="50"/>
        <v>0</v>
      </c>
      <c r="N244" s="17" t="s">
        <v>16</v>
      </c>
      <c r="O244" s="18"/>
      <c r="P244" s="23">
        <f t="shared" si="51"/>
        <v>0</v>
      </c>
      <c r="Q244" s="92"/>
      <c r="R244" s="43">
        <f t="shared" si="52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+'13'!J245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/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2"/>
      <c r="R245" s="43">
        <f t="shared" si="52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+'13'!J246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/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2"/>
      <c r="R246" s="43">
        <f t="shared" si="52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+'13'!J247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/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2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+'13'!J248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/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7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+'13'!J249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2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2"/>
      <c r="R257" s="43">
        <f t="shared" ref="R257" si="6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2"/>
      <c r="R259" s="43">
        <f t="shared" ref="R259" si="6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387.55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1115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615</v>
      </c>
      <c r="O264" s="2">
        <v>65</v>
      </c>
      <c r="P264" s="2">
        <v>50</v>
      </c>
      <c r="Q264" s="88">
        <v>350</v>
      </c>
      <c r="R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1000000}">
    <filterColumn colId="15">
      <filters blank="1">
        <filter val="-"/>
        <filter val="100.00"/>
        <filter val="50"/>
        <filter val="50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44</v>
      </c>
      <c r="F5" s="71"/>
      <c r="G5" s="46">
        <f t="shared" ref="G5:G26" si="0">E5+F5</f>
        <v>44</v>
      </c>
      <c r="H5" s="78">
        <v>0</v>
      </c>
      <c r="I5" s="76">
        <v>0</v>
      </c>
      <c r="J5" s="46">
        <f t="shared" ref="J5:J26" si="1">+G5-H5-K5-I5</f>
        <v>44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45</v>
      </c>
      <c r="F6" s="71"/>
      <c r="G6" s="46">
        <f t="shared" si="0"/>
        <v>45</v>
      </c>
      <c r="H6" s="78">
        <v>0</v>
      </c>
      <c r="I6" s="76">
        <v>0</v>
      </c>
      <c r="J6" s="46">
        <f t="shared" si="1"/>
        <v>43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03">
        <f t="shared" si="3"/>
        <v>50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7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100</v>
      </c>
      <c r="P24" s="103">
        <f t="shared" si="3"/>
        <v>200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03">
        <f t="shared" si="3"/>
        <v>50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5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+'14'!J187</f>
        <v>21</v>
      </c>
      <c r="F187" s="71"/>
      <c r="G187" s="46">
        <f>E187+F187</f>
        <v>21</v>
      </c>
      <c r="H187" s="78">
        <v>0</v>
      </c>
      <c r="I187" s="76">
        <v>0</v>
      </c>
      <c r="J187" s="46">
        <f>+G187-H187-K187-I187</f>
        <v>21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+'14'!J188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34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>SUM(M188-O188)</f>
        <v>15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98</v>
      </c>
      <c r="F205" s="71"/>
      <c r="G205" s="46">
        <f t="shared" si="30"/>
        <v>98</v>
      </c>
      <c r="H205" s="78">
        <v>0</v>
      </c>
      <c r="I205" s="76">
        <v>0</v>
      </c>
      <c r="J205" s="46">
        <f t="shared" si="31"/>
        <v>96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3">
        <f t="shared" si="35"/>
        <v>110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+'14'!J243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333.57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250</v>
      </c>
      <c r="O264" s="2">
        <v>150</v>
      </c>
      <c r="P264" s="2">
        <v>35</v>
      </c>
      <c r="Q264" s="88">
        <v>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2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44</v>
      </c>
      <c r="F5" s="71"/>
      <c r="G5" s="46">
        <f t="shared" ref="G5:G26" si="0">E5+F5</f>
        <v>44</v>
      </c>
      <c r="H5" s="78">
        <v>0</v>
      </c>
      <c r="I5" s="76">
        <v>0</v>
      </c>
      <c r="J5" s="46">
        <f t="shared" ref="J5:J26" si="1">+G5-H5-K5-I5</f>
        <v>43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36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125</v>
      </c>
      <c r="P6" s="103">
        <f t="shared" ref="P6:P80" si="3">SUM(M6-O6)</f>
        <v>575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3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5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125</v>
      </c>
      <c r="P31" s="103">
        <f t="shared" si="3"/>
        <v>475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9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3">
        <f t="shared" si="8"/>
        <v>110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+'15'!J187</f>
        <v>21</v>
      </c>
      <c r="F187" s="71"/>
      <c r="G187" s="46">
        <f>E187+F187</f>
        <v>21</v>
      </c>
      <c r="H187" s="78">
        <v>0</v>
      </c>
      <c r="I187" s="76">
        <v>0</v>
      </c>
      <c r="J187" s="46">
        <f>+G187-H187-K187-I187</f>
        <v>21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+'15'!J188</f>
        <v>34</v>
      </c>
      <c r="F188" s="71"/>
      <c r="G188" s="46">
        <f>E188+F188</f>
        <v>34</v>
      </c>
      <c r="H188" s="78">
        <v>0</v>
      </c>
      <c r="I188" s="76">
        <v>0</v>
      </c>
      <c r="J188" s="46">
        <f>+G188-H188-K188-I188</f>
        <v>34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96</v>
      </c>
      <c r="F205" s="71"/>
      <c r="G205" s="46">
        <f t="shared" si="30"/>
        <v>96</v>
      </c>
      <c r="H205" s="78">
        <v>0</v>
      </c>
      <c r="I205" s="76">
        <v>0</v>
      </c>
      <c r="J205" s="46">
        <f t="shared" si="31"/>
        <v>96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+'15'!J243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648.57999999999993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1860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1310</v>
      </c>
      <c r="O264" s="2">
        <v>250</v>
      </c>
      <c r="P264" s="2">
        <v>250</v>
      </c>
      <c r="Q264" s="88">
        <v>250</v>
      </c>
      <c r="R264" s="2">
        <v>100</v>
      </c>
      <c r="S264" s="2">
        <v>360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3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43</v>
      </c>
      <c r="F5" s="71"/>
      <c r="G5" s="46">
        <f t="shared" ref="G5:G26" si="0">E5+F5</f>
        <v>43</v>
      </c>
      <c r="H5" s="78">
        <v>0</v>
      </c>
      <c r="I5" s="76">
        <v>0</v>
      </c>
      <c r="J5" s="46">
        <f t="shared" ref="J5:J26" si="1">+G5-H5-K5-I5</f>
        <v>36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3">
        <f>SUM(M5-O5)</f>
        <v>350</v>
      </c>
      <c r="Q5" s="90">
        <v>22.48</v>
      </c>
      <c r="R5" s="43">
        <f>+K5*Q5</f>
        <v>157.36000000000001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36</v>
      </c>
      <c r="F6" s="71">
        <v>20</v>
      </c>
      <c r="G6" s="46">
        <f t="shared" si="0"/>
        <v>56</v>
      </c>
      <c r="H6" s="78">
        <v>0</v>
      </c>
      <c r="I6" s="76">
        <v>0</v>
      </c>
      <c r="J6" s="46">
        <f t="shared" si="1"/>
        <v>52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100</v>
      </c>
      <c r="P6" s="103">
        <f t="shared" ref="P6:P80" si="3">SUM(M6-O6)</f>
        <v>300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2</v>
      </c>
      <c r="F11" s="71">
        <v>1</v>
      </c>
      <c r="G11" s="46">
        <f t="shared" si="0"/>
        <v>3</v>
      </c>
      <c r="H11" s="78">
        <v>0</v>
      </c>
      <c r="I11" s="76">
        <v>0</v>
      </c>
      <c r="J11" s="46">
        <f t="shared" si="1"/>
        <v>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3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3</v>
      </c>
      <c r="F14" s="71">
        <v>3</v>
      </c>
      <c r="G14" s="46">
        <f t="shared" si="0"/>
        <v>6</v>
      </c>
      <c r="H14" s="78">
        <v>0</v>
      </c>
      <c r="I14" s="76">
        <v>0</v>
      </c>
      <c r="J14" s="46">
        <f t="shared" si="1"/>
        <v>4</v>
      </c>
      <c r="K14" s="72">
        <v>2</v>
      </c>
      <c r="L14" s="15">
        <v>50</v>
      </c>
      <c r="M14" s="65">
        <f t="shared" si="2"/>
        <v>100</v>
      </c>
      <c r="N14" s="17" t="s">
        <v>16</v>
      </c>
      <c r="O14" s="18"/>
      <c r="P14" s="103">
        <f t="shared" si="3"/>
        <v>100</v>
      </c>
      <c r="Q14" s="90">
        <v>21.22</v>
      </c>
      <c r="R14" s="43">
        <f t="shared" si="4"/>
        <v>42.44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4</v>
      </c>
      <c r="F21" s="71">
        <v>3</v>
      </c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14</v>
      </c>
      <c r="F22" s="71">
        <v>10</v>
      </c>
      <c r="G22" s="46">
        <f t="shared" si="0"/>
        <v>24</v>
      </c>
      <c r="H22" s="78">
        <v>0</v>
      </c>
      <c r="I22" s="76">
        <v>0</v>
      </c>
      <c r="J22" s="46">
        <f t="shared" si="1"/>
        <v>20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100</v>
      </c>
      <c r="P22" s="103">
        <f t="shared" si="3"/>
        <v>300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6</v>
      </c>
      <c r="F24" s="71">
        <v>5</v>
      </c>
      <c r="G24" s="46">
        <f t="shared" si="0"/>
        <v>11</v>
      </c>
      <c r="H24" s="78">
        <v>0</v>
      </c>
      <c r="I24" s="76">
        <v>0</v>
      </c>
      <c r="J24" s="46">
        <f t="shared" si="1"/>
        <v>9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3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6</v>
      </c>
      <c r="F28" s="71">
        <v>5</v>
      </c>
      <c r="G28" s="46">
        <f t="shared" si="5"/>
        <v>11</v>
      </c>
      <c r="H28" s="78">
        <v>0</v>
      </c>
      <c r="I28" s="76">
        <v>0</v>
      </c>
      <c r="J28" s="46">
        <f t="shared" si="6"/>
        <v>10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2</v>
      </c>
      <c r="F29" s="71">
        <v>2</v>
      </c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5</v>
      </c>
      <c r="F31" s="71">
        <v>10</v>
      </c>
      <c r="G31" s="46">
        <f t="shared" si="5"/>
        <v>15</v>
      </c>
      <c r="H31" s="78">
        <v>0</v>
      </c>
      <c r="I31" s="76">
        <v>0</v>
      </c>
      <c r="J31" s="46">
        <f t="shared" si="6"/>
        <v>14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2</v>
      </c>
      <c r="F32" s="71">
        <v>2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2</v>
      </c>
      <c r="F35" s="71">
        <v>2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4</v>
      </c>
      <c r="F39" s="71">
        <v>2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2</v>
      </c>
      <c r="F41" s="71">
        <v>2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0</v>
      </c>
      <c r="F49" s="71">
        <v>1</v>
      </c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03">
        <f>SUM(M49-O49)</f>
        <v>25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2</v>
      </c>
      <c r="F62" s="71">
        <v>2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6</v>
      </c>
      <c r="F77" s="71">
        <v>2</v>
      </c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6</v>
      </c>
      <c r="F131" s="71">
        <v>3</v>
      </c>
      <c r="G131" s="46">
        <f t="shared" si="23"/>
        <v>9</v>
      </c>
      <c r="H131" s="78">
        <v>0</v>
      </c>
      <c r="I131" s="76">
        <v>0</v>
      </c>
      <c r="J131" s="46">
        <f t="shared" si="24"/>
        <v>8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3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3">
        <f t="shared" si="8"/>
        <v>120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4</v>
      </c>
      <c r="F133" s="71">
        <v>2</v>
      </c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9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3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03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+'16'!J187</f>
        <v>21</v>
      </c>
      <c r="F187" s="71"/>
      <c r="G187" s="46">
        <f>E187+F187</f>
        <v>21</v>
      </c>
      <c r="H187" s="78">
        <v>0</v>
      </c>
      <c r="I187" s="76">
        <v>0</v>
      </c>
      <c r="J187" s="46">
        <f>+G187-H187-K187-I187</f>
        <v>21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+'16'!J188</f>
        <v>34</v>
      </c>
      <c r="F188" s="71"/>
      <c r="G188" s="46">
        <f>E188+F188</f>
        <v>34</v>
      </c>
      <c r="H188" s="78">
        <v>0</v>
      </c>
      <c r="I188" s="76">
        <v>0</v>
      </c>
      <c r="J188" s="46">
        <f>+G188-H188-K188-I188</f>
        <v>34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2</v>
      </c>
      <c r="F194" s="71">
        <v>5</v>
      </c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96</v>
      </c>
      <c r="F205" s="71"/>
      <c r="G205" s="46">
        <f t="shared" si="30"/>
        <v>96</v>
      </c>
      <c r="H205" s="78">
        <v>0</v>
      </c>
      <c r="I205" s="76">
        <v>0</v>
      </c>
      <c r="J205" s="46">
        <f t="shared" si="31"/>
        <v>94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3">
        <f t="shared" si="35"/>
        <v>110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+'16'!J243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861.66999999999985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2625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1420</v>
      </c>
      <c r="O264" s="2">
        <v>305</v>
      </c>
      <c r="P264" s="2">
        <v>250</v>
      </c>
      <c r="Q264" s="88">
        <v>100</v>
      </c>
      <c r="R264" s="2">
        <v>65</v>
      </c>
      <c r="S264" s="2">
        <v>300</v>
      </c>
      <c r="T264" s="2">
        <v>50</v>
      </c>
      <c r="U264" s="2">
        <v>100</v>
      </c>
      <c r="V264" s="2">
        <v>250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965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965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4000000}">
    <filterColumn colId="15">
      <filters blank="1">
        <filter val="-"/>
        <filter val="100.00"/>
        <filter val="110.00"/>
        <filter val="120.00"/>
        <filter val="150.00"/>
        <filter val="200.00"/>
        <filter val="25.00"/>
        <filter val="250"/>
        <filter val="350.00"/>
        <filter val="50.00"/>
        <filter val="60.00"/>
        <filter val="65.00"/>
        <filter val="7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CFF"/>
  </sheetPr>
  <dimension ref="A1:S346"/>
  <sheetViews>
    <sheetView zoomScale="70" zoomScaleNormal="70" workbookViewId="0">
      <pane xSplit="10" ySplit="4" topLeftCell="K107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36</v>
      </c>
      <c r="F5" s="71"/>
      <c r="G5" s="46">
        <f t="shared" ref="G5:G26" si="0">E5+F5</f>
        <v>36</v>
      </c>
      <c r="H5" s="78">
        <v>0</v>
      </c>
      <c r="I5" s="76">
        <v>0</v>
      </c>
      <c r="J5" s="46">
        <f t="shared" ref="J5:J26" si="1">+G5-H5-K5-I5</f>
        <v>36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52</v>
      </c>
      <c r="F6" s="71"/>
      <c r="G6" s="46">
        <f t="shared" si="0"/>
        <v>52</v>
      </c>
      <c r="H6" s="78">
        <v>0</v>
      </c>
      <c r="I6" s="76">
        <v>0</v>
      </c>
      <c r="J6" s="46">
        <f t="shared" si="1"/>
        <v>51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6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20</v>
      </c>
      <c r="F22" s="71"/>
      <c r="G22" s="46">
        <f t="shared" si="0"/>
        <v>20</v>
      </c>
      <c r="H22" s="78">
        <v>3</v>
      </c>
      <c r="I22" s="76">
        <v>0</v>
      </c>
      <c r="J22" s="46">
        <f t="shared" si="1"/>
        <v>10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300</v>
      </c>
      <c r="P22" s="103">
        <f t="shared" si="3"/>
        <v>400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7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03">
        <f t="shared" si="3"/>
        <v>100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10</v>
      </c>
      <c r="F28" s="71"/>
      <c r="G28" s="46">
        <f t="shared" si="5"/>
        <v>10</v>
      </c>
      <c r="H28" s="78">
        <v>1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3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>
        <v>50</v>
      </c>
      <c r="P29" s="103">
        <f t="shared" si="3"/>
        <v>50</v>
      </c>
      <c r="Q29" s="90">
        <v>21.27</v>
      </c>
      <c r="R29" s="43">
        <f t="shared" si="4"/>
        <v>21.27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03">
        <f t="shared" si="3"/>
        <v>170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0</v>
      </c>
      <c r="K62" s="72">
        <v>4</v>
      </c>
      <c r="L62" s="15">
        <v>120</v>
      </c>
      <c r="M62" s="65">
        <f t="shared" si="2"/>
        <v>480</v>
      </c>
      <c r="N62" s="17" t="s">
        <v>16</v>
      </c>
      <c r="O62" s="18">
        <v>140</v>
      </c>
      <c r="P62" s="103">
        <f t="shared" si="3"/>
        <v>340</v>
      </c>
      <c r="Q62" s="90">
        <v>29.82</v>
      </c>
      <c r="R62" s="43">
        <f t="shared" si="4"/>
        <v>119.28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11</v>
      </c>
      <c r="F112" s="71"/>
      <c r="G112" s="46">
        <f t="shared" si="23"/>
        <v>11</v>
      </c>
      <c r="H112" s="78">
        <v>2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+'17'!J187</f>
        <v>21</v>
      </c>
      <c r="F187" s="71"/>
      <c r="G187" s="46">
        <f>E187+F187</f>
        <v>21</v>
      </c>
      <c r="H187" s="78">
        <v>0</v>
      </c>
      <c r="I187" s="76">
        <v>0</v>
      </c>
      <c r="J187" s="46">
        <f>+G187-H187-K187-I187</f>
        <v>21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+'17'!J188</f>
        <v>34</v>
      </c>
      <c r="F188" s="71"/>
      <c r="G188" s="46">
        <f>E188+F188</f>
        <v>34</v>
      </c>
      <c r="H188" s="78">
        <v>0</v>
      </c>
      <c r="I188" s="76">
        <v>0</v>
      </c>
      <c r="J188" s="46">
        <f>+G188-H188-K188-I188</f>
        <v>34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94</v>
      </c>
      <c r="F205" s="71"/>
      <c r="G205" s="46">
        <f t="shared" si="30"/>
        <v>94</v>
      </c>
      <c r="H205" s="78">
        <v>0</v>
      </c>
      <c r="I205" s="76">
        <v>0</v>
      </c>
      <c r="J205" s="46">
        <f t="shared" si="31"/>
        <v>94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+'17'!J243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799.39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2555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380</v>
      </c>
      <c r="O264" s="2">
        <v>105</v>
      </c>
      <c r="P264" s="2">
        <v>60</v>
      </c>
      <c r="Q264" s="88">
        <v>50</v>
      </c>
      <c r="R264" s="2">
        <v>100</v>
      </c>
      <c r="S264" s="2">
        <v>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5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CFF"/>
  </sheetPr>
  <dimension ref="A1:X346"/>
  <sheetViews>
    <sheetView zoomScale="70" zoomScaleNormal="70" workbookViewId="0">
      <pane xSplit="10" ySplit="4" topLeftCell="K107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36</v>
      </c>
      <c r="F5" s="71"/>
      <c r="G5" s="46">
        <f t="shared" ref="G5:G26" si="0">E5+F5</f>
        <v>36</v>
      </c>
      <c r="H5" s="78">
        <v>0</v>
      </c>
      <c r="I5" s="76">
        <v>0</v>
      </c>
      <c r="J5" s="46">
        <f t="shared" ref="J5:J68" si="1">+G5-H5-K5-I5</f>
        <v>31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3">
        <f>SUM(M5-O5)</f>
        <v>250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51</v>
      </c>
      <c r="F6" s="71"/>
      <c r="G6" s="46">
        <f t="shared" si="0"/>
        <v>51</v>
      </c>
      <c r="H6" s="78">
        <v>0</v>
      </c>
      <c r="I6" s="76">
        <v>0</v>
      </c>
      <c r="J6" s="46">
        <f t="shared" si="1"/>
        <v>39</v>
      </c>
      <c r="K6" s="72">
        <v>12</v>
      </c>
      <c r="L6" s="15">
        <v>100</v>
      </c>
      <c r="M6" s="65">
        <f>+L6*K6</f>
        <v>1200</v>
      </c>
      <c r="N6" s="17" t="s">
        <v>16</v>
      </c>
      <c r="O6" s="18">
        <v>100</v>
      </c>
      <c r="P6" s="103">
        <f t="shared" ref="P6:P38" si="2">SUM(M6-O6)</f>
        <v>1100</v>
      </c>
      <c r="Q6" s="90">
        <v>39.29</v>
      </c>
      <c r="R6" s="43">
        <f t="shared" ref="R6:R80" si="3">+K6*Q6</f>
        <v>471.48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28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103">
        <f t="shared" si="2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</v>
      </c>
      <c r="K22" s="72">
        <v>9</v>
      </c>
      <c r="L22" s="20">
        <v>100</v>
      </c>
      <c r="M22" s="65">
        <f t="shared" si="4"/>
        <v>900</v>
      </c>
      <c r="N22" s="17" t="s">
        <v>16</v>
      </c>
      <c r="O22" s="18">
        <v>100</v>
      </c>
      <c r="P22" s="103">
        <f t="shared" si="2"/>
        <v>800</v>
      </c>
      <c r="Q22" s="90">
        <v>26.6</v>
      </c>
      <c r="R22" s="43">
        <f t="shared" si="3"/>
        <v>239.4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4</v>
      </c>
      <c r="K24" s="72">
        <v>3</v>
      </c>
      <c r="L24" s="15">
        <v>100</v>
      </c>
      <c r="M24" s="65">
        <f t="shared" si="4"/>
        <v>300</v>
      </c>
      <c r="N24" s="17" t="s">
        <v>16</v>
      </c>
      <c r="O24" s="18">
        <v>100</v>
      </c>
      <c r="P24" s="103">
        <f t="shared" si="2"/>
        <v>200</v>
      </c>
      <c r="Q24" s="90">
        <v>40.51</v>
      </c>
      <c r="R24" s="43">
        <f t="shared" si="3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1"/>
        <v>9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3</v>
      </c>
      <c r="F29" s="71"/>
      <c r="G29" s="46">
        <f t="shared" si="5"/>
        <v>3</v>
      </c>
      <c r="H29" s="78">
        <v>0</v>
      </c>
      <c r="I29" s="76">
        <v>0</v>
      </c>
      <c r="J29" s="46">
        <f t="shared" si="1"/>
        <v>3</v>
      </c>
      <c r="K29" s="72"/>
      <c r="L29" s="15">
        <v>100</v>
      </c>
      <c r="M29" s="65">
        <f t="shared" ref="M29:M80" si="6">+L29*K29</f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6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1"/>
        <v>10</v>
      </c>
      <c r="K31" s="72">
        <v>4</v>
      </c>
      <c r="L31" s="15">
        <v>100</v>
      </c>
      <c r="M31" s="65">
        <f t="shared" si="6"/>
        <v>400</v>
      </c>
      <c r="N31" s="17" t="s">
        <v>16</v>
      </c>
      <c r="O31" s="18">
        <v>100</v>
      </c>
      <c r="P31" s="103">
        <f t="shared" si="2"/>
        <v>300</v>
      </c>
      <c r="Q31" s="90">
        <v>38.46</v>
      </c>
      <c r="R31" s="43">
        <f t="shared" si="3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1"/>
        <v>4</v>
      </c>
      <c r="K32" s="72"/>
      <c r="L32" s="15">
        <v>130</v>
      </c>
      <c r="M32" s="65">
        <f t="shared" si="6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6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6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1"/>
        <v>3</v>
      </c>
      <c r="K35" s="72">
        <v>1</v>
      </c>
      <c r="L35" s="15">
        <v>130</v>
      </c>
      <c r="M35" s="65">
        <f t="shared" si="6"/>
        <v>130</v>
      </c>
      <c r="N35" s="17" t="s">
        <v>16</v>
      </c>
      <c r="O35" s="18"/>
      <c r="P35" s="103">
        <f t="shared" si="2"/>
        <v>130</v>
      </c>
      <c r="Q35" s="90">
        <v>40.799999999999997</v>
      </c>
      <c r="R35" s="43">
        <f t="shared" si="3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6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6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1"/>
        <v>4</v>
      </c>
      <c r="K39" s="72"/>
      <c r="L39" s="15">
        <v>50</v>
      </c>
      <c r="M39" s="65">
        <f t="shared" si="6"/>
        <v>0</v>
      </c>
      <c r="N39" s="17" t="s">
        <v>16</v>
      </c>
      <c r="O39" s="18"/>
      <c r="P39" s="23">
        <f t="shared" ref="P39:P80" si="7">SUM(M39-O39)</f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1"/>
        <v>4</v>
      </c>
      <c r="K40" s="72"/>
      <c r="L40" s="15">
        <v>50</v>
      </c>
      <c r="M40" s="65">
        <f t="shared" si="6"/>
        <v>0</v>
      </c>
      <c r="N40" s="17" t="s">
        <v>16</v>
      </c>
      <c r="O40" s="18"/>
      <c r="P40" s="23">
        <f t="shared" si="7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1"/>
        <v>3</v>
      </c>
      <c r="K41" s="72">
        <v>1</v>
      </c>
      <c r="L41" s="15">
        <v>50</v>
      </c>
      <c r="M41" s="65">
        <f t="shared" si="6"/>
        <v>50</v>
      </c>
      <c r="N41" s="17" t="s">
        <v>16</v>
      </c>
      <c r="O41" s="18"/>
      <c r="P41" s="103">
        <f t="shared" si="7"/>
        <v>50</v>
      </c>
      <c r="Q41" s="90">
        <v>15.42</v>
      </c>
      <c r="R41" s="43">
        <f t="shared" si="3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6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6"/>
        <v>0</v>
      </c>
      <c r="N44" s="17" t="s">
        <v>16</v>
      </c>
      <c r="O44" s="18"/>
      <c r="P44" s="23">
        <f t="shared" si="7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6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1"/>
        <v>2</v>
      </c>
      <c r="K46" s="72"/>
      <c r="L46" s="15">
        <v>50</v>
      </c>
      <c r="M46" s="65">
        <f t="shared" si="6"/>
        <v>0</v>
      </c>
      <c r="N46" s="17" t="s">
        <v>16</v>
      </c>
      <c r="O46" s="18"/>
      <c r="P46" s="23">
        <f t="shared" si="7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1"/>
        <v>1</v>
      </c>
      <c r="K47" s="72"/>
      <c r="L47" s="15">
        <v>50</v>
      </c>
      <c r="M47" s="65">
        <f t="shared" si="6"/>
        <v>0</v>
      </c>
      <c r="N47" s="17" t="s">
        <v>16</v>
      </c>
      <c r="O47" s="18"/>
      <c r="P47" s="23">
        <f t="shared" si="7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1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1"/>
        <v>2</v>
      </c>
      <c r="K50" s="72"/>
      <c r="L50" s="15">
        <v>50</v>
      </c>
      <c r="M50" s="65">
        <f t="shared" si="6"/>
        <v>0</v>
      </c>
      <c r="N50" s="17" t="s">
        <v>16</v>
      </c>
      <c r="O50" s="18"/>
      <c r="P50" s="23">
        <f t="shared" si="7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ref="M51:M56" si="8"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8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1"/>
        <v>0</v>
      </c>
      <c r="K53" s="72"/>
      <c r="L53" s="20">
        <v>50</v>
      </c>
      <c r="M53" s="65">
        <f t="shared" si="8"/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8"/>
        <v>0</v>
      </c>
      <c r="N54" s="17" t="s">
        <v>16</v>
      </c>
      <c r="O54" s="18"/>
      <c r="P54" s="23">
        <f t="shared" si="7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1"/>
        <v>2</v>
      </c>
      <c r="K55" s="72"/>
      <c r="L55" s="15">
        <v>120</v>
      </c>
      <c r="M55" s="65">
        <f t="shared" si="8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8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6"/>
        <v>0</v>
      </c>
      <c r="N57" s="17" t="s">
        <v>16</v>
      </c>
      <c r="O57" s="18"/>
      <c r="P57" s="23">
        <f t="shared" si="7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6"/>
        <v>0</v>
      </c>
      <c r="N58" s="17" t="s">
        <v>16</v>
      </c>
      <c r="O58" s="18"/>
      <c r="P58" s="23">
        <f t="shared" si="7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6"/>
        <v>0</v>
      </c>
      <c r="N59" s="17" t="s">
        <v>16</v>
      </c>
      <c r="O59" s="18"/>
      <c r="P59" s="23">
        <f t="shared" si="7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6"/>
        <v>0</v>
      </c>
      <c r="N60" s="17" t="s">
        <v>16</v>
      </c>
      <c r="O60" s="18"/>
      <c r="P60" s="23">
        <f t="shared" si="7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6"/>
        <v>0</v>
      </c>
      <c r="N61" s="17" t="s">
        <v>16</v>
      </c>
      <c r="O61" s="18"/>
      <c r="P61" s="23">
        <f t="shared" si="7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6"/>
        <v>0</v>
      </c>
      <c r="N62" s="17" t="s">
        <v>16</v>
      </c>
      <c r="O62" s="18"/>
      <c r="P62" s="23">
        <f t="shared" si="7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6"/>
        <v>0</v>
      </c>
      <c r="N63" s="17" t="s">
        <v>16</v>
      </c>
      <c r="O63" s="18"/>
      <c r="P63" s="23">
        <f t="shared" si="7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6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1"/>
        <v>4</v>
      </c>
      <c r="K65" s="72"/>
      <c r="L65" s="15">
        <v>50</v>
      </c>
      <c r="M65" s="65">
        <f t="shared" si="6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1"/>
        <v>3</v>
      </c>
      <c r="K66" s="72"/>
      <c r="L66" s="15">
        <v>50</v>
      </c>
      <c r="M66" s="65">
        <f t="shared" si="6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6"/>
        <v>0</v>
      </c>
      <c r="N67" s="17" t="s">
        <v>16</v>
      </c>
      <c r="O67" s="18"/>
      <c r="P67" s="23">
        <f t="shared" si="7"/>
        <v>0</v>
      </c>
      <c r="Q67" s="92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6"/>
        <v>0</v>
      </c>
      <c r="N68" s="17" t="s">
        <v>16</v>
      </c>
      <c r="O68" s="18"/>
      <c r="P68" s="23">
        <f t="shared" si="7"/>
        <v>0</v>
      </c>
      <c r="Q68" s="92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9">+G69-H69-K69-I69</f>
        <v>0</v>
      </c>
      <c r="K69" s="72"/>
      <c r="L69" s="15">
        <v>150</v>
      </c>
      <c r="M69" s="65">
        <f t="shared" si="6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9"/>
        <v>0</v>
      </c>
      <c r="K70" s="72"/>
      <c r="L70" s="15">
        <v>150</v>
      </c>
      <c r="M70" s="65">
        <f t="shared" si="6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9"/>
        <v>0</v>
      </c>
      <c r="K71" s="72"/>
      <c r="L71" s="15">
        <v>150</v>
      </c>
      <c r="M71" s="65">
        <f t="shared" si="6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9"/>
        <v>0</v>
      </c>
      <c r="K72" s="72">
        <v>2</v>
      </c>
      <c r="L72" s="21">
        <v>50</v>
      </c>
      <c r="M72" s="65">
        <f t="shared" si="6"/>
        <v>100</v>
      </c>
      <c r="N72" s="17" t="s">
        <v>16</v>
      </c>
      <c r="O72" s="18"/>
      <c r="P72" s="103">
        <f t="shared" si="7"/>
        <v>100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9"/>
        <v>0</v>
      </c>
      <c r="K73" s="72"/>
      <c r="L73" s="21">
        <v>120</v>
      </c>
      <c r="M73" s="65">
        <f t="shared" si="6"/>
        <v>0</v>
      </c>
      <c r="N73" s="17" t="s">
        <v>16</v>
      </c>
      <c r="O73" s="18"/>
      <c r="P73" s="23">
        <f t="shared" si="7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9"/>
        <v>4</v>
      </c>
      <c r="K74" s="72"/>
      <c r="L74" s="21">
        <v>50</v>
      </c>
      <c r="M74" s="65">
        <f t="shared" si="6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9"/>
        <v>0</v>
      </c>
      <c r="K75" s="72"/>
      <c r="L75" s="21">
        <v>120</v>
      </c>
      <c r="M75" s="65">
        <f t="shared" si="6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9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9"/>
        <v>3</v>
      </c>
      <c r="K77" s="72">
        <v>1</v>
      </c>
      <c r="L77" s="21">
        <v>50</v>
      </c>
      <c r="M77" s="65">
        <f t="shared" si="6"/>
        <v>50</v>
      </c>
      <c r="N77" s="17" t="s">
        <v>16</v>
      </c>
      <c r="O77" s="18"/>
      <c r="P77" s="103">
        <f>SUM(M77-O77)</f>
        <v>50</v>
      </c>
      <c r="Q77" s="90">
        <v>17.329999999999998</v>
      </c>
      <c r="R77" s="43">
        <f t="shared" si="3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9"/>
        <v>0</v>
      </c>
      <c r="K78" s="72"/>
      <c r="L78" s="15">
        <v>45</v>
      </c>
      <c r="M78" s="65">
        <f t="shared" si="6"/>
        <v>0</v>
      </c>
      <c r="N78" s="17" t="s">
        <v>16</v>
      </c>
      <c r="O78" s="18"/>
      <c r="P78" s="23">
        <f t="shared" si="7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9"/>
        <v>3</v>
      </c>
      <c r="K79" s="72"/>
      <c r="L79" s="21">
        <v>35</v>
      </c>
      <c r="M79" s="65">
        <f t="shared" si="6"/>
        <v>0</v>
      </c>
      <c r="N79" s="17" t="s">
        <v>16</v>
      </c>
      <c r="O79" s="18"/>
      <c r="P79" s="23">
        <f t="shared" si="7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9"/>
        <v>3</v>
      </c>
      <c r="K80" s="72"/>
      <c r="L80" s="15">
        <v>55</v>
      </c>
      <c r="M80" s="65">
        <f t="shared" si="6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9"/>
        <v>0</v>
      </c>
      <c r="K81" s="72">
        <v>2</v>
      </c>
      <c r="L81" s="20">
        <v>55</v>
      </c>
      <c r="M81" s="65">
        <f t="shared" ref="M81:M172" si="10">+L81*K81</f>
        <v>110</v>
      </c>
      <c r="N81" s="17" t="s">
        <v>16</v>
      </c>
      <c r="O81" s="18"/>
      <c r="P81" s="103">
        <f t="shared" ref="P81:P172" si="11">SUM(M81-O81)</f>
        <v>110</v>
      </c>
      <c r="Q81" s="90">
        <v>11.58</v>
      </c>
      <c r="R81" s="43">
        <f t="shared" ref="R81:R172" si="12">+K81*Q81</f>
        <v>23.16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9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9"/>
        <v>0</v>
      </c>
      <c r="K83" s="72"/>
      <c r="L83" s="22">
        <v>50</v>
      </c>
      <c r="M83" s="65">
        <f t="shared" ref="M83:M91" si="13">+L83*K83</f>
        <v>0</v>
      </c>
      <c r="N83" s="17" t="s">
        <v>16</v>
      </c>
      <c r="O83" s="18"/>
      <c r="P83" s="23">
        <f t="shared" ref="P83:P91" si="14">SUM(M83-O83)</f>
        <v>0</v>
      </c>
      <c r="Q83" s="90">
        <v>18.14</v>
      </c>
      <c r="R83" s="43">
        <f t="shared" ref="R83:R91" si="15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9"/>
        <v>0</v>
      </c>
      <c r="K84" s="72"/>
      <c r="L84" s="22">
        <v>50</v>
      </c>
      <c r="M84" s="65">
        <f t="shared" si="13"/>
        <v>0</v>
      </c>
      <c r="N84" s="17" t="s">
        <v>16</v>
      </c>
      <c r="O84" s="18"/>
      <c r="P84" s="23">
        <f t="shared" si="14"/>
        <v>0</v>
      </c>
      <c r="Q84" s="90">
        <v>12.94</v>
      </c>
      <c r="R84" s="43">
        <f t="shared" si="15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9"/>
        <v>0</v>
      </c>
      <c r="K85" s="72"/>
      <c r="L85" s="20">
        <v>35</v>
      </c>
      <c r="M85" s="65">
        <f t="shared" si="13"/>
        <v>0</v>
      </c>
      <c r="N85" s="17" t="s">
        <v>16</v>
      </c>
      <c r="O85" s="18"/>
      <c r="P85" s="23">
        <f t="shared" si="14"/>
        <v>0</v>
      </c>
      <c r="Q85" s="90"/>
      <c r="R85" s="43">
        <f t="shared" si="15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9"/>
        <v>0</v>
      </c>
      <c r="K86" s="72"/>
      <c r="L86" s="20">
        <v>35</v>
      </c>
      <c r="M86" s="65">
        <f t="shared" si="13"/>
        <v>0</v>
      </c>
      <c r="N86" s="17" t="s">
        <v>16</v>
      </c>
      <c r="O86" s="18"/>
      <c r="P86" s="23">
        <f t="shared" si="14"/>
        <v>0</v>
      </c>
      <c r="Q86" s="90"/>
      <c r="R86" s="43">
        <f t="shared" si="15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6">E87+F87</f>
        <v>0</v>
      </c>
      <c r="H87" s="78">
        <v>0</v>
      </c>
      <c r="I87" s="76">
        <v>0</v>
      </c>
      <c r="J87" s="46">
        <f t="shared" si="9"/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si="9"/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9"/>
        <v>0</v>
      </c>
      <c r="K89" s="72"/>
      <c r="L89" s="20">
        <v>35</v>
      </c>
      <c r="M89" s="65">
        <f t="shared" si="13"/>
        <v>0</v>
      </c>
      <c r="N89" s="17" t="s">
        <v>16</v>
      </c>
      <c r="O89" s="18"/>
      <c r="P89" s="23">
        <f t="shared" si="14"/>
        <v>0</v>
      </c>
      <c r="Q89" s="90"/>
      <c r="R89" s="43">
        <f t="shared" si="15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9"/>
        <v>0</v>
      </c>
      <c r="K90" s="72"/>
      <c r="L90" s="20">
        <v>35</v>
      </c>
      <c r="M90" s="65">
        <f t="shared" si="13"/>
        <v>0</v>
      </c>
      <c r="N90" s="17" t="s">
        <v>16</v>
      </c>
      <c r="O90" s="18"/>
      <c r="P90" s="23">
        <f t="shared" si="14"/>
        <v>0</v>
      </c>
      <c r="Q90" s="90"/>
      <c r="R90" s="43">
        <f t="shared" si="15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9"/>
        <v>0</v>
      </c>
      <c r="K91" s="72"/>
      <c r="L91" s="22">
        <v>45</v>
      </c>
      <c r="M91" s="65">
        <f t="shared" si="13"/>
        <v>0</v>
      </c>
      <c r="N91" s="17" t="s">
        <v>16</v>
      </c>
      <c r="O91" s="18"/>
      <c r="P91" s="23">
        <f t="shared" si="14"/>
        <v>0</v>
      </c>
      <c r="Q91" s="90"/>
      <c r="R91" s="43">
        <f t="shared" si="15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9"/>
        <v>0</v>
      </c>
      <c r="K92" s="72"/>
      <c r="L92" s="20">
        <v>45</v>
      </c>
      <c r="M92" s="65">
        <f t="shared" si="10"/>
        <v>0</v>
      </c>
      <c r="N92" s="17" t="s">
        <v>16</v>
      </c>
      <c r="O92" s="18"/>
      <c r="P92" s="23">
        <f t="shared" si="11"/>
        <v>0</v>
      </c>
      <c r="Q92" s="90"/>
      <c r="R92" s="43">
        <f t="shared" si="12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9"/>
        <v>0</v>
      </c>
      <c r="K93" s="72"/>
      <c r="L93" s="21">
        <v>35</v>
      </c>
      <c r="M93" s="65">
        <f t="shared" si="10"/>
        <v>0</v>
      </c>
      <c r="N93" s="17" t="s">
        <v>16</v>
      </c>
      <c r="O93" s="18"/>
      <c r="P93" s="23">
        <f t="shared" si="11"/>
        <v>0</v>
      </c>
      <c r="Q93" s="90"/>
      <c r="R93" s="43">
        <f t="shared" si="12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si="9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9"/>
        <v>0</v>
      </c>
      <c r="K95" s="72"/>
      <c r="L95" s="21">
        <v>120</v>
      </c>
      <c r="M95" s="65">
        <f t="shared" si="10"/>
        <v>0</v>
      </c>
      <c r="N95" s="17" t="s">
        <v>16</v>
      </c>
      <c r="O95" s="18"/>
      <c r="P95" s="23">
        <f t="shared" si="11"/>
        <v>0</v>
      </c>
      <c r="Q95" s="90"/>
      <c r="R95" s="43">
        <f t="shared" si="12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9"/>
        <v>0</v>
      </c>
      <c r="K96" s="72"/>
      <c r="L96" s="20">
        <v>45</v>
      </c>
      <c r="M96" s="65">
        <f t="shared" si="10"/>
        <v>0</v>
      </c>
      <c r="N96" s="17" t="s">
        <v>16</v>
      </c>
      <c r="O96" s="18"/>
      <c r="P96" s="23">
        <f t="shared" si="11"/>
        <v>0</v>
      </c>
      <c r="Q96" s="90"/>
      <c r="R96" s="43">
        <f t="shared" si="12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9"/>
        <v>0</v>
      </c>
      <c r="K97" s="72"/>
      <c r="L97" s="20">
        <v>35</v>
      </c>
      <c r="M97" s="65">
        <f t="shared" si="10"/>
        <v>0</v>
      </c>
      <c r="N97" s="17" t="s">
        <v>16</v>
      </c>
      <c r="O97" s="18"/>
      <c r="P97" s="23">
        <f t="shared" si="11"/>
        <v>0</v>
      </c>
      <c r="Q97" s="90"/>
      <c r="R97" s="43">
        <f t="shared" si="12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9"/>
        <v>0</v>
      </c>
      <c r="K98" s="72"/>
      <c r="L98" s="20">
        <v>35</v>
      </c>
      <c r="M98" s="65">
        <f t="shared" si="10"/>
        <v>0</v>
      </c>
      <c r="N98" s="17" t="s">
        <v>16</v>
      </c>
      <c r="O98" s="18"/>
      <c r="P98" s="23">
        <f t="shared" si="11"/>
        <v>0</v>
      </c>
      <c r="Q98" s="90">
        <v>15.4</v>
      </c>
      <c r="R98" s="43">
        <f t="shared" si="12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9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9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9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si="9"/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9"/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9"/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9"/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9"/>
        <v>0</v>
      </c>
      <c r="K106" s="72"/>
      <c r="L106" s="20">
        <v>35</v>
      </c>
      <c r="M106" s="65">
        <f t="shared" si="10"/>
        <v>0</v>
      </c>
      <c r="N106" s="17" t="s">
        <v>16</v>
      </c>
      <c r="O106" s="18"/>
      <c r="P106" s="23">
        <f t="shared" si="11"/>
        <v>0</v>
      </c>
      <c r="Q106" s="90">
        <v>10.98</v>
      </c>
      <c r="R106" s="43">
        <f t="shared" si="12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9"/>
        <v>0</v>
      </c>
      <c r="K107" s="72"/>
      <c r="L107" s="20">
        <v>35</v>
      </c>
      <c r="M107" s="65">
        <f t="shared" si="10"/>
        <v>0</v>
      </c>
      <c r="N107" s="17" t="s">
        <v>16</v>
      </c>
      <c r="O107" s="18"/>
      <c r="P107" s="23">
        <f t="shared" si="11"/>
        <v>0</v>
      </c>
      <c r="Q107" s="90"/>
      <c r="R107" s="43">
        <f t="shared" si="12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9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9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9"/>
        <v>0</v>
      </c>
      <c r="K110" s="72"/>
      <c r="L110" s="22">
        <v>120</v>
      </c>
      <c r="M110" s="65">
        <f t="shared" si="10"/>
        <v>0</v>
      </c>
      <c r="N110" s="17" t="s">
        <v>16</v>
      </c>
      <c r="O110" s="18"/>
      <c r="P110" s="23">
        <f t="shared" si="11"/>
        <v>0</v>
      </c>
      <c r="Q110" s="90"/>
      <c r="R110" s="43">
        <f t="shared" si="12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9"/>
        <v>0</v>
      </c>
      <c r="K111" s="72"/>
      <c r="L111" s="20">
        <v>250</v>
      </c>
      <c r="M111" s="65">
        <f t="shared" si="10"/>
        <v>0</v>
      </c>
      <c r="N111" s="17" t="s">
        <v>16</v>
      </c>
      <c r="O111" s="18"/>
      <c r="P111" s="23">
        <f t="shared" si="11"/>
        <v>0</v>
      </c>
      <c r="Q111" s="90"/>
      <c r="R111" s="43">
        <f t="shared" si="12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9</v>
      </c>
      <c r="F112" s="71"/>
      <c r="G112" s="46">
        <f t="shared" si="24"/>
        <v>9</v>
      </c>
      <c r="H112" s="78">
        <v>0</v>
      </c>
      <c r="I112" s="76">
        <v>0</v>
      </c>
      <c r="J112" s="46">
        <f t="shared" si="9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9</v>
      </c>
      <c r="F113" s="71"/>
      <c r="G113" s="46">
        <f t="shared" si="24"/>
        <v>9</v>
      </c>
      <c r="H113" s="78">
        <v>0</v>
      </c>
      <c r="I113" s="76">
        <v>0</v>
      </c>
      <c r="J113" s="46">
        <f t="shared" si="9"/>
        <v>9</v>
      </c>
      <c r="K113" s="72"/>
      <c r="L113" s="20">
        <v>55</v>
      </c>
      <c r="M113" s="65">
        <f t="shared" si="10"/>
        <v>0</v>
      </c>
      <c r="N113" s="17" t="s">
        <v>16</v>
      </c>
      <c r="O113" s="18"/>
      <c r="P113" s="23">
        <f t="shared" si="11"/>
        <v>0</v>
      </c>
      <c r="Q113" s="90"/>
      <c r="R113" s="43">
        <f t="shared" si="12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9"/>
        <v>0</v>
      </c>
      <c r="K114" s="72"/>
      <c r="L114" s="20">
        <v>200</v>
      </c>
      <c r="M114" s="65">
        <f t="shared" si="10"/>
        <v>0</v>
      </c>
      <c r="N114" s="17" t="s">
        <v>16</v>
      </c>
      <c r="O114" s="18"/>
      <c r="P114" s="23">
        <f t="shared" si="11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10</v>
      </c>
      <c r="F115" s="71"/>
      <c r="G115" s="46">
        <f t="shared" si="24"/>
        <v>10</v>
      </c>
      <c r="H115" s="78">
        <v>0</v>
      </c>
      <c r="I115" s="76">
        <v>0</v>
      </c>
      <c r="J115" s="46">
        <f t="shared" si="9"/>
        <v>8</v>
      </c>
      <c r="K115" s="72">
        <v>2</v>
      </c>
      <c r="L115" s="22">
        <v>60</v>
      </c>
      <c r="M115" s="65">
        <f t="shared" si="10"/>
        <v>120</v>
      </c>
      <c r="N115" s="17" t="s">
        <v>16</v>
      </c>
      <c r="O115" s="18"/>
      <c r="P115" s="103">
        <f t="shared" si="11"/>
        <v>120</v>
      </c>
      <c r="Q115" s="90"/>
      <c r="R115" s="43">
        <f t="shared" si="12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9</v>
      </c>
      <c r="F116" s="71"/>
      <c r="G116" s="46">
        <f t="shared" si="24"/>
        <v>9</v>
      </c>
      <c r="H116" s="78">
        <v>0</v>
      </c>
      <c r="I116" s="76">
        <v>0</v>
      </c>
      <c r="J116" s="46">
        <f t="shared" si="9"/>
        <v>9</v>
      </c>
      <c r="K116" s="72"/>
      <c r="L116" s="22">
        <v>100</v>
      </c>
      <c r="M116" s="65">
        <f t="shared" si="10"/>
        <v>0</v>
      </c>
      <c r="N116" s="17" t="s">
        <v>16</v>
      </c>
      <c r="O116" s="18"/>
      <c r="P116" s="23">
        <f t="shared" si="11"/>
        <v>0</v>
      </c>
      <c r="Q116" s="90">
        <v>13.03</v>
      </c>
      <c r="R116" s="43">
        <f t="shared" si="12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8</v>
      </c>
      <c r="F117" s="71"/>
      <c r="G117" s="46">
        <f t="shared" si="24"/>
        <v>8</v>
      </c>
      <c r="H117" s="78">
        <v>0</v>
      </c>
      <c r="I117" s="76">
        <v>0</v>
      </c>
      <c r="J117" s="46">
        <f t="shared" si="9"/>
        <v>8</v>
      </c>
      <c r="K117" s="72"/>
      <c r="L117" s="22">
        <v>55</v>
      </c>
      <c r="M117" s="65">
        <f t="shared" si="10"/>
        <v>0</v>
      </c>
      <c r="N117" s="17" t="s">
        <v>16</v>
      </c>
      <c r="O117" s="18"/>
      <c r="P117" s="23">
        <f t="shared" si="11"/>
        <v>0</v>
      </c>
      <c r="Q117" s="90">
        <v>11.91</v>
      </c>
      <c r="R117" s="43">
        <f t="shared" si="12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9"/>
        <v>0</v>
      </c>
      <c r="K118" s="72"/>
      <c r="L118" s="15">
        <v>40</v>
      </c>
      <c r="M118" s="65">
        <f t="shared" si="10"/>
        <v>0</v>
      </c>
      <c r="N118" s="17" t="s">
        <v>16</v>
      </c>
      <c r="O118" s="18"/>
      <c r="P118" s="23">
        <f t="shared" si="11"/>
        <v>0</v>
      </c>
      <c r="Q118" s="90">
        <v>30</v>
      </c>
      <c r="R118" s="43">
        <f t="shared" si="12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9"/>
        <v>0</v>
      </c>
      <c r="K119" s="72"/>
      <c r="L119" s="22">
        <v>40</v>
      </c>
      <c r="M119" s="65">
        <f t="shared" si="10"/>
        <v>0</v>
      </c>
      <c r="N119" s="17" t="s">
        <v>16</v>
      </c>
      <c r="O119" s="18"/>
      <c r="P119" s="23">
        <f t="shared" si="11"/>
        <v>0</v>
      </c>
      <c r="Q119" s="90">
        <v>30</v>
      </c>
      <c r="R119" s="43">
        <f t="shared" si="12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9"/>
        <v>0</v>
      </c>
      <c r="K120" s="72"/>
      <c r="L120" s="22">
        <v>40</v>
      </c>
      <c r="M120" s="65">
        <f t="shared" si="10"/>
        <v>0</v>
      </c>
      <c r="N120" s="17" t="s">
        <v>16</v>
      </c>
      <c r="O120" s="18"/>
      <c r="P120" s="23">
        <f t="shared" si="11"/>
        <v>0</v>
      </c>
      <c r="Q120" s="90">
        <v>30</v>
      </c>
      <c r="R120" s="43">
        <f t="shared" si="12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9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9"/>
        <v>0</v>
      </c>
      <c r="K122" s="72"/>
      <c r="L122" s="20">
        <v>55</v>
      </c>
      <c r="M122" s="65">
        <f t="shared" si="10"/>
        <v>0</v>
      </c>
      <c r="N122" s="17" t="s">
        <v>16</v>
      </c>
      <c r="O122" s="18"/>
      <c r="P122" s="23">
        <f t="shared" si="11"/>
        <v>0</v>
      </c>
      <c r="Q122" s="92"/>
      <c r="R122" s="43">
        <f t="shared" si="12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9"/>
        <v>0</v>
      </c>
      <c r="K123" s="72"/>
      <c r="L123" s="22">
        <v>60</v>
      </c>
      <c r="M123" s="65">
        <f t="shared" si="10"/>
        <v>0</v>
      </c>
      <c r="N123" s="17" t="s">
        <v>16</v>
      </c>
      <c r="O123" s="18"/>
      <c r="P123" s="23">
        <f t="shared" si="11"/>
        <v>0</v>
      </c>
      <c r="Q123" s="92"/>
      <c r="R123" s="43">
        <f t="shared" si="12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9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9"/>
        <v>0</v>
      </c>
      <c r="K125" s="72"/>
      <c r="L125" s="22">
        <v>50</v>
      </c>
      <c r="M125" s="65">
        <f t="shared" si="10"/>
        <v>0</v>
      </c>
      <c r="N125" s="17" t="s">
        <v>16</v>
      </c>
      <c r="O125" s="18"/>
      <c r="P125" s="23">
        <f t="shared" si="11"/>
        <v>0</v>
      </c>
      <c r="Q125" s="90">
        <v>33</v>
      </c>
      <c r="R125" s="43">
        <f t="shared" si="12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9"/>
        <v>0</v>
      </c>
      <c r="K126" s="72"/>
      <c r="L126" s="22">
        <v>100</v>
      </c>
      <c r="M126" s="65">
        <f t="shared" si="10"/>
        <v>0</v>
      </c>
      <c r="N126" s="17" t="s">
        <v>16</v>
      </c>
      <c r="O126" s="18"/>
      <c r="P126" s="23">
        <f t="shared" si="11"/>
        <v>0</v>
      </c>
      <c r="Q126" s="90">
        <v>68</v>
      </c>
      <c r="R126" s="43">
        <f t="shared" si="12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9"/>
        <v>0</v>
      </c>
      <c r="K127" s="72"/>
      <c r="L127" s="22">
        <v>39</v>
      </c>
      <c r="M127" s="65">
        <f t="shared" si="10"/>
        <v>0</v>
      </c>
      <c r="N127" s="17" t="s">
        <v>16</v>
      </c>
      <c r="O127" s="18"/>
      <c r="P127" s="23">
        <f t="shared" si="11"/>
        <v>0</v>
      </c>
      <c r="Q127" s="90"/>
      <c r="R127" s="43">
        <f t="shared" si="12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9"/>
        <v>0</v>
      </c>
      <c r="K128" s="72"/>
      <c r="L128" s="22">
        <v>35</v>
      </c>
      <c r="M128" s="65">
        <f t="shared" si="10"/>
        <v>0</v>
      </c>
      <c r="N128" s="17" t="s">
        <v>16</v>
      </c>
      <c r="O128" s="18"/>
      <c r="P128" s="23">
        <f t="shared" si="11"/>
        <v>0</v>
      </c>
      <c r="Q128" s="90"/>
      <c r="R128" s="43">
        <f t="shared" si="12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9"/>
        <v>0</v>
      </c>
      <c r="K129" s="72"/>
      <c r="L129" s="22">
        <v>25</v>
      </c>
      <c r="M129" s="65">
        <f t="shared" si="10"/>
        <v>0</v>
      </c>
      <c r="N129" s="17" t="s">
        <v>16</v>
      </c>
      <c r="O129" s="18"/>
      <c r="P129" s="23">
        <f t="shared" si="11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9"/>
        <v>0</v>
      </c>
      <c r="K130" s="72"/>
      <c r="L130" s="22">
        <v>40</v>
      </c>
      <c r="M130" s="65">
        <f t="shared" si="10"/>
        <v>0</v>
      </c>
      <c r="N130" s="17" t="s">
        <v>16</v>
      </c>
      <c r="O130" s="18"/>
      <c r="P130" s="23">
        <f t="shared" si="11"/>
        <v>0</v>
      </c>
      <c r="Q130" s="90">
        <v>11.12</v>
      </c>
      <c r="R130" s="43">
        <f t="shared" si="12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8</v>
      </c>
      <c r="F131" s="71"/>
      <c r="G131" s="46">
        <f t="shared" si="24"/>
        <v>8</v>
      </c>
      <c r="H131" s="78">
        <v>0</v>
      </c>
      <c r="I131" s="76">
        <v>0</v>
      </c>
      <c r="J131" s="46">
        <f t="shared" si="9"/>
        <v>8</v>
      </c>
      <c r="K131" s="72"/>
      <c r="L131" s="22">
        <v>50</v>
      </c>
      <c r="M131" s="65">
        <f t="shared" si="10"/>
        <v>0</v>
      </c>
      <c r="N131" s="17" t="s">
        <v>16</v>
      </c>
      <c r="O131" s="18"/>
      <c r="P131" s="23">
        <f t="shared" si="11"/>
        <v>0</v>
      </c>
      <c r="Q131" s="90">
        <v>9.91</v>
      </c>
      <c r="R131" s="43">
        <f t="shared" si="12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3</v>
      </c>
      <c r="F132" s="71"/>
      <c r="G132" s="46">
        <f t="shared" si="24"/>
        <v>3</v>
      </c>
      <c r="H132" s="78">
        <v>0</v>
      </c>
      <c r="I132" s="76">
        <v>0</v>
      </c>
      <c r="J132" s="46">
        <f t="shared" si="9"/>
        <v>3</v>
      </c>
      <c r="K132" s="72"/>
      <c r="L132" s="22">
        <v>60</v>
      </c>
      <c r="M132" s="65">
        <f t="shared" si="10"/>
        <v>0</v>
      </c>
      <c r="N132" s="17" t="s">
        <v>16</v>
      </c>
      <c r="O132" s="18"/>
      <c r="P132" s="23">
        <f t="shared" si="11"/>
        <v>0</v>
      </c>
      <c r="Q132" s="90"/>
      <c r="R132" s="43">
        <f t="shared" si="12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3</v>
      </c>
      <c r="F133" s="71"/>
      <c r="G133" s="46">
        <f t="shared" si="24"/>
        <v>3</v>
      </c>
      <c r="H133" s="78">
        <v>0</v>
      </c>
      <c r="I133" s="76">
        <v>0</v>
      </c>
      <c r="J133" s="46">
        <f t="shared" ref="J133:J196" si="29">+G133-H133-K133-I133</f>
        <v>1</v>
      </c>
      <c r="K133" s="72">
        <v>2</v>
      </c>
      <c r="L133" s="20">
        <v>50</v>
      </c>
      <c r="M133" s="65">
        <f t="shared" si="10"/>
        <v>100</v>
      </c>
      <c r="N133" s="17" t="s">
        <v>16</v>
      </c>
      <c r="O133" s="18"/>
      <c r="P133" s="103">
        <f t="shared" si="11"/>
        <v>100</v>
      </c>
      <c r="Q133" s="90">
        <v>21.75</v>
      </c>
      <c r="R133" s="43">
        <f t="shared" si="12"/>
        <v>43.5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9"/>
        <v>0</v>
      </c>
      <c r="K134" s="72"/>
      <c r="L134" s="20">
        <v>35</v>
      </c>
      <c r="M134" s="65">
        <f t="shared" si="10"/>
        <v>0</v>
      </c>
      <c r="N134" s="17" t="s">
        <v>16</v>
      </c>
      <c r="O134" s="18"/>
      <c r="P134" s="23">
        <f t="shared" si="11"/>
        <v>0</v>
      </c>
      <c r="Q134" s="90"/>
      <c r="R134" s="43">
        <f t="shared" si="12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9"/>
        <v>0</v>
      </c>
      <c r="K135" s="72"/>
      <c r="L135" s="20">
        <v>35</v>
      </c>
      <c r="M135" s="65">
        <f t="shared" si="10"/>
        <v>0</v>
      </c>
      <c r="N135" s="17" t="s">
        <v>16</v>
      </c>
      <c r="O135" s="18"/>
      <c r="P135" s="23">
        <f t="shared" si="11"/>
        <v>0</v>
      </c>
      <c r="Q135" s="90"/>
      <c r="R135" s="43">
        <f t="shared" si="12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9"/>
        <v>0</v>
      </c>
      <c r="K136" s="72"/>
      <c r="L136" s="20">
        <v>35</v>
      </c>
      <c r="M136" s="65">
        <f t="shared" si="10"/>
        <v>0</v>
      </c>
      <c r="N136" s="17" t="s">
        <v>16</v>
      </c>
      <c r="O136" s="18"/>
      <c r="P136" s="23">
        <f t="shared" si="11"/>
        <v>0</v>
      </c>
      <c r="Q136" s="90"/>
      <c r="R136" s="43">
        <f t="shared" si="12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9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9"/>
        <v>0</v>
      </c>
      <c r="K138" s="72"/>
      <c r="L138" s="20">
        <v>50</v>
      </c>
      <c r="M138" s="65">
        <f t="shared" si="10"/>
        <v>0</v>
      </c>
      <c r="N138" s="17" t="s">
        <v>16</v>
      </c>
      <c r="O138" s="18"/>
      <c r="P138" s="23">
        <f t="shared" si="11"/>
        <v>0</v>
      </c>
      <c r="Q138" s="90">
        <v>22.91</v>
      </c>
      <c r="R138" s="43">
        <f t="shared" si="12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9"/>
        <v>0</v>
      </c>
      <c r="K139" s="72"/>
      <c r="L139" s="20">
        <v>35</v>
      </c>
      <c r="M139" s="65">
        <f t="shared" si="10"/>
        <v>0</v>
      </c>
      <c r="N139" s="17" t="s">
        <v>16</v>
      </c>
      <c r="O139" s="18"/>
      <c r="P139" s="23">
        <f t="shared" si="11"/>
        <v>0</v>
      </c>
      <c r="Q139" s="90"/>
      <c r="R139" s="43">
        <f t="shared" si="12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9"/>
        <v>0</v>
      </c>
      <c r="K140" s="72"/>
      <c r="L140" s="20">
        <v>10</v>
      </c>
      <c r="M140" s="65">
        <f t="shared" si="10"/>
        <v>0</v>
      </c>
      <c r="N140" s="17" t="s">
        <v>16</v>
      </c>
      <c r="O140" s="18"/>
      <c r="P140" s="23">
        <f t="shared" si="11"/>
        <v>0</v>
      </c>
      <c r="Q140" s="90"/>
      <c r="R140" s="43">
        <f t="shared" si="12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9"/>
        <v>0</v>
      </c>
      <c r="K141" s="72"/>
      <c r="L141" s="20">
        <v>10</v>
      </c>
      <c r="M141" s="65">
        <f t="shared" si="10"/>
        <v>0</v>
      </c>
      <c r="N141" s="17" t="s">
        <v>16</v>
      </c>
      <c r="O141" s="18"/>
      <c r="P141" s="23">
        <f t="shared" si="11"/>
        <v>0</v>
      </c>
      <c r="Q141" s="90"/>
      <c r="R141" s="43">
        <f t="shared" si="12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9"/>
        <v>0</v>
      </c>
      <c r="K142" s="72"/>
      <c r="L142" s="20">
        <v>10</v>
      </c>
      <c r="M142" s="65">
        <f t="shared" si="10"/>
        <v>0</v>
      </c>
      <c r="N142" s="17" t="s">
        <v>16</v>
      </c>
      <c r="O142" s="18"/>
      <c r="P142" s="23">
        <f t="shared" si="11"/>
        <v>0</v>
      </c>
      <c r="Q142" s="90">
        <v>2.17</v>
      </c>
      <c r="R142" s="43">
        <f t="shared" si="12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9"/>
        <v>0</v>
      </c>
      <c r="K143" s="72"/>
      <c r="L143" s="22">
        <v>10</v>
      </c>
      <c r="M143" s="65">
        <f t="shared" si="10"/>
        <v>0</v>
      </c>
      <c r="N143" s="17" t="s">
        <v>16</v>
      </c>
      <c r="O143" s="18"/>
      <c r="P143" s="23">
        <f t="shared" si="11"/>
        <v>0</v>
      </c>
      <c r="Q143" s="90">
        <v>2.35</v>
      </c>
      <c r="R143" s="43">
        <f t="shared" si="12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9"/>
        <v>0</v>
      </c>
      <c r="K144" s="72"/>
      <c r="L144" s="22">
        <v>10</v>
      </c>
      <c r="M144" s="65">
        <f t="shared" si="10"/>
        <v>0</v>
      </c>
      <c r="N144" s="17" t="s">
        <v>16</v>
      </c>
      <c r="O144" s="18"/>
      <c r="P144" s="23">
        <f t="shared" si="11"/>
        <v>0</v>
      </c>
      <c r="Q144" s="90">
        <v>2.12</v>
      </c>
      <c r="R144" s="43">
        <f t="shared" si="12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9"/>
        <v>0</v>
      </c>
      <c r="K145" s="72"/>
      <c r="L145" s="20">
        <v>10</v>
      </c>
      <c r="M145" s="65">
        <f t="shared" si="10"/>
        <v>0</v>
      </c>
      <c r="N145" s="17" t="s">
        <v>16</v>
      </c>
      <c r="O145" s="18"/>
      <c r="P145" s="23">
        <f t="shared" si="11"/>
        <v>0</v>
      </c>
      <c r="Q145" s="90">
        <v>2.17</v>
      </c>
      <c r="R145" s="43">
        <f t="shared" si="12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9"/>
        <v>0</v>
      </c>
      <c r="K146" s="72"/>
      <c r="L146" s="20">
        <v>10</v>
      </c>
      <c r="M146" s="65">
        <f t="shared" si="10"/>
        <v>0</v>
      </c>
      <c r="N146" s="17" t="s">
        <v>16</v>
      </c>
      <c r="O146" s="18"/>
      <c r="P146" s="23">
        <f t="shared" si="11"/>
        <v>0</v>
      </c>
      <c r="Q146" s="90">
        <v>2.17</v>
      </c>
      <c r="R146" s="43">
        <f t="shared" si="12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9"/>
        <v>0</v>
      </c>
      <c r="K147" s="72"/>
      <c r="L147" s="20">
        <v>10</v>
      </c>
      <c r="M147" s="65">
        <f t="shared" si="10"/>
        <v>0</v>
      </c>
      <c r="N147" s="17" t="s">
        <v>16</v>
      </c>
      <c r="O147" s="18"/>
      <c r="P147" s="23">
        <f t="shared" si="11"/>
        <v>0</v>
      </c>
      <c r="Q147" s="90"/>
      <c r="R147" s="43">
        <f t="shared" si="12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9"/>
        <v>0</v>
      </c>
      <c r="K148" s="72"/>
      <c r="L148" s="20">
        <v>40</v>
      </c>
      <c r="M148" s="65">
        <f t="shared" si="10"/>
        <v>0</v>
      </c>
      <c r="N148" s="17" t="s">
        <v>16</v>
      </c>
      <c r="O148" s="18"/>
      <c r="P148" s="23">
        <f t="shared" si="11"/>
        <v>0</v>
      </c>
      <c r="Q148" s="90"/>
      <c r="R148" s="43">
        <f t="shared" si="12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9"/>
        <v>0</v>
      </c>
      <c r="K149" s="72"/>
      <c r="L149" s="20">
        <v>50</v>
      </c>
      <c r="M149" s="65">
        <f t="shared" si="10"/>
        <v>0</v>
      </c>
      <c r="N149" s="17" t="s">
        <v>16</v>
      </c>
      <c r="O149" s="18"/>
      <c r="P149" s="23">
        <f t="shared" si="11"/>
        <v>0</v>
      </c>
      <c r="Q149" s="90">
        <v>10.48</v>
      </c>
      <c r="R149" s="43">
        <f t="shared" si="12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9"/>
        <v>0</v>
      </c>
      <c r="K150" s="72"/>
      <c r="L150" s="20">
        <v>55</v>
      </c>
      <c r="M150" s="65">
        <f t="shared" si="10"/>
        <v>0</v>
      </c>
      <c r="N150" s="17" t="s">
        <v>16</v>
      </c>
      <c r="O150" s="18"/>
      <c r="P150" s="23">
        <f t="shared" si="11"/>
        <v>0</v>
      </c>
      <c r="Q150" s="90">
        <v>15.28</v>
      </c>
      <c r="R150" s="43">
        <f t="shared" si="12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9"/>
        <v>0</v>
      </c>
      <c r="K151" s="72"/>
      <c r="L151" s="20">
        <v>55</v>
      </c>
      <c r="M151" s="65">
        <f t="shared" si="10"/>
        <v>0</v>
      </c>
      <c r="N151" s="17" t="s">
        <v>16</v>
      </c>
      <c r="O151" s="18"/>
      <c r="P151" s="23">
        <f t="shared" si="11"/>
        <v>0</v>
      </c>
      <c r="Q151" s="90"/>
      <c r="R151" s="43">
        <f t="shared" si="12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9"/>
        <v>0</v>
      </c>
      <c r="K152" s="72"/>
      <c r="L152" s="20">
        <v>55</v>
      </c>
      <c r="M152" s="65">
        <f t="shared" si="10"/>
        <v>0</v>
      </c>
      <c r="N152" s="17" t="s">
        <v>16</v>
      </c>
      <c r="O152" s="18"/>
      <c r="P152" s="23">
        <f t="shared" si="11"/>
        <v>0</v>
      </c>
      <c r="Q152" s="90">
        <v>10.55</v>
      </c>
      <c r="R152" s="43">
        <f t="shared" si="12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9"/>
        <v>0</v>
      </c>
      <c r="K153" s="72"/>
      <c r="L153" s="20">
        <v>30</v>
      </c>
      <c r="M153" s="65">
        <f t="shared" si="10"/>
        <v>0</v>
      </c>
      <c r="N153" s="17" t="s">
        <v>16</v>
      </c>
      <c r="O153" s="18"/>
      <c r="P153" s="23">
        <f t="shared" si="11"/>
        <v>0</v>
      </c>
      <c r="Q153" s="90">
        <v>18.5</v>
      </c>
      <c r="R153" s="43">
        <f t="shared" si="12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9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9"/>
        <v>0</v>
      </c>
      <c r="K155" s="72"/>
      <c r="L155" s="20">
        <v>25</v>
      </c>
      <c r="M155" s="65">
        <f t="shared" si="10"/>
        <v>0</v>
      </c>
      <c r="N155" s="17" t="s">
        <v>16</v>
      </c>
      <c r="O155" s="18"/>
      <c r="P155" s="23">
        <f t="shared" si="11"/>
        <v>0</v>
      </c>
      <c r="Q155" s="90">
        <v>18.63</v>
      </c>
      <c r="R155" s="43">
        <f t="shared" si="12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9"/>
        <v>0</v>
      </c>
      <c r="K156" s="72"/>
      <c r="L156" s="20">
        <v>55</v>
      </c>
      <c r="M156" s="65">
        <f t="shared" si="10"/>
        <v>0</v>
      </c>
      <c r="N156" s="17" t="s">
        <v>16</v>
      </c>
      <c r="O156" s="18"/>
      <c r="P156" s="23">
        <f t="shared" si="11"/>
        <v>0</v>
      </c>
      <c r="Q156" s="90">
        <v>11.39</v>
      </c>
      <c r="R156" s="43">
        <f t="shared" si="12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9"/>
        <v>0</v>
      </c>
      <c r="K157" s="72"/>
      <c r="L157" s="20">
        <v>50</v>
      </c>
      <c r="M157" s="65">
        <f t="shared" si="10"/>
        <v>0</v>
      </c>
      <c r="N157" s="17" t="s">
        <v>16</v>
      </c>
      <c r="O157" s="18"/>
      <c r="P157" s="23">
        <f t="shared" si="11"/>
        <v>0</v>
      </c>
      <c r="Q157" s="90">
        <v>15.6</v>
      </c>
      <c r="R157" s="43">
        <f t="shared" si="12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9"/>
        <v>0</v>
      </c>
      <c r="K158" s="72"/>
      <c r="L158" s="20">
        <v>65</v>
      </c>
      <c r="M158" s="65">
        <f t="shared" si="10"/>
        <v>0</v>
      </c>
      <c r="N158" s="17" t="s">
        <v>16</v>
      </c>
      <c r="O158" s="18"/>
      <c r="P158" s="23">
        <f t="shared" si="11"/>
        <v>0</v>
      </c>
      <c r="Q158" s="90"/>
      <c r="R158" s="43">
        <f t="shared" si="12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9"/>
        <v>0</v>
      </c>
      <c r="K159" s="72"/>
      <c r="L159" s="20">
        <v>50</v>
      </c>
      <c r="M159" s="65">
        <f t="shared" si="10"/>
        <v>0</v>
      </c>
      <c r="N159" s="17" t="s">
        <v>16</v>
      </c>
      <c r="O159" s="18"/>
      <c r="P159" s="23">
        <f t="shared" si="11"/>
        <v>0</v>
      </c>
      <c r="Q159" s="90"/>
      <c r="R159" s="43">
        <f t="shared" si="12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9"/>
        <v>0</v>
      </c>
      <c r="K160" s="72"/>
      <c r="L160" s="20">
        <v>50</v>
      </c>
      <c r="M160" s="65">
        <f t="shared" si="10"/>
        <v>0</v>
      </c>
      <c r="N160" s="17" t="s">
        <v>16</v>
      </c>
      <c r="O160" s="18"/>
      <c r="P160" s="23">
        <f t="shared" si="11"/>
        <v>0</v>
      </c>
      <c r="Q160" s="90"/>
      <c r="R160" s="43">
        <f t="shared" si="12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9"/>
        <v>0</v>
      </c>
      <c r="K161" s="72"/>
      <c r="L161" s="20">
        <v>60</v>
      </c>
      <c r="M161" s="65">
        <f t="shared" si="10"/>
        <v>0</v>
      </c>
      <c r="N161" s="17" t="s">
        <v>16</v>
      </c>
      <c r="O161" s="18"/>
      <c r="P161" s="23">
        <f t="shared" si="11"/>
        <v>0</v>
      </c>
      <c r="Q161" s="90"/>
      <c r="R161" s="43">
        <f t="shared" si="12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si="29"/>
        <v>0</v>
      </c>
      <c r="K162" s="72"/>
      <c r="L162" s="20">
        <v>60</v>
      </c>
      <c r="M162" s="65">
        <f t="shared" si="10"/>
        <v>0</v>
      </c>
      <c r="N162" s="17" t="s">
        <v>16</v>
      </c>
      <c r="O162" s="18"/>
      <c r="P162" s="23">
        <f t="shared" si="11"/>
        <v>0</v>
      </c>
      <c r="Q162" s="90"/>
      <c r="R162" s="43">
        <f t="shared" si="12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10"/>
        <v>0</v>
      </c>
      <c r="N163" s="17" t="s">
        <v>16</v>
      </c>
      <c r="O163" s="18"/>
      <c r="P163" s="23">
        <f t="shared" si="11"/>
        <v>0</v>
      </c>
      <c r="Q163" s="90"/>
      <c r="R163" s="43">
        <f t="shared" si="12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10"/>
        <v>0</v>
      </c>
      <c r="N164" s="17" t="s">
        <v>16</v>
      </c>
      <c r="O164" s="18"/>
      <c r="P164" s="23">
        <f t="shared" si="11"/>
        <v>0</v>
      </c>
      <c r="Q164" s="90">
        <v>12.95</v>
      </c>
      <c r="R164" s="43">
        <f t="shared" si="12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10"/>
        <v>0</v>
      </c>
      <c r="N165" s="17" t="s">
        <v>16</v>
      </c>
      <c r="O165" s="18"/>
      <c r="P165" s="23">
        <f t="shared" si="11"/>
        <v>0</v>
      </c>
      <c r="Q165" s="90">
        <v>10.61</v>
      </c>
      <c r="R165" s="43">
        <f t="shared" si="12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10"/>
        <v>0</v>
      </c>
      <c r="N166" s="17" t="s">
        <v>16</v>
      </c>
      <c r="O166" s="18"/>
      <c r="P166" s="23">
        <f t="shared" si="11"/>
        <v>0</v>
      </c>
      <c r="Q166" s="90">
        <v>11.97</v>
      </c>
      <c r="R166" s="43">
        <f t="shared" si="12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10"/>
        <v>0</v>
      </c>
      <c r="N169" s="17" t="s">
        <v>16</v>
      </c>
      <c r="O169" s="18"/>
      <c r="P169" s="23">
        <f t="shared" si="11"/>
        <v>0</v>
      </c>
      <c r="Q169" s="90">
        <v>14.95</v>
      </c>
      <c r="R169" s="43">
        <f t="shared" si="12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10"/>
        <v>0</v>
      </c>
      <c r="N170" s="17" t="s">
        <v>16</v>
      </c>
      <c r="O170" s="18"/>
      <c r="P170" s="23">
        <f t="shared" si="11"/>
        <v>0</v>
      </c>
      <c r="Q170" s="90"/>
      <c r="R170" s="43">
        <f t="shared" si="12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10"/>
        <v>0</v>
      </c>
      <c r="N171" s="17" t="s">
        <v>16</v>
      </c>
      <c r="O171" s="18"/>
      <c r="P171" s="23">
        <f t="shared" si="11"/>
        <v>0</v>
      </c>
      <c r="Q171" s="90"/>
      <c r="R171" s="43">
        <f t="shared" si="12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10"/>
        <v>0</v>
      </c>
      <c r="N172" s="17" t="s">
        <v>16</v>
      </c>
      <c r="O172" s="18"/>
      <c r="P172" s="23">
        <f t="shared" si="11"/>
        <v>0</v>
      </c>
      <c r="Q172" s="92"/>
      <c r="R172" s="43">
        <f t="shared" si="12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9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si="29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29"/>
        <v>7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ref="P177:P258" si="33">SUM(M177-O177)</f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33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33"/>
        <v>0</v>
      </c>
      <c r="Q179" s="90"/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29"/>
        <v>3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33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33"/>
        <v>0</v>
      </c>
      <c r="Q182" s="90"/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3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33"/>
        <v>0</v>
      </c>
      <c r="Q185" s="92"/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3"/>
        <v>0</v>
      </c>
      <c r="Q186" s="92"/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+'18'!J187</f>
        <v>21</v>
      </c>
      <c r="F187" s="71"/>
      <c r="G187" s="46">
        <f>E187+F187</f>
        <v>21</v>
      </c>
      <c r="H187" s="78">
        <v>0</v>
      </c>
      <c r="I187" s="76">
        <v>0</v>
      </c>
      <c r="J187" s="46">
        <f t="shared" si="29"/>
        <v>21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+'18'!J188</f>
        <v>34</v>
      </c>
      <c r="F188" s="71"/>
      <c r="G188" s="46">
        <f>E188+F188</f>
        <v>34</v>
      </c>
      <c r="H188" s="78">
        <v>0</v>
      </c>
      <c r="I188" s="76">
        <v>0</v>
      </c>
      <c r="J188" s="46">
        <f t="shared" si="29"/>
        <v>34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9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3"/>
        <v>0</v>
      </c>
      <c r="Q190" s="92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3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3"/>
        <v>0</v>
      </c>
      <c r="Q192" s="92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33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29"/>
        <v>5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03">
        <f t="shared" si="33"/>
        <v>120</v>
      </c>
      <c r="Q194" s="90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33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29"/>
        <v>2</v>
      </c>
      <c r="K196" s="72">
        <v>1</v>
      </c>
      <c r="L196" s="20">
        <v>120</v>
      </c>
      <c r="M196" s="65">
        <f t="shared" si="32"/>
        <v>120</v>
      </c>
      <c r="N196" s="17" t="s">
        <v>16</v>
      </c>
      <c r="O196" s="18"/>
      <c r="P196" s="103">
        <f>SUM(M196-O196)</f>
        <v>120</v>
      </c>
      <c r="Q196" s="90">
        <v>73</v>
      </c>
      <c r="R196" s="43">
        <f t="shared" si="34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ref="J197:J258" si="37">+G197-H197-K197-I197</f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3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7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3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7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3"/>
        <v>0</v>
      </c>
      <c r="Q199" s="92"/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7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3"/>
        <v>0</v>
      </c>
      <c r="Q200" s="92"/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7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3"/>
        <v>0</v>
      </c>
      <c r="Q201" s="92"/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7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3"/>
        <v>0</v>
      </c>
      <c r="Q202" s="92"/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7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3"/>
        <v>0</v>
      </c>
      <c r="Q203" s="92"/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7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3"/>
        <v>0</v>
      </c>
      <c r="Q204" s="92"/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94</v>
      </c>
      <c r="F205" s="71"/>
      <c r="G205" s="46">
        <f t="shared" si="30"/>
        <v>94</v>
      </c>
      <c r="H205" s="78">
        <v>0</v>
      </c>
      <c r="I205" s="76">
        <v>0</v>
      </c>
      <c r="J205" s="46">
        <f t="shared" si="37"/>
        <v>91</v>
      </c>
      <c r="K205" s="72">
        <v>3</v>
      </c>
      <c r="L205" s="20">
        <v>55</v>
      </c>
      <c r="M205" s="65">
        <f t="shared" si="32"/>
        <v>165</v>
      </c>
      <c r="N205" s="17" t="s">
        <v>16</v>
      </c>
      <c r="O205" s="18"/>
      <c r="P205" s="103">
        <f t="shared" si="33"/>
        <v>165</v>
      </c>
      <c r="Q205" s="92"/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7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3"/>
        <v>0</v>
      </c>
      <c r="Q206" s="92"/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7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7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3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7"/>
        <v>5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3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7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7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3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7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3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7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3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7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7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7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3"/>
        <v>0</v>
      </c>
      <c r="Q216" s="92"/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7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3"/>
        <v>0</v>
      </c>
      <c r="Q217" s="92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7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3"/>
        <v>0</v>
      </c>
      <c r="Q218" s="92"/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7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3"/>
        <v>0</v>
      </c>
      <c r="Q219" s="92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7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3"/>
        <v>0</v>
      </c>
      <c r="Q220" s="92"/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7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3"/>
        <v>0</v>
      </c>
      <c r="Q221" s="92"/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7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3"/>
        <v>0</v>
      </c>
      <c r="Q222" s="92"/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7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3"/>
        <v>0</v>
      </c>
      <c r="Q223" s="92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7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3"/>
        <v>0</v>
      </c>
      <c r="Q224" s="92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7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3"/>
        <v>0</v>
      </c>
      <c r="Q225" s="90"/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7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3"/>
        <v>0</v>
      </c>
      <c r="Q226" s="90"/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7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3"/>
        <v>0</v>
      </c>
      <c r="Q227" s="90"/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7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7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3"/>
        <v>0</v>
      </c>
      <c r="Q229" s="92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7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3"/>
        <v>0</v>
      </c>
      <c r="Q230" s="92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si="37"/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3"/>
        <v>0</v>
      </c>
      <c r="Q231" s="92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37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3"/>
        <v>0</v>
      </c>
      <c r="Q232" s="92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37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3"/>
        <v>0</v>
      </c>
      <c r="Q233" s="92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37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3"/>
        <v>0</v>
      </c>
      <c r="Q234" s="92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si="37"/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ref="P235:P247" si="42">SUM(M235-O235)</f>
        <v>0</v>
      </c>
      <c r="Q235" s="92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37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42"/>
        <v>0</v>
      </c>
      <c r="Q236" s="92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37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42"/>
        <v>0</v>
      </c>
      <c r="Q237" s="92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37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42"/>
        <v>0</v>
      </c>
      <c r="Q238" s="92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37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42"/>
        <v>0</v>
      </c>
      <c r="Q239" s="92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37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42"/>
        <v>0</v>
      </c>
      <c r="Q240" s="92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37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42"/>
        <v>0</v>
      </c>
      <c r="Q241" s="92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37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2"/>
        <v>0</v>
      </c>
      <c r="Q242" s="92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+'18'!J243</f>
        <v>6</v>
      </c>
      <c r="F243" s="71"/>
      <c r="G243" s="46">
        <f t="shared" ref="G243:G246" si="44">E243+F243</f>
        <v>6</v>
      </c>
      <c r="H243" s="78">
        <v>0</v>
      </c>
      <c r="I243" s="76">
        <v>0</v>
      </c>
      <c r="J243" s="46">
        <f t="shared" si="37"/>
        <v>6</v>
      </c>
      <c r="K243" s="72"/>
      <c r="L243" s="20">
        <v>20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2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+'18'!J244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37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2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+'18'!J245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37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2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+'18'!J246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37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2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37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42"/>
        <v>0</v>
      </c>
      <c r="Q247" s="92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37"/>
        <v>0</v>
      </c>
      <c r="K248" s="72"/>
      <c r="L248" s="20"/>
      <c r="M248" s="65">
        <f t="shared" si="32"/>
        <v>0</v>
      </c>
      <c r="N248" s="17" t="s">
        <v>16</v>
      </c>
      <c r="O248" s="18"/>
      <c r="P248" s="23">
        <f t="shared" si="33"/>
        <v>0</v>
      </c>
      <c r="Q248" s="92"/>
      <c r="R248" s="43">
        <f t="shared" si="34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37"/>
        <v>0</v>
      </c>
      <c r="K249" s="72"/>
      <c r="L249" s="20"/>
      <c r="M249" s="65">
        <f t="shared" si="32"/>
        <v>0</v>
      </c>
      <c r="N249" s="17" t="s">
        <v>16</v>
      </c>
      <c r="O249" s="18"/>
      <c r="P249" s="23">
        <f t="shared" si="33"/>
        <v>0</v>
      </c>
      <c r="Q249" s="92"/>
      <c r="R249" s="43">
        <f t="shared" si="34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37"/>
        <v>0</v>
      </c>
      <c r="K250" s="72"/>
      <c r="L250" s="20"/>
      <c r="M250" s="65">
        <f t="shared" si="32"/>
        <v>0</v>
      </c>
      <c r="N250" s="17" t="s">
        <v>16</v>
      </c>
      <c r="O250" s="18"/>
      <c r="P250" s="23">
        <f t="shared" si="33"/>
        <v>0</v>
      </c>
      <c r="Q250" s="92"/>
      <c r="R250" s="43">
        <f t="shared" si="34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37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3"/>
        <v>0</v>
      </c>
      <c r="Q251" s="92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37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3"/>
        <v>0</v>
      </c>
      <c r="Q252" s="92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si="37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2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37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3"/>
        <v>0</v>
      </c>
      <c r="Q254" s="92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37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3"/>
        <v>0</v>
      </c>
      <c r="Q255" s="92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37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3"/>
        <v>0</v>
      </c>
      <c r="Q256" s="92"/>
      <c r="R256" s="43">
        <f t="shared" si="34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si="37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2"/>
      <c r="R257" s="43">
        <f t="shared" ref="R257" si="55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37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3"/>
        <v>0</v>
      </c>
      <c r="Q258" s="92"/>
      <c r="R258" s="43">
        <f t="shared" si="34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2"/>
      <c r="R259" s="43">
        <f t="shared" ref="R259" si="60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1467.03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4280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1235</v>
      </c>
      <c r="O264" s="2">
        <v>100</v>
      </c>
      <c r="P264" s="2">
        <v>150</v>
      </c>
      <c r="Q264" s="88">
        <v>50</v>
      </c>
      <c r="R264" s="2">
        <v>200</v>
      </c>
      <c r="S264" s="2">
        <v>280</v>
      </c>
      <c r="T264" s="2">
        <v>50</v>
      </c>
      <c r="U264" s="2">
        <v>50</v>
      </c>
      <c r="V264" s="2">
        <v>250</v>
      </c>
      <c r="W264" s="2">
        <v>50</v>
      </c>
      <c r="X264" s="2">
        <v>55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2630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2630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6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CFF"/>
  </sheetPr>
  <dimension ref="A1:W346"/>
  <sheetViews>
    <sheetView zoomScale="70" zoomScaleNormal="70" workbookViewId="0">
      <pane xSplit="10" ySplit="4" topLeftCell="K1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31</v>
      </c>
      <c r="F5" s="71"/>
      <c r="G5" s="46">
        <f t="shared" ref="G5:G26" si="0">E5+F5</f>
        <v>31</v>
      </c>
      <c r="H5" s="78">
        <v>0</v>
      </c>
      <c r="I5" s="76">
        <v>0</v>
      </c>
      <c r="J5" s="46">
        <f t="shared" ref="J5:J26" si="1">+G5-H5-K5-I5</f>
        <v>29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39</v>
      </c>
      <c r="F6" s="71"/>
      <c r="G6" s="46">
        <f t="shared" si="0"/>
        <v>39</v>
      </c>
      <c r="H6" s="78">
        <v>0</v>
      </c>
      <c r="I6" s="76">
        <v>0</v>
      </c>
      <c r="J6" s="46">
        <f t="shared" si="1"/>
        <v>35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50</v>
      </c>
      <c r="P6" s="103">
        <f t="shared" ref="P6:P80" si="3">SUM(M6-O6)</f>
        <v>350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1</v>
      </c>
      <c r="K14" s="72">
        <v>3</v>
      </c>
      <c r="L14" s="15">
        <v>50</v>
      </c>
      <c r="M14" s="65">
        <f t="shared" si="2"/>
        <v>150</v>
      </c>
      <c r="N14" s="17" t="s">
        <v>16</v>
      </c>
      <c r="O14" s="18"/>
      <c r="P14" s="103">
        <f t="shared" si="3"/>
        <v>150</v>
      </c>
      <c r="Q14" s="90">
        <v>21.22</v>
      </c>
      <c r="R14" s="43">
        <f t="shared" si="4"/>
        <v>63.66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</v>
      </c>
      <c r="F22" s="71">
        <v>2</v>
      </c>
      <c r="G22" s="46">
        <f t="shared" si="0"/>
        <v>3</v>
      </c>
      <c r="H22" s="78">
        <v>0</v>
      </c>
      <c r="I22" s="76">
        <v>0</v>
      </c>
      <c r="J22" s="46">
        <f t="shared" si="1"/>
        <v>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200</v>
      </c>
      <c r="P22" s="103">
        <f t="shared" si="3"/>
        <v>100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4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/>
      <c r="P28" s="103">
        <f t="shared" si="3"/>
        <v>500</v>
      </c>
      <c r="Q28" s="90">
        <v>31.97</v>
      </c>
      <c r="R28" s="43">
        <f t="shared" si="4"/>
        <v>159.85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3</v>
      </c>
      <c r="F29" s="71">
        <v>2</v>
      </c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10</v>
      </c>
      <c r="F31" s="71">
        <v>10</v>
      </c>
      <c r="G31" s="46">
        <f t="shared" si="5"/>
        <v>20</v>
      </c>
      <c r="H31" s="78">
        <v>0</v>
      </c>
      <c r="I31" s="76">
        <v>0</v>
      </c>
      <c r="J31" s="46">
        <f t="shared" si="6"/>
        <v>20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4</v>
      </c>
      <c r="F32" s="71">
        <v>2</v>
      </c>
      <c r="G32" s="46">
        <f t="shared" si="5"/>
        <v>6</v>
      </c>
      <c r="H32" s="78">
        <v>0</v>
      </c>
      <c r="I32" s="76">
        <v>0</v>
      </c>
      <c r="J32" s="46">
        <f t="shared" si="6"/>
        <v>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03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3</v>
      </c>
      <c r="F35" s="71">
        <v>2</v>
      </c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03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4</v>
      </c>
      <c r="F39" s="71">
        <v>3</v>
      </c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4</v>
      </c>
      <c r="F40" s="71">
        <v>3</v>
      </c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3</v>
      </c>
      <c r="F41" s="71">
        <v>3</v>
      </c>
      <c r="G41" s="46">
        <f t="shared" si="5"/>
        <v>6</v>
      </c>
      <c r="H41" s="78">
        <v>0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4</v>
      </c>
      <c r="F65" s="71">
        <v>2</v>
      </c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3</v>
      </c>
      <c r="F66" s="71">
        <v>2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>
        <v>3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2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2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2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1</v>
      </c>
      <c r="K113" s="72">
        <v>8</v>
      </c>
      <c r="L113" s="20">
        <v>55</v>
      </c>
      <c r="M113" s="65">
        <f t="shared" si="7"/>
        <v>440</v>
      </c>
      <c r="N113" s="17" t="s">
        <v>16</v>
      </c>
      <c r="O113" s="18"/>
      <c r="P113" s="103">
        <f t="shared" si="8"/>
        <v>440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4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/>
      <c r="P131" s="103">
        <f t="shared" si="8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1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3">
        <f t="shared" si="8"/>
        <v>120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4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03">
        <f t="shared" si="26"/>
        <v>150</v>
      </c>
      <c r="Q175" s="90">
        <v>29.96</v>
      </c>
      <c r="R175" s="43">
        <f>+K175*Q175</f>
        <v>89.88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2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2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+'19'!J187</f>
        <v>21</v>
      </c>
      <c r="F187" s="71"/>
      <c r="G187" s="46">
        <f>E187+F187</f>
        <v>21</v>
      </c>
      <c r="H187" s="78">
        <v>0</v>
      </c>
      <c r="I187" s="76">
        <v>0</v>
      </c>
      <c r="J187" s="46">
        <f>+G187-H187-K187-I187</f>
        <v>15</v>
      </c>
      <c r="K187" s="72">
        <v>6</v>
      </c>
      <c r="L187" s="20">
        <v>15</v>
      </c>
      <c r="M187" s="65">
        <f>+L187*K187</f>
        <v>90</v>
      </c>
      <c r="N187" s="17" t="s">
        <v>16</v>
      </c>
      <c r="O187" s="18"/>
      <c r="P187" s="103">
        <f t="shared" si="26"/>
        <v>90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+'19'!J188</f>
        <v>34</v>
      </c>
      <c r="F188" s="71"/>
      <c r="G188" s="46">
        <f>E188+F188</f>
        <v>34</v>
      </c>
      <c r="H188" s="78">
        <v>0</v>
      </c>
      <c r="I188" s="76">
        <v>0</v>
      </c>
      <c r="J188" s="46">
        <f>+G188-H188-K188-I188</f>
        <v>32</v>
      </c>
      <c r="K188" s="72">
        <v>2</v>
      </c>
      <c r="L188" s="20">
        <v>15</v>
      </c>
      <c r="M188" s="65">
        <f>+L188*K188</f>
        <v>30</v>
      </c>
      <c r="N188" s="17" t="s">
        <v>16</v>
      </c>
      <c r="O188" s="18"/>
      <c r="P188" s="103">
        <f t="shared" si="26"/>
        <v>30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2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2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2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03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2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2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2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2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2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2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91</v>
      </c>
      <c r="F205" s="71"/>
      <c r="G205" s="46">
        <f t="shared" si="27"/>
        <v>91</v>
      </c>
      <c r="H205" s="78">
        <v>0</v>
      </c>
      <c r="I205" s="76">
        <v>0</v>
      </c>
      <c r="J205" s="46">
        <f t="shared" si="28"/>
        <v>91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2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2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2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4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3">
        <f t="shared" ref="P209:P258" si="36">SUM(M209-O209)</f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2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2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2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2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2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2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2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2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+'19'!J243</f>
        <v>6</v>
      </c>
      <c r="F243" s="71"/>
      <c r="G243" s="46">
        <f t="shared" ref="G243:G246" si="43">E243+F243</f>
        <v>6</v>
      </c>
      <c r="H243" s="78">
        <v>0</v>
      </c>
      <c r="I243" s="76">
        <v>0</v>
      </c>
      <c r="J243" s="46">
        <f t="shared" ref="J243:J246" si="44">+G243-H243-K243-I243</f>
        <v>6</v>
      </c>
      <c r="K243" s="72"/>
      <c r="L243" s="20">
        <v>20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2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+'19'!J244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2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+'19'!J245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2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+'19'!J246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2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2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+'19'!J248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+'19'!J249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+'19'!J250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2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2"/>
      <c r="R257" s="43">
        <f t="shared" ref="R257" si="54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2"/>
      <c r="R259" s="43">
        <f t="shared" ref="R259" si="59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1219.19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3770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2225</v>
      </c>
      <c r="O264" s="2">
        <v>790</v>
      </c>
      <c r="P264" s="2">
        <v>280</v>
      </c>
      <c r="Q264" s="88">
        <v>180</v>
      </c>
      <c r="R264" s="2">
        <v>100</v>
      </c>
      <c r="S264" s="2">
        <v>300</v>
      </c>
      <c r="T264" s="2">
        <v>120</v>
      </c>
      <c r="U264" s="2">
        <v>50</v>
      </c>
      <c r="V264" s="2">
        <v>250</v>
      </c>
      <c r="W264" s="2">
        <v>155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445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1085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1085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7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29</v>
      </c>
      <c r="F5" s="71"/>
      <c r="G5" s="46">
        <f t="shared" ref="G5:G26" si="0">E5+F5</f>
        <v>29</v>
      </c>
      <c r="H5" s="78">
        <v>0</v>
      </c>
      <c r="I5" s="76">
        <v>0</v>
      </c>
      <c r="J5" s="46">
        <f t="shared" ref="J5:J26" si="1">+G5-H5-K5-I5</f>
        <v>28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31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200</v>
      </c>
      <c r="P6" s="103">
        <f t="shared" ref="P6:P80" si="3">SUM(M6-O6)</f>
        <v>200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1</v>
      </c>
      <c r="F14" s="71">
        <v>4</v>
      </c>
      <c r="G14" s="46">
        <f t="shared" si="0"/>
        <v>5</v>
      </c>
      <c r="H14" s="78">
        <v>0</v>
      </c>
      <c r="I14" s="76">
        <v>0</v>
      </c>
      <c r="J14" s="46">
        <f t="shared" si="1"/>
        <v>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0</v>
      </c>
      <c r="F18" s="71">
        <v>3</v>
      </c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6</v>
      </c>
      <c r="F21" s="71">
        <v>3</v>
      </c>
      <c r="G21" s="46">
        <f t="shared" si="0"/>
        <v>9</v>
      </c>
      <c r="H21" s="78">
        <v>0</v>
      </c>
      <c r="I21" s="76">
        <v>0</v>
      </c>
      <c r="J21" s="46">
        <f t="shared" si="1"/>
        <v>8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3</v>
      </c>
      <c r="F24" s="71">
        <v>2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4</v>
      </c>
      <c r="F28" s="71">
        <v>3</v>
      </c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4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>
        <v>50</v>
      </c>
      <c r="P29" s="103">
        <f t="shared" si="3"/>
        <v>50</v>
      </c>
      <c r="Q29" s="90">
        <v>21.27</v>
      </c>
      <c r="R29" s="43">
        <f t="shared" si="4"/>
        <v>21.27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20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03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4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03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3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03">
        <f t="shared" si="3"/>
        <v>85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3">
        <f t="shared" si="3"/>
        <v>85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0</v>
      </c>
      <c r="F133" s="71">
        <v>3</v>
      </c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+'20'!J187</f>
        <v>15</v>
      </c>
      <c r="F187" s="71"/>
      <c r="G187" s="46">
        <f>E187+F187</f>
        <v>15</v>
      </c>
      <c r="H187" s="78">
        <v>0</v>
      </c>
      <c r="I187" s="76">
        <v>0</v>
      </c>
      <c r="J187" s="46">
        <f>+G187-H187-K187-I187</f>
        <v>15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+'20'!J188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91</v>
      </c>
      <c r="F205" s="71"/>
      <c r="G205" s="46">
        <f t="shared" si="30"/>
        <v>91</v>
      </c>
      <c r="H205" s="78">
        <v>0</v>
      </c>
      <c r="I205" s="76">
        <v>0</v>
      </c>
      <c r="J205" s="46">
        <f t="shared" si="31"/>
        <v>91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+'20'!J243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605.88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370</v>
      </c>
      <c r="O264" s="2">
        <v>170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385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8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29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100</v>
      </c>
      <c r="P6" s="103">
        <f t="shared" ref="P6:P80" si="3">SUM(M6-O6)</f>
        <v>100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5</v>
      </c>
      <c r="F14" s="71"/>
      <c r="G14" s="46">
        <f t="shared" si="0"/>
        <v>5</v>
      </c>
      <c r="H14" s="78">
        <v>0</v>
      </c>
      <c r="I14" s="76">
        <v>0</v>
      </c>
      <c r="J14" s="46">
        <f t="shared" si="1"/>
        <v>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8</v>
      </c>
      <c r="F21" s="71"/>
      <c r="G21" s="46">
        <f t="shared" si="0"/>
        <v>8</v>
      </c>
      <c r="H21" s="78">
        <v>0</v>
      </c>
      <c r="I21" s="76">
        <v>0</v>
      </c>
      <c r="J21" s="46">
        <f t="shared" si="1"/>
        <v>7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20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0</v>
      </c>
      <c r="F47" s="71">
        <v>1</v>
      </c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+'21'!J187</f>
        <v>15</v>
      </c>
      <c r="F187" s="71"/>
      <c r="G187" s="46">
        <f>E187+F187</f>
        <v>15</v>
      </c>
      <c r="H187" s="78">
        <v>0</v>
      </c>
      <c r="I187" s="76">
        <v>0</v>
      </c>
      <c r="J187" s="46">
        <f>+G187-H187-K187-I187</f>
        <v>15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+'21'!J188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91</v>
      </c>
      <c r="F205" s="71"/>
      <c r="G205" s="46">
        <f t="shared" si="30"/>
        <v>91</v>
      </c>
      <c r="H205" s="78">
        <v>0</v>
      </c>
      <c r="I205" s="76">
        <v>0</v>
      </c>
      <c r="J205" s="46">
        <f t="shared" si="31"/>
        <v>91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2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3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+'21'!J243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505.82000000000005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1140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160</v>
      </c>
      <c r="O264" s="2">
        <v>60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9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CCFF"/>
  </sheetPr>
  <dimension ref="A1:T346"/>
  <sheetViews>
    <sheetView zoomScale="70" zoomScaleNormal="7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12</v>
      </c>
      <c r="K6" s="72">
        <v>17</v>
      </c>
      <c r="L6" s="15">
        <v>100</v>
      </c>
      <c r="M6" s="65">
        <f t="shared" ref="M6:M80" si="2">+L6*K6</f>
        <v>1700</v>
      </c>
      <c r="N6" s="17" t="s">
        <v>16</v>
      </c>
      <c r="O6" s="18">
        <v>850</v>
      </c>
      <c r="P6" s="103">
        <f t="shared" ref="P6:P80" si="3">SUM(M6-O6)</f>
        <v>850</v>
      </c>
      <c r="Q6" s="90">
        <v>39.29</v>
      </c>
      <c r="R6" s="43">
        <f t="shared" ref="R6:R80" si="4">+K6*Q6</f>
        <v>667.93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5</v>
      </c>
      <c r="F14" s="71"/>
      <c r="G14" s="46">
        <f t="shared" si="0"/>
        <v>5</v>
      </c>
      <c r="H14" s="78">
        <v>0</v>
      </c>
      <c r="I14" s="76">
        <v>0</v>
      </c>
      <c r="J14" s="46">
        <f t="shared" si="1"/>
        <v>4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3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0</v>
      </c>
      <c r="F22" s="71">
        <v>9</v>
      </c>
      <c r="G22" s="46">
        <f t="shared" si="0"/>
        <v>9</v>
      </c>
      <c r="H22" s="78">
        <v>0</v>
      </c>
      <c r="I22" s="76">
        <v>0</v>
      </c>
      <c r="J22" s="46">
        <f t="shared" si="1"/>
        <v>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20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0</v>
      </c>
      <c r="F48" s="71">
        <v>1</v>
      </c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 t="shared" si="8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</v>
      </c>
      <c r="F113" s="71"/>
      <c r="G113" s="46">
        <f t="shared" si="20"/>
        <v>1</v>
      </c>
      <c r="H113" s="78">
        <v>0</v>
      </c>
      <c r="I113" s="76">
        <v>0</v>
      </c>
      <c r="J113" s="46">
        <f t="shared" si="21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>
        <v>30</v>
      </c>
      <c r="P115" s="103">
        <f t="shared" si="8"/>
        <v>30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+'22'!J187</f>
        <v>15</v>
      </c>
      <c r="F187" s="71"/>
      <c r="G187" s="46">
        <f>E187+F187</f>
        <v>15</v>
      </c>
      <c r="H187" s="78">
        <v>0</v>
      </c>
      <c r="I187" s="76">
        <v>0</v>
      </c>
      <c r="J187" s="46">
        <f>+G187-H187-K187-I187</f>
        <v>15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+'22'!J188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91</v>
      </c>
      <c r="F205" s="71"/>
      <c r="G205" s="46">
        <f t="shared" si="27"/>
        <v>91</v>
      </c>
      <c r="H205" s="78">
        <v>0</v>
      </c>
      <c r="I205" s="76">
        <v>0</v>
      </c>
      <c r="J205" s="46">
        <f t="shared" si="28"/>
        <v>91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0</v>
      </c>
      <c r="K209" s="72">
        <v>2</v>
      </c>
      <c r="L209" s="20">
        <v>120</v>
      </c>
      <c r="M209" s="65">
        <f t="shared" si="31"/>
        <v>240</v>
      </c>
      <c r="N209" s="17" t="s">
        <v>16</v>
      </c>
      <c r="O209" s="18"/>
      <c r="P209" s="103">
        <f t="shared" ref="P209:P258" si="36">SUM(M209-O209)</f>
        <v>240</v>
      </c>
      <c r="Q209" s="90">
        <v>83</v>
      </c>
      <c r="R209" s="43">
        <f t="shared" si="32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+'22'!J243</f>
        <v>6</v>
      </c>
      <c r="F243" s="71"/>
      <c r="G243" s="46">
        <f t="shared" ref="G243:G246" si="43">E243+F243</f>
        <v>6</v>
      </c>
      <c r="H243" s="78">
        <v>0</v>
      </c>
      <c r="I243" s="76">
        <v>0</v>
      </c>
      <c r="J243" s="46">
        <f t="shared" ref="J243:J246" si="44">+G243-H243-K243-I243</f>
        <v>6</v>
      </c>
      <c r="K243" s="72"/>
      <c r="L243" s="20">
        <v>20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+'22'!J244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+'22'!J248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+'22'!J249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1234.1199999999999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3065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955</v>
      </c>
      <c r="O264" s="2">
        <v>100</v>
      </c>
      <c r="P264" s="2">
        <v>225</v>
      </c>
      <c r="Q264" s="2">
        <v>260</v>
      </c>
      <c r="R264" s="2">
        <v>120</v>
      </c>
      <c r="S264" s="2">
        <v>150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880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1215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1215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A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27</v>
      </c>
      <c r="F5" s="71">
        <v>10</v>
      </c>
      <c r="G5" s="46">
        <f t="shared" ref="G5:G26" si="0">E5+F5</f>
        <v>37</v>
      </c>
      <c r="H5" s="78">
        <v>10</v>
      </c>
      <c r="I5" s="76">
        <v>0</v>
      </c>
      <c r="J5" s="46">
        <f t="shared" ref="J5:J26" si="1">+G5-H5-K5-I5</f>
        <v>26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12</v>
      </c>
      <c r="F6" s="71">
        <v>20</v>
      </c>
      <c r="G6" s="46">
        <f t="shared" si="0"/>
        <v>32</v>
      </c>
      <c r="H6" s="78">
        <v>0</v>
      </c>
      <c r="I6" s="76">
        <v>0</v>
      </c>
      <c r="J6" s="46">
        <f t="shared" si="1"/>
        <v>32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>
        <v>3</v>
      </c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4</v>
      </c>
      <c r="F20" s="71">
        <v>3</v>
      </c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7</v>
      </c>
      <c r="F21" s="71"/>
      <c r="G21" s="46">
        <f t="shared" si="0"/>
        <v>7</v>
      </c>
      <c r="H21" s="78">
        <v>2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3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8</v>
      </c>
      <c r="F22" s="71">
        <v>10</v>
      </c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5</v>
      </c>
      <c r="F24" s="71">
        <v>5</v>
      </c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6</v>
      </c>
      <c r="F28" s="71">
        <v>5</v>
      </c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20</v>
      </c>
      <c r="F31" s="71">
        <v>10</v>
      </c>
      <c r="G31" s="46">
        <f t="shared" si="5"/>
        <v>30</v>
      </c>
      <c r="H31" s="78">
        <v>0</v>
      </c>
      <c r="I31" s="76">
        <v>0</v>
      </c>
      <c r="J31" s="46">
        <f t="shared" si="6"/>
        <v>30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1</v>
      </c>
      <c r="F32" s="71">
        <v>7</v>
      </c>
      <c r="G32" s="46">
        <f t="shared" si="5"/>
        <v>8</v>
      </c>
      <c r="H32" s="78">
        <v>0</v>
      </c>
      <c r="I32" s="76">
        <v>0</v>
      </c>
      <c r="J32" s="46">
        <f t="shared" si="6"/>
        <v>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4</v>
      </c>
      <c r="F35" s="71">
        <v>2</v>
      </c>
      <c r="G35" s="46">
        <f t="shared" si="5"/>
        <v>6</v>
      </c>
      <c r="H35" s="78">
        <v>0</v>
      </c>
      <c r="I35" s="76">
        <v>0</v>
      </c>
      <c r="J35" s="46">
        <f t="shared" si="6"/>
        <v>4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3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2</v>
      </c>
      <c r="F39" s="71">
        <v>3</v>
      </c>
      <c r="G39" s="46">
        <f t="shared" si="5"/>
        <v>5</v>
      </c>
      <c r="H39" s="78">
        <v>2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4</v>
      </c>
      <c r="F40" s="71">
        <v>3</v>
      </c>
      <c r="G40" s="46">
        <f t="shared" si="5"/>
        <v>7</v>
      </c>
      <c r="H40" s="78">
        <v>3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3</v>
      </c>
      <c r="F41" s="71">
        <v>3</v>
      </c>
      <c r="G41" s="46">
        <f t="shared" si="5"/>
        <v>6</v>
      </c>
      <c r="H41" s="78">
        <v>1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0</v>
      </c>
      <c r="F49" s="71">
        <v>2</v>
      </c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2</v>
      </c>
      <c r="F53" s="71">
        <v>2</v>
      </c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1</v>
      </c>
      <c r="F57" s="71">
        <v>2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1</v>
      </c>
      <c r="F62" s="71">
        <v>2</v>
      </c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4</v>
      </c>
      <c r="F66" s="71"/>
      <c r="G66" s="46">
        <f t="shared" si="5"/>
        <v>4</v>
      </c>
      <c r="H66" s="78">
        <v>1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>
        <v>2</v>
      </c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3</v>
      </c>
      <c r="F74" s="71"/>
      <c r="G74" s="46">
        <f t="shared" si="5"/>
        <v>3</v>
      </c>
      <c r="H74" s="78">
        <v>1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4</v>
      </c>
      <c r="F175" s="71">
        <v>10</v>
      </c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+'23'!J187</f>
        <v>15</v>
      </c>
      <c r="F187" s="71"/>
      <c r="G187" s="46">
        <f>E187+F187</f>
        <v>15</v>
      </c>
      <c r="H187" s="78">
        <v>0</v>
      </c>
      <c r="I187" s="76">
        <v>0</v>
      </c>
      <c r="J187" s="46">
        <f>+G187-H187-K187-I187</f>
        <v>15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+'23'!J188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2</v>
      </c>
      <c r="F194" s="71">
        <v>10</v>
      </c>
      <c r="G194" s="46">
        <f t="shared" si="30"/>
        <v>12</v>
      </c>
      <c r="H194" s="78">
        <v>0</v>
      </c>
      <c r="I194" s="76">
        <v>0</v>
      </c>
      <c r="J194" s="46">
        <f t="shared" si="31"/>
        <v>11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91</v>
      </c>
      <c r="F205" s="71"/>
      <c r="G205" s="46">
        <f t="shared" si="30"/>
        <v>91</v>
      </c>
      <c r="H205" s="78">
        <v>0</v>
      </c>
      <c r="I205" s="76">
        <v>0</v>
      </c>
      <c r="J205" s="46">
        <f t="shared" si="31"/>
        <v>91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+'23'!J243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291.39999999999998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325</v>
      </c>
      <c r="O264" s="2">
        <v>65</v>
      </c>
      <c r="P264" s="2">
        <v>260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B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CCFF"/>
  </sheetPr>
  <dimension ref="A1:V346"/>
  <sheetViews>
    <sheetView zoomScale="70" zoomScaleNormal="70" workbookViewId="0">
      <pane xSplit="10" ySplit="4" topLeftCell="L113" activePane="bottomRight" state="frozen"/>
      <selection activeCell="A2" sqref="A2:O2"/>
      <selection pane="topRight" activeCell="A2" sqref="A2:O2"/>
      <selection pane="bottomLeft" activeCell="A2" sqref="A2:O2"/>
      <selection pane="bottomRight" activeCell="X132" sqref="X13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30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100</v>
      </c>
      <c r="P6" s="23">
        <f t="shared" ref="P6:P80" si="3">SUM(M6-O6)</f>
        <v>100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3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60</v>
      </c>
      <c r="P20" s="23">
        <f t="shared" si="3"/>
        <v>135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0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23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2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3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>
        <v>50</v>
      </c>
      <c r="P29" s="23">
        <f t="shared" si="3"/>
        <v>50</v>
      </c>
      <c r="Q29" s="90">
        <v>21.27</v>
      </c>
      <c r="R29" s="43">
        <f t="shared" si="4"/>
        <v>21.27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30</v>
      </c>
      <c r="F31" s="71"/>
      <c r="G31" s="46">
        <f t="shared" si="5"/>
        <v>30</v>
      </c>
      <c r="H31" s="78">
        <v>0</v>
      </c>
      <c r="I31" s="76">
        <v>0</v>
      </c>
      <c r="J31" s="46">
        <f t="shared" si="6"/>
        <v>30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5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 t="shared" si="3"/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0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120</v>
      </c>
      <c r="P55" s="103">
        <f t="shared" si="3"/>
        <v>120</v>
      </c>
      <c r="Q55" s="90">
        <v>29.34</v>
      </c>
      <c r="R55" s="43">
        <f>+K55*Q55</f>
        <v>58.68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3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03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03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0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50</v>
      </c>
      <c r="P77" s="103">
        <f t="shared" si="3"/>
        <v>150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3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1</v>
      </c>
      <c r="F113" s="71"/>
      <c r="G113" s="46">
        <f t="shared" si="20"/>
        <v>1</v>
      </c>
      <c r="H113" s="78">
        <v>0</v>
      </c>
      <c r="I113" s="76">
        <v>0</v>
      </c>
      <c r="J113" s="46">
        <f t="shared" si="21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1</v>
      </c>
      <c r="F133" s="71">
        <v>3</v>
      </c>
      <c r="G133" s="46">
        <f t="shared" si="20"/>
        <v>4</v>
      </c>
      <c r="H133" s="78">
        <v>0</v>
      </c>
      <c r="I133" s="76">
        <v>0</v>
      </c>
      <c r="J133" s="46">
        <f t="shared" si="21"/>
        <v>0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03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12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 t="shared" si="26"/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+'24'!J187</f>
        <v>15</v>
      </c>
      <c r="F187" s="71"/>
      <c r="G187" s="46">
        <f>E187+F187</f>
        <v>15</v>
      </c>
      <c r="H187" s="78">
        <v>0</v>
      </c>
      <c r="I187" s="76">
        <v>0</v>
      </c>
      <c r="J187" s="46">
        <f>+G187-H187-K187-I187</f>
        <v>15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+'24'!J188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11</v>
      </c>
      <c r="F194" s="71"/>
      <c r="G194" s="46">
        <f t="shared" si="27"/>
        <v>11</v>
      </c>
      <c r="H194" s="78">
        <v>0</v>
      </c>
      <c r="I194" s="76">
        <v>0</v>
      </c>
      <c r="J194" s="46">
        <f t="shared" si="28"/>
        <v>11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91</v>
      </c>
      <c r="F205" s="71"/>
      <c r="G205" s="46">
        <f t="shared" si="27"/>
        <v>91</v>
      </c>
      <c r="H205" s="78">
        <v>0</v>
      </c>
      <c r="I205" s="76">
        <v>0</v>
      </c>
      <c r="J205" s="46">
        <f t="shared" si="28"/>
        <v>91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>
        <v>3</v>
      </c>
      <c r="G208" s="46">
        <f t="shared" si="27"/>
        <v>3</v>
      </c>
      <c r="H208" s="78">
        <v>0</v>
      </c>
      <c r="I208" s="76">
        <v>0</v>
      </c>
      <c r="J208" s="46">
        <f t="shared" si="28"/>
        <v>1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/>
      <c r="P208" s="103">
        <f t="shared" si="26"/>
        <v>100</v>
      </c>
      <c r="Q208" s="90">
        <v>33</v>
      </c>
      <c r="R208" s="43">
        <f t="shared" si="32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>
        <v>5</v>
      </c>
      <c r="G209" s="46">
        <f t="shared" si="27"/>
        <v>5</v>
      </c>
      <c r="H209" s="78">
        <v>0</v>
      </c>
      <c r="I209" s="76">
        <v>0</v>
      </c>
      <c r="J209" s="46">
        <f t="shared" si="28"/>
        <v>4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3">
        <f t="shared" ref="P209:P257" si="36">SUM(M209-O209)</f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+'24'!J243</f>
        <v>6</v>
      </c>
      <c r="F243" s="71"/>
      <c r="G243" s="46">
        <f t="shared" ref="G243:G246" si="43">E243+F243</f>
        <v>6</v>
      </c>
      <c r="H243" s="78">
        <v>0</v>
      </c>
      <c r="I243" s="76">
        <v>0</v>
      </c>
      <c r="J243" s="46">
        <f t="shared" ref="J243:J246" si="44">+G243-H243-K243-I243</f>
        <v>6</v>
      </c>
      <c r="K243" s="72"/>
      <c r="L243" s="20">
        <v>20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+'24'!J244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+'24'!J245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+'24'!J246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+'24'!J248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+'24'!J249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5">SUM(M258-O258)</f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1001.11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2580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1430</v>
      </c>
      <c r="O264" s="2">
        <v>100</v>
      </c>
      <c r="P264" s="2">
        <v>570</v>
      </c>
      <c r="Q264" s="2">
        <v>100</v>
      </c>
      <c r="R264" s="2">
        <v>220</v>
      </c>
      <c r="S264" s="2">
        <v>105</v>
      </c>
      <c r="T264" s="2">
        <v>65</v>
      </c>
      <c r="U264" s="2">
        <v>170</v>
      </c>
      <c r="V264" s="2">
        <v>100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480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655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655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C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18</v>
      </c>
      <c r="K5" s="72">
        <v>8</v>
      </c>
      <c r="L5" s="15">
        <v>50</v>
      </c>
      <c r="M5" s="65">
        <f>+L5*K5</f>
        <v>400</v>
      </c>
      <c r="N5" s="17" t="s">
        <v>16</v>
      </c>
      <c r="O5" s="18">
        <v>100</v>
      </c>
      <c r="P5" s="103">
        <f>SUM(M5-O5)</f>
        <v>300</v>
      </c>
      <c r="Q5" s="90">
        <v>22.48</v>
      </c>
      <c r="R5" s="43">
        <f>+K5*Q5</f>
        <v>179.84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9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ref="P10:P69" si="5">SUM(M10-O10)</f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5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3">
        <f t="shared" si="5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3">
        <f t="shared" si="5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8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/>
      <c r="P22" s="103">
        <f t="shared" si="5"/>
        <v>800</v>
      </c>
      <c r="Q22" s="90">
        <v>26.6</v>
      </c>
      <c r="R22" s="43">
        <f t="shared" si="4"/>
        <v>212.8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11</v>
      </c>
      <c r="F28" s="71"/>
      <c r="G28" s="46">
        <f t="shared" si="6"/>
        <v>11</v>
      </c>
      <c r="H28" s="78">
        <v>0</v>
      </c>
      <c r="I28" s="76">
        <v>0</v>
      </c>
      <c r="J28" s="46">
        <f t="shared" si="7"/>
        <v>10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5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3</v>
      </c>
      <c r="F29" s="71"/>
      <c r="G29" s="46">
        <f t="shared" si="6"/>
        <v>3</v>
      </c>
      <c r="H29" s="78">
        <v>0</v>
      </c>
      <c r="I29" s="76">
        <v>0</v>
      </c>
      <c r="J29" s="46">
        <f t="shared" si="7"/>
        <v>2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/>
      <c r="P29" s="103">
        <f t="shared" si="5"/>
        <v>100</v>
      </c>
      <c r="Q29" s="90">
        <v>21.27</v>
      </c>
      <c r="R29" s="43">
        <f t="shared" si="4"/>
        <v>21.27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30</v>
      </c>
      <c r="F31" s="71"/>
      <c r="G31" s="46">
        <f t="shared" si="6"/>
        <v>30</v>
      </c>
      <c r="H31" s="78">
        <v>0</v>
      </c>
      <c r="I31" s="76">
        <v>0</v>
      </c>
      <c r="J31" s="46">
        <f t="shared" si="7"/>
        <v>27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100</v>
      </c>
      <c r="P31" s="103">
        <f t="shared" si="5"/>
        <v>200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5</v>
      </c>
      <c r="F32" s="71"/>
      <c r="G32" s="46">
        <f t="shared" si="6"/>
        <v>5</v>
      </c>
      <c r="H32" s="78">
        <v>0</v>
      </c>
      <c r="I32" s="76">
        <v>0</v>
      </c>
      <c r="J32" s="46">
        <f t="shared" si="7"/>
        <v>2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3">
        <f t="shared" si="5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4</v>
      </c>
      <c r="F35" s="71"/>
      <c r="G35" s="46">
        <f t="shared" si="6"/>
        <v>4</v>
      </c>
      <c r="H35" s="78">
        <v>0</v>
      </c>
      <c r="I35" s="76">
        <v>0</v>
      </c>
      <c r="J35" s="46">
        <f t="shared" si="7"/>
        <v>0</v>
      </c>
      <c r="K35" s="72">
        <v>4</v>
      </c>
      <c r="L35" s="15">
        <v>130</v>
      </c>
      <c r="M35" s="65">
        <f t="shared" si="2"/>
        <v>520</v>
      </c>
      <c r="N35" s="17" t="s">
        <v>16</v>
      </c>
      <c r="O35" s="18">
        <v>130</v>
      </c>
      <c r="P35" s="103">
        <f t="shared" si="5"/>
        <v>390</v>
      </c>
      <c r="Q35" s="90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3</v>
      </c>
      <c r="F39" s="71"/>
      <c r="G39" s="46">
        <f t="shared" si="6"/>
        <v>3</v>
      </c>
      <c r="H39" s="78">
        <v>0</v>
      </c>
      <c r="I39" s="76">
        <v>0</v>
      </c>
      <c r="J39" s="46">
        <f t="shared" si="7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03">
        <f t="shared" si="5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4</v>
      </c>
      <c r="F40" s="71"/>
      <c r="G40" s="46">
        <f t="shared" si="6"/>
        <v>4</v>
      </c>
      <c r="H40" s="78">
        <v>0</v>
      </c>
      <c r="I40" s="76">
        <v>0</v>
      </c>
      <c r="J40" s="46">
        <f t="shared" si="7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5</v>
      </c>
      <c r="F41" s="71"/>
      <c r="G41" s="46">
        <f t="shared" si="6"/>
        <v>5</v>
      </c>
      <c r="H41" s="78">
        <v>0</v>
      </c>
      <c r="I41" s="76">
        <v>0</v>
      </c>
      <c r="J41" s="46">
        <f t="shared" si="7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>SUM(M44-O44)</f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1</v>
      </c>
      <c r="F46" s="71"/>
      <c r="G46" s="46">
        <f t="shared" si="6"/>
        <v>1</v>
      </c>
      <c r="H46" s="78">
        <v>0</v>
      </c>
      <c r="I46" s="76">
        <v>0</v>
      </c>
      <c r="J46" s="46">
        <f t="shared" si="7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50</v>
      </c>
      <c r="P46" s="23">
        <f t="shared" si="5"/>
        <v>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2</v>
      </c>
      <c r="F47" s="71"/>
      <c r="G47" s="46">
        <f t="shared" si="6"/>
        <v>2</v>
      </c>
      <c r="H47" s="78">
        <v>0</v>
      </c>
      <c r="I47" s="76">
        <v>0</v>
      </c>
      <c r="J47" s="46">
        <f t="shared" si="7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2</v>
      </c>
      <c r="F48" s="71"/>
      <c r="G48" s="46">
        <f t="shared" si="6"/>
        <v>2</v>
      </c>
      <c r="H48" s="78">
        <v>0</v>
      </c>
      <c r="I48" s="76">
        <v>0</v>
      </c>
      <c r="J48" s="46">
        <f t="shared" si="7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2</v>
      </c>
      <c r="F49" s="71"/>
      <c r="G49" s="46">
        <f t="shared" si="6"/>
        <v>2</v>
      </c>
      <c r="H49" s="78">
        <v>0</v>
      </c>
      <c r="I49" s="76">
        <v>0</v>
      </c>
      <c r="J49" s="46">
        <f t="shared" si="7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0</v>
      </c>
      <c r="F50" s="71"/>
      <c r="G50" s="46">
        <f t="shared" si="6"/>
        <v>0</v>
      </c>
      <c r="H50" s="78">
        <v>0</v>
      </c>
      <c r="I50" s="76">
        <v>0</v>
      </c>
      <c r="J50" s="46">
        <f t="shared" si="7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2</v>
      </c>
      <c r="F53" s="71"/>
      <c r="G53" s="46">
        <f t="shared" si="6"/>
        <v>2</v>
      </c>
      <c r="H53" s="78">
        <v>0</v>
      </c>
      <c r="I53" s="76">
        <v>0</v>
      </c>
      <c r="J53" s="46">
        <f t="shared" si="7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2</v>
      </c>
      <c r="F56" s="71"/>
      <c r="G56" s="46">
        <f t="shared" si="6"/>
        <v>2</v>
      </c>
      <c r="H56" s="78">
        <v>0</v>
      </c>
      <c r="I56" s="76">
        <v>0</v>
      </c>
      <c r="J56" s="46">
        <f t="shared" si="7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3</v>
      </c>
      <c r="F57" s="71"/>
      <c r="G57" s="46">
        <f t="shared" si="6"/>
        <v>3</v>
      </c>
      <c r="H57" s="78">
        <v>0</v>
      </c>
      <c r="I57" s="76">
        <v>0</v>
      </c>
      <c r="J57" s="46">
        <f t="shared" si="7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3">
        <f t="shared" si="5"/>
        <v>120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7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03">
        <f t="shared" si="5"/>
        <v>85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3</v>
      </c>
      <c r="F62" s="71"/>
      <c r="G62" s="46">
        <f t="shared" si="6"/>
        <v>3</v>
      </c>
      <c r="H62" s="78">
        <v>0</v>
      </c>
      <c r="I62" s="76">
        <v>0</v>
      </c>
      <c r="J62" s="46">
        <f t="shared" si="7"/>
        <v>0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103">
        <f t="shared" si="5"/>
        <v>255</v>
      </c>
      <c r="Q62" s="90">
        <v>29.82</v>
      </c>
      <c r="R62" s="43">
        <f t="shared" si="4"/>
        <v>89.460000000000008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3</v>
      </c>
      <c r="F65" s="71"/>
      <c r="G65" s="46">
        <f t="shared" si="6"/>
        <v>3</v>
      </c>
      <c r="H65" s="78">
        <v>0</v>
      </c>
      <c r="I65" s="76">
        <v>0</v>
      </c>
      <c r="J65" s="46">
        <f t="shared" si="7"/>
        <v>1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3">
        <f t="shared" si="5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1</v>
      </c>
      <c r="F66" s="71"/>
      <c r="G66" s="46">
        <f t="shared" si="6"/>
        <v>1</v>
      </c>
      <c r="H66" s="78">
        <v>0</v>
      </c>
      <c r="I66" s="76">
        <v>0</v>
      </c>
      <c r="J66" s="46">
        <f t="shared" si="7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5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74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2</v>
      </c>
      <c r="F72" s="71"/>
      <c r="G72" s="46">
        <f t="shared" si="6"/>
        <v>2</v>
      </c>
      <c r="H72" s="78">
        <v>0</v>
      </c>
      <c r="I72" s="76">
        <v>0</v>
      </c>
      <c r="J72" s="46">
        <f t="shared" si="7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2</v>
      </c>
      <c r="F74" s="71"/>
      <c r="G74" s="46">
        <f t="shared" si="6"/>
        <v>2</v>
      </c>
      <c r="H74" s="78">
        <v>0</v>
      </c>
      <c r="I74" s="76">
        <v>0</v>
      </c>
      <c r="J74" s="46">
        <f t="shared" si="7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ref="P75:P133" si="9">SUM(M75-O75)</f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9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0</v>
      </c>
      <c r="F77" s="71"/>
      <c r="G77" s="46">
        <f t="shared" si="6"/>
        <v>0</v>
      </c>
      <c r="H77" s="78">
        <v>0</v>
      </c>
      <c r="I77" s="76">
        <v>0</v>
      </c>
      <c r="J77" s="46">
        <f t="shared" si="7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9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9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3</v>
      </c>
      <c r="F79" s="71"/>
      <c r="G79" s="46">
        <f t="shared" si="6"/>
        <v>3</v>
      </c>
      <c r="H79" s="78">
        <v>0</v>
      </c>
      <c r="I79" s="76">
        <v>0</v>
      </c>
      <c r="J79" s="46">
        <f t="shared" si="7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9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9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3</v>
      </c>
      <c r="F81" s="71"/>
      <c r="G81" s="46">
        <f t="shared" si="6"/>
        <v>3</v>
      </c>
      <c r="H81" s="78">
        <v>0</v>
      </c>
      <c r="I81" s="76">
        <v>0</v>
      </c>
      <c r="J81" s="46">
        <f t="shared" si="7"/>
        <v>3</v>
      </c>
      <c r="K81" s="72"/>
      <c r="L81" s="20">
        <v>55</v>
      </c>
      <c r="M81" s="65">
        <f t="shared" ref="M81:M172" si="10">+L81*K81</f>
        <v>0</v>
      </c>
      <c r="N81" s="17" t="s">
        <v>16</v>
      </c>
      <c r="O81" s="18"/>
      <c r="P81" s="23">
        <f t="shared" si="9"/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3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9"/>
        <v>0</v>
      </c>
      <c r="Q90" s="12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10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10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10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10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10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10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20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9"/>
        <v>0</v>
      </c>
      <c r="Q100" s="120"/>
      <c r="R100" s="43">
        <f t="shared" si="25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9"/>
        <v>0</v>
      </c>
      <c r="Q101" s="120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9"/>
        <v>0</v>
      </c>
      <c r="Q102" s="120"/>
      <c r="R102" s="43">
        <f t="shared" si="25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10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10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10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10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8</v>
      </c>
      <c r="F112" s="71"/>
      <c r="G112" s="46">
        <f t="shared" si="22"/>
        <v>8</v>
      </c>
      <c r="H112" s="78">
        <v>0</v>
      </c>
      <c r="I112" s="76">
        <v>0</v>
      </c>
      <c r="J112" s="46">
        <f t="shared" si="23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1</v>
      </c>
      <c r="F113" s="71"/>
      <c r="G113" s="46">
        <f t="shared" si="22"/>
        <v>1</v>
      </c>
      <c r="H113" s="78">
        <v>0</v>
      </c>
      <c r="I113" s="76">
        <v>0</v>
      </c>
      <c r="J113" s="46">
        <f t="shared" si="23"/>
        <v>1</v>
      </c>
      <c r="K113" s="72"/>
      <c r="L113" s="20">
        <v>55</v>
      </c>
      <c r="M113" s="65">
        <f t="shared" si="10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10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6</v>
      </c>
      <c r="F115" s="71"/>
      <c r="G115" s="46">
        <f t="shared" si="22"/>
        <v>6</v>
      </c>
      <c r="H115" s="78">
        <v>0</v>
      </c>
      <c r="I115" s="76">
        <v>0</v>
      </c>
      <c r="J115" s="46">
        <f t="shared" si="23"/>
        <v>4</v>
      </c>
      <c r="K115" s="72">
        <v>2</v>
      </c>
      <c r="L115" s="22">
        <v>60</v>
      </c>
      <c r="M115" s="65">
        <f t="shared" si="10"/>
        <v>120</v>
      </c>
      <c r="N115" s="17" t="s">
        <v>16</v>
      </c>
      <c r="O115" s="18"/>
      <c r="P115" s="103">
        <f t="shared" si="9"/>
        <v>120</v>
      </c>
      <c r="Q115" s="90">
        <v>23.61</v>
      </c>
      <c r="R115" s="43">
        <f t="shared" si="11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7</v>
      </c>
      <c r="F116" s="71"/>
      <c r="G116" s="46">
        <f t="shared" si="22"/>
        <v>7</v>
      </c>
      <c r="H116" s="78">
        <v>0</v>
      </c>
      <c r="I116" s="76">
        <v>0</v>
      </c>
      <c r="J116" s="46">
        <f t="shared" si="23"/>
        <v>6</v>
      </c>
      <c r="K116" s="72">
        <v>1</v>
      </c>
      <c r="L116" s="22">
        <v>100</v>
      </c>
      <c r="M116" s="65">
        <f t="shared" si="10"/>
        <v>100</v>
      </c>
      <c r="N116" s="17" t="s">
        <v>16</v>
      </c>
      <c r="O116" s="18">
        <v>50</v>
      </c>
      <c r="P116" s="103">
        <f t="shared" si="9"/>
        <v>50</v>
      </c>
      <c r="Q116" s="90">
        <v>13.03</v>
      </c>
      <c r="R116" s="43">
        <f t="shared" si="11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8</v>
      </c>
      <c r="F117" s="71"/>
      <c r="G117" s="46">
        <f t="shared" si="22"/>
        <v>8</v>
      </c>
      <c r="H117" s="78">
        <v>0</v>
      </c>
      <c r="I117" s="76">
        <v>0</v>
      </c>
      <c r="J117" s="46">
        <f t="shared" si="23"/>
        <v>8</v>
      </c>
      <c r="K117" s="72"/>
      <c r="L117" s="22">
        <v>55</v>
      </c>
      <c r="M117" s="65">
        <f t="shared" si="10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10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10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10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10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10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10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10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10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10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10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10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3</v>
      </c>
      <c r="F131" s="71"/>
      <c r="G131" s="46">
        <f t="shared" si="22"/>
        <v>3</v>
      </c>
      <c r="H131" s="78">
        <v>0</v>
      </c>
      <c r="I131" s="76">
        <v>0</v>
      </c>
      <c r="J131" s="46">
        <f t="shared" si="23"/>
        <v>3</v>
      </c>
      <c r="K131" s="72"/>
      <c r="L131" s="22">
        <v>50</v>
      </c>
      <c r="M131" s="65">
        <f t="shared" si="10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1</v>
      </c>
      <c r="F132" s="71">
        <v>4</v>
      </c>
      <c r="G132" s="46">
        <f t="shared" si="22"/>
        <v>5</v>
      </c>
      <c r="H132" s="78">
        <v>0</v>
      </c>
      <c r="I132" s="76">
        <v>0</v>
      </c>
      <c r="J132" s="46">
        <f t="shared" si="23"/>
        <v>3</v>
      </c>
      <c r="K132" s="72">
        <v>2</v>
      </c>
      <c r="L132" s="22">
        <v>60</v>
      </c>
      <c r="M132" s="65">
        <f t="shared" si="10"/>
        <v>120</v>
      </c>
      <c r="N132" s="17" t="s">
        <v>16</v>
      </c>
      <c r="O132" s="18"/>
      <c r="P132" s="103">
        <f t="shared" si="9"/>
        <v>120</v>
      </c>
      <c r="Q132" s="90">
        <v>16.690000000000001</v>
      </c>
      <c r="R132" s="43">
        <f t="shared" si="11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/>
      <c r="G133" s="46">
        <f t="shared" si="22"/>
        <v>0</v>
      </c>
      <c r="H133" s="78">
        <v>0</v>
      </c>
      <c r="I133" s="76">
        <v>0</v>
      </c>
      <c r="J133" s="46">
        <f t="shared" si="23"/>
        <v>0</v>
      </c>
      <c r="K133" s="72"/>
      <c r="L133" s="20">
        <v>50</v>
      </c>
      <c r="M133" s="65">
        <f t="shared" si="10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10"/>
        <v>0</v>
      </c>
      <c r="N134" s="17" t="s">
        <v>16</v>
      </c>
      <c r="O134" s="18"/>
      <c r="P134" s="23">
        <f t="shared" ref="P134:P141" si="28">SUM(M134-O134)</f>
        <v>0</v>
      </c>
      <c r="Q134" s="12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10"/>
        <v>0</v>
      </c>
      <c r="N135" s="17" t="s">
        <v>16</v>
      </c>
      <c r="O135" s="18"/>
      <c r="P135" s="23">
        <f t="shared" si="28"/>
        <v>0</v>
      </c>
      <c r="Q135" s="12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10"/>
        <v>0</v>
      </c>
      <c r="N136" s="17" t="s">
        <v>16</v>
      </c>
      <c r="O136" s="18"/>
      <c r="P136" s="23">
        <f t="shared" si="28"/>
        <v>0</v>
      </c>
      <c r="Q136" s="12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10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10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10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10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10"/>
        <v>0</v>
      </c>
      <c r="N142" s="17" t="s">
        <v>16</v>
      </c>
      <c r="O142" s="18"/>
      <c r="P142" s="23">
        <f t="shared" ref="P142:P197" si="29">SUM(M142-O142)</f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10"/>
        <v>0</v>
      </c>
      <c r="N143" s="17" t="s">
        <v>16</v>
      </c>
      <c r="O143" s="18"/>
      <c r="P143" s="23">
        <f t="shared" si="29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10"/>
        <v>0</v>
      </c>
      <c r="N144" s="17" t="s">
        <v>16</v>
      </c>
      <c r="O144" s="18"/>
      <c r="P144" s="23">
        <f t="shared" si="29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10"/>
        <v>0</v>
      </c>
      <c r="N145" s="17" t="s">
        <v>16</v>
      </c>
      <c r="O145" s="18"/>
      <c r="P145" s="23">
        <f t="shared" si="29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10"/>
        <v>0</v>
      </c>
      <c r="N146" s="17" t="s">
        <v>16</v>
      </c>
      <c r="O146" s="18"/>
      <c r="P146" s="23">
        <f t="shared" si="29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10"/>
        <v>0</v>
      </c>
      <c r="N147" s="17" t="s">
        <v>16</v>
      </c>
      <c r="O147" s="18"/>
      <c r="P147" s="23">
        <f t="shared" si="29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10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10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10"/>
        <v>0</v>
      </c>
      <c r="N150" s="17" t="s">
        <v>16</v>
      </c>
      <c r="O150" s="18"/>
      <c r="P150" s="23">
        <f t="shared" si="29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10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10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10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9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10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10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10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10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10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10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10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10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10"/>
        <v>0</v>
      </c>
      <c r="N163" s="17" t="s">
        <v>16</v>
      </c>
      <c r="O163" s="18"/>
      <c r="P163" s="23">
        <f t="shared" si="29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10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10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10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10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10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10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10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9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03">
        <f t="shared" si="29"/>
        <v>50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+'25'!J187</f>
        <v>15</v>
      </c>
      <c r="F187" s="71"/>
      <c r="G187" s="46">
        <f>E187+F187</f>
        <v>15</v>
      </c>
      <c r="H187" s="78">
        <v>0</v>
      </c>
      <c r="I187" s="76">
        <v>0</v>
      </c>
      <c r="J187" s="46">
        <f>+G187-H187-K187-I187</f>
        <v>15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+'25'!J188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6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3">
        <f t="shared" si="29"/>
        <v>600</v>
      </c>
      <c r="Q194" s="90">
        <v>73</v>
      </c>
      <c r="R194" s="43">
        <f t="shared" si="35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0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03">
        <f t="shared" si="29"/>
        <v>240</v>
      </c>
      <c r="Q196" s="90">
        <v>73</v>
      </c>
      <c r="R196" s="43">
        <f t="shared" si="35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ref="P198:P214" si="38">SUM(M198-O198)</f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91</v>
      </c>
      <c r="F205" s="71"/>
      <c r="G205" s="46">
        <f t="shared" si="30"/>
        <v>91</v>
      </c>
      <c r="H205" s="78">
        <v>0</v>
      </c>
      <c r="I205" s="76">
        <v>0</v>
      </c>
      <c r="J205" s="46">
        <f t="shared" si="31"/>
        <v>88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3">
        <f t="shared" si="38"/>
        <v>165</v>
      </c>
      <c r="Q205" s="90">
        <v>40</v>
      </c>
      <c r="R205" s="43">
        <f t="shared" si="35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0</v>
      </c>
      <c r="K209" s="72">
        <v>4</v>
      </c>
      <c r="L209" s="20">
        <v>120</v>
      </c>
      <c r="M209" s="65">
        <f t="shared" si="34"/>
        <v>480</v>
      </c>
      <c r="N209" s="17" t="s">
        <v>16</v>
      </c>
      <c r="O209" s="18"/>
      <c r="P209" s="103">
        <f t="shared" si="38"/>
        <v>480</v>
      </c>
      <c r="Q209" s="90">
        <v>83</v>
      </c>
      <c r="R209" s="43">
        <f t="shared" si="35"/>
        <v>332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ref="P216:P258" si="40">SUM(M216-O216)</f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40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40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+'25'!J243</f>
        <v>6</v>
      </c>
      <c r="F243" s="71"/>
      <c r="G243" s="46">
        <f t="shared" ref="G243:G246" si="48">E243+F243</f>
        <v>6</v>
      </c>
      <c r="H243" s="78">
        <v>0</v>
      </c>
      <c r="I243" s="76">
        <v>0</v>
      </c>
      <c r="J243" s="46">
        <f t="shared" ref="J243:J246" si="49">+G243-H243-K243-I243</f>
        <v>6</v>
      </c>
      <c r="K243" s="72"/>
      <c r="L243" s="20">
        <v>20</v>
      </c>
      <c r="M243" s="65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90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+'25'!J244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/>
      <c r="M244" s="65">
        <f t="shared" si="50"/>
        <v>0</v>
      </c>
      <c r="N244" s="17" t="s">
        <v>16</v>
      </c>
      <c r="O244" s="18"/>
      <c r="P244" s="23">
        <f t="shared" si="51"/>
        <v>0</v>
      </c>
      <c r="Q244" s="90"/>
      <c r="R244" s="43">
        <f t="shared" si="52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+'25'!J245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/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0"/>
      <c r="R245" s="43">
        <f t="shared" si="52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+'25'!J246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/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0"/>
      <c r="R246" s="43">
        <f t="shared" si="52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+'25'!J247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/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+'25'!J248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+'25'!J249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40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40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40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0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0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0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0"/>
        <v>0</v>
      </c>
      <c r="Q256" s="90"/>
      <c r="R256" s="43">
        <f t="shared" si="35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0"/>
      <c r="R257" s="43">
        <f t="shared" ref="R257" si="62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0"/>
        <v>0</v>
      </c>
      <c r="Q258" s="90"/>
      <c r="R258" s="43">
        <f t="shared" si="35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0"/>
      <c r="R259" s="43">
        <f t="shared" ref="R259" si="67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2425.7800000000002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5830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1850</v>
      </c>
      <c r="O264" s="2">
        <v>170</v>
      </c>
      <c r="P264" s="2">
        <v>50</v>
      </c>
      <c r="Q264" s="2">
        <v>130</v>
      </c>
      <c r="R264" s="2">
        <v>10</v>
      </c>
      <c r="S264" s="2">
        <v>100</v>
      </c>
      <c r="T264" s="2">
        <v>120</v>
      </c>
      <c r="U264" s="2">
        <v>60</v>
      </c>
      <c r="V264" s="2">
        <v>200</v>
      </c>
      <c r="W264" s="2">
        <v>200</v>
      </c>
      <c r="X264" s="2">
        <v>590</v>
      </c>
      <c r="Y264" s="2">
        <v>50</v>
      </c>
      <c r="Z264" s="2">
        <v>170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670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3295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3295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D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18</v>
      </c>
      <c r="F5" s="71">
        <v>10</v>
      </c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28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29</v>
      </c>
      <c r="F6" s="71">
        <v>20</v>
      </c>
      <c r="G6" s="46">
        <f t="shared" si="0"/>
        <v>49</v>
      </c>
      <c r="H6" s="78">
        <v>0</v>
      </c>
      <c r="I6" s="76">
        <v>0</v>
      </c>
      <c r="J6" s="46">
        <f t="shared" si="1"/>
        <v>47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2</v>
      </c>
      <c r="F11" s="71">
        <v>3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2</v>
      </c>
      <c r="F15" s="71">
        <v>3</v>
      </c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3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3</v>
      </c>
      <c r="F18" s="71">
        <v>3</v>
      </c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8</v>
      </c>
      <c r="F22" s="71">
        <v>10</v>
      </c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10</v>
      </c>
      <c r="F24" s="71">
        <v>5</v>
      </c>
      <c r="G24" s="46">
        <f t="shared" si="0"/>
        <v>15</v>
      </c>
      <c r="H24" s="78">
        <v>0</v>
      </c>
      <c r="I24" s="76">
        <v>0</v>
      </c>
      <c r="J24" s="46">
        <f t="shared" si="1"/>
        <v>14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>
        <v>2</v>
      </c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10</v>
      </c>
      <c r="F28" s="71">
        <v>5</v>
      </c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2</v>
      </c>
      <c r="F29" s="71">
        <v>2</v>
      </c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27</v>
      </c>
      <c r="F31" s="71">
        <v>10</v>
      </c>
      <c r="G31" s="46">
        <f t="shared" si="5"/>
        <v>37</v>
      </c>
      <c r="H31" s="78">
        <v>0</v>
      </c>
      <c r="I31" s="76">
        <v>0</v>
      </c>
      <c r="J31" s="46">
        <f t="shared" si="6"/>
        <v>36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2</v>
      </c>
      <c r="F32" s="71">
        <v>2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4</v>
      </c>
      <c r="F40" s="71">
        <v>3</v>
      </c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5</v>
      </c>
      <c r="F41" s="71">
        <v>3</v>
      </c>
      <c r="G41" s="46">
        <f t="shared" si="5"/>
        <v>8</v>
      </c>
      <c r="H41" s="78">
        <v>0</v>
      </c>
      <c r="I41" s="76">
        <v>0</v>
      </c>
      <c r="J41" s="46">
        <f t="shared" si="6"/>
        <v>7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2</v>
      </c>
      <c r="F48" s="71">
        <v>2</v>
      </c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>SUM(M48-O48)</f>
        <v>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2</v>
      </c>
      <c r="F53" s="71">
        <v>2</v>
      </c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03">
        <f>SUM(M56-O56)</f>
        <v>85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2</v>
      </c>
      <c r="F57" s="71">
        <v>2</v>
      </c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03">
        <f t="shared" si="3"/>
        <v>85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2</v>
      </c>
      <c r="F72" s="71">
        <v>2</v>
      </c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3</v>
      </c>
      <c r="F81" s="71">
        <v>2</v>
      </c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44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1</v>
      </c>
      <c r="F113" s="71">
        <v>10</v>
      </c>
      <c r="G113" s="46">
        <f t="shared" si="20"/>
        <v>11</v>
      </c>
      <c r="H113" s="78">
        <v>0</v>
      </c>
      <c r="I113" s="76">
        <v>0</v>
      </c>
      <c r="J113" s="46">
        <f t="shared" si="21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4</v>
      </c>
      <c r="F115" s="71">
        <v>10</v>
      </c>
      <c r="G115" s="46">
        <f t="shared" si="20"/>
        <v>14</v>
      </c>
      <c r="H115" s="78">
        <v>0</v>
      </c>
      <c r="I115" s="76">
        <v>0</v>
      </c>
      <c r="J115" s="46">
        <f t="shared" si="21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6</v>
      </c>
      <c r="F116" s="71">
        <v>10</v>
      </c>
      <c r="G116" s="46">
        <f t="shared" si="20"/>
        <v>16</v>
      </c>
      <c r="H116" s="78">
        <v>0</v>
      </c>
      <c r="I116" s="76">
        <v>0</v>
      </c>
      <c r="J116" s="46">
        <f t="shared" si="21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1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3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0</v>
      </c>
      <c r="F133" s="71">
        <v>3</v>
      </c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+'26'!J187</f>
        <v>15</v>
      </c>
      <c r="F187" s="71"/>
      <c r="G187" s="46">
        <f>E187+F187</f>
        <v>15</v>
      </c>
      <c r="H187" s="78">
        <v>0</v>
      </c>
      <c r="I187" s="76">
        <v>0</v>
      </c>
      <c r="J187" s="46">
        <f>+G187-H187-K187-I187</f>
        <v>15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+'26'!J188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5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3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>
        <v>8</v>
      </c>
      <c r="G196" s="46">
        <f t="shared" si="27"/>
        <v>8</v>
      </c>
      <c r="H196" s="78">
        <v>0</v>
      </c>
      <c r="I196" s="76">
        <v>0</v>
      </c>
      <c r="J196" s="46">
        <f t="shared" si="28"/>
        <v>7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03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>
        <v>15</v>
      </c>
      <c r="G198" s="46">
        <f t="shared" si="27"/>
        <v>15</v>
      </c>
      <c r="H198" s="78">
        <v>0</v>
      </c>
      <c r="I198" s="76">
        <v>0</v>
      </c>
      <c r="J198" s="46">
        <f t="shared" si="28"/>
        <v>15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88</v>
      </c>
      <c r="F205" s="71"/>
      <c r="G205" s="46">
        <f t="shared" si="27"/>
        <v>88</v>
      </c>
      <c r="H205" s="78">
        <v>0</v>
      </c>
      <c r="I205" s="76">
        <v>0</v>
      </c>
      <c r="J205" s="46">
        <f t="shared" si="28"/>
        <v>86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03">
        <f t="shared" si="26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45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+'26'!J243</f>
        <v>6</v>
      </c>
      <c r="F243" s="71"/>
      <c r="G243" s="46">
        <f t="shared" ref="G243:G246" si="43">E243+F243</f>
        <v>6</v>
      </c>
      <c r="H243" s="78">
        <v>0</v>
      </c>
      <c r="I243" s="76">
        <v>0</v>
      </c>
      <c r="J243" s="46">
        <f t="shared" ref="J243:J246" si="44">+G243-H243-K243-I243</f>
        <v>6</v>
      </c>
      <c r="K243" s="72"/>
      <c r="L243" s="20">
        <v>20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+'26'!J244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+'26'!J245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+'26'!J246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ref="P246" si="47">SUM(M246-O246)</f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ref="P247" si="48">SUM(M247-O247)</f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+'26'!J248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ref="P248:P258" si="49">SUM(M248-O248)</f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+'26'!J249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49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49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49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49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9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9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9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9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682.97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590</v>
      </c>
      <c r="O264" s="2">
        <v>150</v>
      </c>
      <c r="P264" s="2">
        <v>120</v>
      </c>
      <c r="Q264" s="2">
        <v>320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E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J16" sqref="J16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28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47</v>
      </c>
      <c r="F6" s="71"/>
      <c r="G6" s="46">
        <f t="shared" si="0"/>
        <v>47</v>
      </c>
      <c r="H6" s="78">
        <v>0</v>
      </c>
      <c r="I6" s="76">
        <v>0</v>
      </c>
      <c r="J6" s="46">
        <f t="shared" si="1"/>
        <v>42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36</v>
      </c>
      <c r="F31" s="71"/>
      <c r="G31" s="46">
        <f t="shared" si="5"/>
        <v>36</v>
      </c>
      <c r="H31" s="78">
        <v>0</v>
      </c>
      <c r="I31" s="76">
        <v>0</v>
      </c>
      <c r="J31" s="46">
        <f t="shared" si="6"/>
        <v>36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1</v>
      </c>
      <c r="K72" s="72">
        <v>3</v>
      </c>
      <c r="L72" s="21">
        <v>50</v>
      </c>
      <c r="M72" s="65">
        <f t="shared" si="2"/>
        <v>150</v>
      </c>
      <c r="N72" s="17" t="s">
        <v>16</v>
      </c>
      <c r="O72" s="18"/>
      <c r="P72" s="103">
        <f t="shared" si="3"/>
        <v>150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1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03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16</v>
      </c>
      <c r="F116" s="71"/>
      <c r="G116" s="46">
        <f t="shared" si="20"/>
        <v>16</v>
      </c>
      <c r="H116" s="78">
        <v>0</v>
      </c>
      <c r="I116" s="76">
        <v>0</v>
      </c>
      <c r="J116" s="46">
        <f t="shared" si="21"/>
        <v>15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16</v>
      </c>
      <c r="F175" s="71"/>
      <c r="G175" s="46">
        <f t="shared" si="27"/>
        <v>16</v>
      </c>
      <c r="H175" s="78">
        <v>0</v>
      </c>
      <c r="I175" s="76">
        <v>0</v>
      </c>
      <c r="J175" s="46">
        <f t="shared" si="28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10</v>
      </c>
      <c r="F180" s="71"/>
      <c r="G180" s="46">
        <f t="shared" si="27"/>
        <v>10</v>
      </c>
      <c r="H180" s="78">
        <v>0</v>
      </c>
      <c r="I180" s="76">
        <v>0</v>
      </c>
      <c r="J180" s="46">
        <f t="shared" si="28"/>
        <v>10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+'27'!J187</f>
        <v>15</v>
      </c>
      <c r="F187" s="71"/>
      <c r="G187" s="46">
        <f>E187+F187</f>
        <v>15</v>
      </c>
      <c r="H187" s="78">
        <v>0</v>
      </c>
      <c r="I187" s="76">
        <v>0</v>
      </c>
      <c r="J187" s="46">
        <f>+G187-H187-K187-I187</f>
        <v>10</v>
      </c>
      <c r="K187" s="72">
        <v>5</v>
      </c>
      <c r="L187" s="20">
        <v>15</v>
      </c>
      <c r="M187" s="65">
        <f>+L187*K187</f>
        <v>75</v>
      </c>
      <c r="N187" s="17" t="s">
        <v>16</v>
      </c>
      <c r="O187" s="18">
        <v>25</v>
      </c>
      <c r="P187" s="103">
        <f t="shared" si="26"/>
        <v>50</v>
      </c>
      <c r="Q187" s="90">
        <v>3.5</v>
      </c>
      <c r="R187" s="43">
        <f>+K187*Q187</f>
        <v>17.5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+'27'!J188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31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>
        <v>5</v>
      </c>
      <c r="P188" s="103">
        <f t="shared" si="26"/>
        <v>10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7</v>
      </c>
      <c r="F196" s="71"/>
      <c r="G196" s="46">
        <f t="shared" si="27"/>
        <v>7</v>
      </c>
      <c r="H196" s="78">
        <v>0</v>
      </c>
      <c r="I196" s="76">
        <v>0</v>
      </c>
      <c r="J196" s="46">
        <f t="shared" si="28"/>
        <v>7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15</v>
      </c>
      <c r="F198" s="71"/>
      <c r="G198" s="46">
        <f t="shared" si="27"/>
        <v>15</v>
      </c>
      <c r="H198" s="78">
        <v>0</v>
      </c>
      <c r="I198" s="76">
        <v>0</v>
      </c>
      <c r="J198" s="46">
        <f t="shared" si="28"/>
        <v>13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>
        <v>50</v>
      </c>
      <c r="P198" s="103">
        <f t="shared" si="26"/>
        <v>250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86</v>
      </c>
      <c r="F205" s="71"/>
      <c r="G205" s="46">
        <f t="shared" si="27"/>
        <v>86</v>
      </c>
      <c r="H205" s="78">
        <v>0</v>
      </c>
      <c r="I205" s="76">
        <v>0</v>
      </c>
      <c r="J205" s="46">
        <f t="shared" si="28"/>
        <v>85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3">
        <f t="shared" si="26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1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+'27'!J243</f>
        <v>6</v>
      </c>
      <c r="F243" s="71"/>
      <c r="G243" s="46">
        <f t="shared" ref="G243:G246" si="43">E243+F243</f>
        <v>6</v>
      </c>
      <c r="H243" s="78">
        <v>0</v>
      </c>
      <c r="I243" s="76">
        <v>0</v>
      </c>
      <c r="J243" s="46">
        <f t="shared" ref="J243:J246" si="44">+G243-H243-K243-I243</f>
        <v>6</v>
      </c>
      <c r="K243" s="72"/>
      <c r="L243" s="20">
        <v>20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+'27'!J248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+'27'!J249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ref="P252:P258" si="47">SUM(M252-O252)</f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708.82999999999993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620</v>
      </c>
      <c r="O264" s="2">
        <v>100</v>
      </c>
      <c r="P264" s="2">
        <v>200</v>
      </c>
      <c r="Q264" s="2">
        <v>320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F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CCFF"/>
  </sheetPr>
  <dimension ref="A1:AF346"/>
  <sheetViews>
    <sheetView zoomScale="70" zoomScaleNormal="70" workbookViewId="0">
      <pane xSplit="10" ySplit="4" topLeftCell="K248" activePane="bottomRight" state="frozen"/>
      <selection activeCell="A2" sqref="A2:O2"/>
      <selection pane="topRight" activeCell="A2" sqref="A2:O2"/>
      <selection pane="bottomLeft" activeCell="A2" sqref="A2:O2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35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3">
        <f t="shared" ref="P6:P80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3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36</v>
      </c>
      <c r="F31" s="71"/>
      <c r="G31" s="46">
        <f t="shared" si="5"/>
        <v>36</v>
      </c>
      <c r="H31" s="78">
        <v>0</v>
      </c>
      <c r="I31" s="76">
        <v>0</v>
      </c>
      <c r="J31" s="46">
        <f t="shared" si="6"/>
        <v>35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6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 t="shared" si="3"/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>
        <v>2</v>
      </c>
      <c r="G51" s="46">
        <f t="shared" si="5"/>
        <v>2</v>
      </c>
      <c r="H51" s="78">
        <v>0</v>
      </c>
      <c r="I51" s="76">
        <v>0</v>
      </c>
      <c r="J51" s="46">
        <f t="shared" si="6"/>
        <v>1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 t="shared" si="3"/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 t="shared" si="3"/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>
        <v>1</v>
      </c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1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50</v>
      </c>
      <c r="P77" s="103">
        <f t="shared" si="3"/>
        <v>100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5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3">
        <f t="shared" si="8"/>
        <v>300</v>
      </c>
      <c r="Q112" s="90">
        <v>30.3</v>
      </c>
      <c r="R112" s="43">
        <f>+K112*Q112</f>
        <v>90.9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12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3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16</v>
      </c>
      <c r="F175" s="71"/>
      <c r="G175" s="46">
        <f t="shared" si="27"/>
        <v>16</v>
      </c>
      <c r="H175" s="78">
        <v>0</v>
      </c>
      <c r="I175" s="76">
        <v>0</v>
      </c>
      <c r="J175" s="46">
        <f t="shared" si="28"/>
        <v>11</v>
      </c>
      <c r="K175" s="72">
        <v>5</v>
      </c>
      <c r="L175" s="15">
        <v>50</v>
      </c>
      <c r="M175" s="65">
        <f>+L175*K175</f>
        <v>250</v>
      </c>
      <c r="N175" s="17" t="s">
        <v>16</v>
      </c>
      <c r="O175" s="18"/>
      <c r="P175" s="103">
        <f t="shared" si="26"/>
        <v>250</v>
      </c>
      <c r="Q175" s="90">
        <v>29.96</v>
      </c>
      <c r="R175" s="43">
        <f>+K175*Q175</f>
        <v>149.80000000000001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10</v>
      </c>
      <c r="F180" s="71"/>
      <c r="G180" s="46">
        <f t="shared" si="27"/>
        <v>10</v>
      </c>
      <c r="H180" s="78">
        <v>0</v>
      </c>
      <c r="I180" s="76">
        <v>0</v>
      </c>
      <c r="J180" s="46">
        <f t="shared" si="28"/>
        <v>6</v>
      </c>
      <c r="K180" s="72">
        <v>4</v>
      </c>
      <c r="L180" s="20">
        <v>35</v>
      </c>
      <c r="M180" s="65">
        <f t="shared" si="31"/>
        <v>140</v>
      </c>
      <c r="N180" s="17" t="s">
        <v>16</v>
      </c>
      <c r="O180" s="18"/>
      <c r="P180" s="103">
        <f t="shared" si="26"/>
        <v>140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+'28'!J187</f>
        <v>10</v>
      </c>
      <c r="F187" s="71"/>
      <c r="G187" s="46">
        <f>E187+F187</f>
        <v>10</v>
      </c>
      <c r="H187" s="78">
        <v>0</v>
      </c>
      <c r="I187" s="76">
        <v>0</v>
      </c>
      <c r="J187" s="46">
        <f>+G187-H187-K187-I187</f>
        <v>8</v>
      </c>
      <c r="K187" s="72">
        <v>2</v>
      </c>
      <c r="L187" s="20">
        <v>15</v>
      </c>
      <c r="M187" s="65">
        <f>+L187*K187</f>
        <v>30</v>
      </c>
      <c r="N187" s="17" t="s">
        <v>16</v>
      </c>
      <c r="O187" s="18">
        <v>10</v>
      </c>
      <c r="P187" s="103">
        <f t="shared" si="26"/>
        <v>20</v>
      </c>
      <c r="Q187" s="90">
        <v>3.5</v>
      </c>
      <c r="R187" s="43">
        <f>+K187*Q187</f>
        <v>7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+'28'!J188</f>
        <v>31</v>
      </c>
      <c r="F188" s="71"/>
      <c r="G188" s="46">
        <f>E188+F188</f>
        <v>31</v>
      </c>
      <c r="H188" s="78">
        <v>0</v>
      </c>
      <c r="I188" s="76">
        <v>0</v>
      </c>
      <c r="J188" s="46">
        <f>+G188-H188-K188-I188</f>
        <v>31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2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03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7</v>
      </c>
      <c r="F196" s="71"/>
      <c r="G196" s="46">
        <f t="shared" si="27"/>
        <v>7</v>
      </c>
      <c r="H196" s="78">
        <v>0</v>
      </c>
      <c r="I196" s="76">
        <v>0</v>
      </c>
      <c r="J196" s="46">
        <f t="shared" si="28"/>
        <v>6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03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11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>
        <v>50</v>
      </c>
      <c r="P198" s="103">
        <f t="shared" si="26"/>
        <v>250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85</v>
      </c>
      <c r="F205" s="71"/>
      <c r="G205" s="46">
        <f t="shared" si="27"/>
        <v>85</v>
      </c>
      <c r="H205" s="78">
        <v>0</v>
      </c>
      <c r="I205" s="76">
        <v>0</v>
      </c>
      <c r="J205" s="46">
        <f t="shared" si="28"/>
        <v>84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3">
        <f t="shared" si="26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+'28'!J243</f>
        <v>6</v>
      </c>
      <c r="F243" s="71"/>
      <c r="G243" s="46">
        <f t="shared" ref="G243:G246" si="43">E243+F243</f>
        <v>6</v>
      </c>
      <c r="H243" s="78">
        <v>0</v>
      </c>
      <c r="I243" s="76">
        <v>0</v>
      </c>
      <c r="J243" s="46">
        <f t="shared" ref="J243:J246" si="44">+G243-H243-K243-I243</f>
        <v>6</v>
      </c>
      <c r="K243" s="72"/>
      <c r="L243" s="20">
        <v>20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+'28'!J244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+'28'!J245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+'28'!J246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+'28'!J248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+'28'!J249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+'28'!J250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32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3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3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3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1569.8</v>
      </c>
      <c r="S260" s="75"/>
    </row>
    <row r="261" spans="1:32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3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3915</v>
      </c>
    </row>
    <row r="263" spans="1:3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3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2830</v>
      </c>
      <c r="O264" s="2">
        <v>100</v>
      </c>
      <c r="P264" s="2">
        <v>100</v>
      </c>
      <c r="Q264" s="2">
        <v>160</v>
      </c>
      <c r="R264" s="2">
        <v>135</v>
      </c>
      <c r="S264" s="2">
        <v>240</v>
      </c>
      <c r="T264" s="2">
        <v>150</v>
      </c>
      <c r="U264" s="2">
        <v>200</v>
      </c>
      <c r="V264" s="2">
        <v>60</v>
      </c>
      <c r="W264" s="2">
        <v>55</v>
      </c>
      <c r="X264" s="2">
        <v>500</v>
      </c>
      <c r="Y264" s="2">
        <v>100</v>
      </c>
      <c r="Z264" s="2">
        <v>100</v>
      </c>
      <c r="AA264" s="2">
        <v>180</v>
      </c>
      <c r="AB264" s="2">
        <v>100</v>
      </c>
      <c r="AC264" s="2">
        <v>200</v>
      </c>
      <c r="AD264" s="2">
        <v>50</v>
      </c>
      <c r="AE264" s="2">
        <v>300</v>
      </c>
      <c r="AF264" s="2">
        <v>100</v>
      </c>
    </row>
    <row r="265" spans="1:3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110</v>
      </c>
    </row>
    <row r="268" spans="1:3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960</v>
      </c>
    </row>
    <row r="269" spans="1:3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960</v>
      </c>
    </row>
    <row r="270" spans="1:3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0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N23" sqref="N23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27</v>
      </c>
      <c r="F5" s="71"/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26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28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3">
        <f t="shared" ref="P6:P81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3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3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2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03">
        <f t="shared" si="3"/>
        <v>100</v>
      </c>
      <c r="Q15" s="90">
        <v>24.37</v>
      </c>
      <c r="R15" s="43">
        <f t="shared" si="4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03">
        <f t="shared" si="3"/>
        <v>50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3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>
        <v>50</v>
      </c>
      <c r="P29" s="103">
        <f t="shared" si="3"/>
        <v>50</v>
      </c>
      <c r="Q29" s="90">
        <v>21.27</v>
      </c>
      <c r="R29" s="43">
        <f t="shared" si="4"/>
        <v>21.27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35</v>
      </c>
      <c r="F31" s="71"/>
      <c r="G31" s="46">
        <f t="shared" si="5"/>
        <v>35</v>
      </c>
      <c r="H31" s="78">
        <v>0</v>
      </c>
      <c r="I31" s="76">
        <v>0</v>
      </c>
      <c r="J31" s="46">
        <f t="shared" si="6"/>
        <v>34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50</v>
      </c>
      <c r="P66" s="23">
        <f t="shared" si="3"/>
        <v>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83" si="9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ref="P84:P145" si="12">SUM(M84-O84)</f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2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2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2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2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2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12"/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12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12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20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2"/>
        <v>0</v>
      </c>
      <c r="Q100" s="120"/>
      <c r="R100" s="43">
        <f t="shared" si="24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2"/>
        <v>0</v>
      </c>
      <c r="Q101" s="12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2"/>
        <v>0</v>
      </c>
      <c r="Q102" s="120"/>
      <c r="R102" s="43">
        <f t="shared" si="24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12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12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12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12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5</v>
      </c>
      <c r="F112" s="71"/>
      <c r="G112" s="46">
        <f t="shared" si="21"/>
        <v>5</v>
      </c>
      <c r="H112" s="78">
        <v>0</v>
      </c>
      <c r="I112" s="76">
        <v>0</v>
      </c>
      <c r="J112" s="46">
        <f t="shared" si="22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2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10</v>
      </c>
      <c r="F113" s="71"/>
      <c r="G113" s="46">
        <f t="shared" si="21"/>
        <v>10</v>
      </c>
      <c r="H113" s="78">
        <v>0</v>
      </c>
      <c r="I113" s="76">
        <v>0</v>
      </c>
      <c r="J113" s="46">
        <f t="shared" si="22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12"/>
        <v>55</v>
      </c>
      <c r="Q113" s="90">
        <v>20.58</v>
      </c>
      <c r="R113" s="43">
        <f t="shared" si="8"/>
        <v>20.58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12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12</v>
      </c>
      <c r="F115" s="71"/>
      <c r="G115" s="46">
        <f t="shared" si="21"/>
        <v>12</v>
      </c>
      <c r="H115" s="78">
        <v>0</v>
      </c>
      <c r="I115" s="76">
        <v>0</v>
      </c>
      <c r="J115" s="46">
        <f t="shared" si="22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12"/>
        <v>60</v>
      </c>
      <c r="Q115" s="90">
        <v>23.61</v>
      </c>
      <c r="R115" s="43">
        <f t="shared" si="8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14</v>
      </c>
      <c r="F116" s="71"/>
      <c r="G116" s="46">
        <f t="shared" si="21"/>
        <v>14</v>
      </c>
      <c r="H116" s="78">
        <v>0</v>
      </c>
      <c r="I116" s="76">
        <v>0</v>
      </c>
      <c r="J116" s="46">
        <f t="shared" si="22"/>
        <v>13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12"/>
        <v>100</v>
      </c>
      <c r="Q116" s="90">
        <v>13.03</v>
      </c>
      <c r="R116" s="43">
        <f t="shared" si="8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8</v>
      </c>
      <c r="F117" s="71"/>
      <c r="G117" s="46">
        <f t="shared" si="21"/>
        <v>8</v>
      </c>
      <c r="H117" s="78">
        <v>0</v>
      </c>
      <c r="I117" s="76">
        <v>0</v>
      </c>
      <c r="J117" s="46">
        <f t="shared" si="22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12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12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12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12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12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12"/>
        <v>0</v>
      </c>
      <c r="Q123" s="90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2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12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12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12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12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1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12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2</v>
      </c>
      <c r="F131" s="71"/>
      <c r="G131" s="46">
        <f t="shared" si="21"/>
        <v>2</v>
      </c>
      <c r="H131" s="78">
        <v>0</v>
      </c>
      <c r="I131" s="76">
        <v>0</v>
      </c>
      <c r="J131" s="46">
        <f t="shared" si="22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12"/>
        <v>0</v>
      </c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12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1</v>
      </c>
      <c r="F133" s="71"/>
      <c r="G133" s="46">
        <f t="shared" si="21"/>
        <v>1</v>
      </c>
      <c r="H133" s="78">
        <v>0</v>
      </c>
      <c r="I133" s="76">
        <v>0</v>
      </c>
      <c r="J133" s="46">
        <f t="shared" si="22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12"/>
        <v>0</v>
      </c>
      <c r="Q133" s="90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12"/>
        <v>0</v>
      </c>
      <c r="Q134" s="120"/>
      <c r="R134" s="43">
        <f t="shared" si="8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12"/>
        <v>0</v>
      </c>
      <c r="Q135" s="120"/>
      <c r="R135" s="43">
        <f t="shared" si="8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12"/>
        <v>0</v>
      </c>
      <c r="Q136" s="120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2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12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12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12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12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12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12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12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12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7">SUM(M146-O146)</f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11</v>
      </c>
      <c r="F175" s="71"/>
      <c r="G175" s="46">
        <f t="shared" si="28"/>
        <v>11</v>
      </c>
      <c r="H175" s="78">
        <v>0</v>
      </c>
      <c r="I175" s="76">
        <v>0</v>
      </c>
      <c r="J175" s="46">
        <f t="shared" si="29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6</v>
      </c>
      <c r="F180" s="71"/>
      <c r="G180" s="46">
        <f t="shared" si="28"/>
        <v>6</v>
      </c>
      <c r="H180" s="78">
        <v>0</v>
      </c>
      <c r="I180" s="76">
        <v>0</v>
      </c>
      <c r="J180" s="46">
        <f t="shared" si="29"/>
        <v>5</v>
      </c>
      <c r="K180" s="72">
        <v>1</v>
      </c>
      <c r="L180" s="20">
        <v>35</v>
      </c>
      <c r="M180" s="65">
        <f t="shared" si="32"/>
        <v>35</v>
      </c>
      <c r="N180" s="17" t="s">
        <v>16</v>
      </c>
      <c r="O180" s="18"/>
      <c r="P180" s="103">
        <f t="shared" si="27"/>
        <v>35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+'29'!J187</f>
        <v>8</v>
      </c>
      <c r="F187" s="71"/>
      <c r="G187" s="46">
        <f>E187+F187</f>
        <v>8</v>
      </c>
      <c r="H187" s="78">
        <v>0</v>
      </c>
      <c r="I187" s="76">
        <v>0</v>
      </c>
      <c r="J187" s="46">
        <f>+G187-H187-K187-I187</f>
        <v>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+'29'!J188</f>
        <v>31</v>
      </c>
      <c r="F188" s="71"/>
      <c r="G188" s="46">
        <f>E188+F188</f>
        <v>31</v>
      </c>
      <c r="H188" s="78">
        <v>0</v>
      </c>
      <c r="I188" s="76">
        <v>0</v>
      </c>
      <c r="J188" s="46">
        <f>+G188-H188-K188-I188</f>
        <v>31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2</v>
      </c>
      <c r="F194" s="71"/>
      <c r="G194" s="46">
        <f t="shared" si="28"/>
        <v>2</v>
      </c>
      <c r="H194" s="78">
        <v>0</v>
      </c>
      <c r="I194" s="76">
        <v>0</v>
      </c>
      <c r="J194" s="46">
        <f t="shared" si="29"/>
        <v>2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6</v>
      </c>
      <c r="F196" s="71"/>
      <c r="G196" s="46">
        <f t="shared" si="28"/>
        <v>6</v>
      </c>
      <c r="H196" s="78">
        <v>0</v>
      </c>
      <c r="I196" s="76">
        <v>0</v>
      </c>
      <c r="J196" s="46">
        <f t="shared" si="29"/>
        <v>6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11</v>
      </c>
      <c r="F198" s="71"/>
      <c r="G198" s="46">
        <f t="shared" si="28"/>
        <v>11</v>
      </c>
      <c r="H198" s="78">
        <v>0</v>
      </c>
      <c r="I198" s="76">
        <v>0</v>
      </c>
      <c r="J198" s="46">
        <f t="shared" si="29"/>
        <v>11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84</v>
      </c>
      <c r="F205" s="71"/>
      <c r="G205" s="46">
        <f t="shared" si="28"/>
        <v>84</v>
      </c>
      <c r="H205" s="78">
        <v>0</v>
      </c>
      <c r="I205" s="76">
        <v>0</v>
      </c>
      <c r="J205" s="46">
        <f t="shared" si="29"/>
        <v>84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1</v>
      </c>
      <c r="F208" s="71"/>
      <c r="G208" s="46">
        <f t="shared" si="28"/>
        <v>1</v>
      </c>
      <c r="H208" s="78">
        <v>0</v>
      </c>
      <c r="I208" s="76">
        <v>0</v>
      </c>
      <c r="J208" s="46">
        <f t="shared" si="29"/>
        <v>0</v>
      </c>
      <c r="K208" s="72">
        <v>1</v>
      </c>
      <c r="L208" s="20">
        <v>50</v>
      </c>
      <c r="M208" s="65">
        <f t="shared" si="32"/>
        <v>50</v>
      </c>
      <c r="N208" s="17" t="s">
        <v>16</v>
      </c>
      <c r="O208" s="18"/>
      <c r="P208" s="103">
        <f t="shared" si="27"/>
        <v>50</v>
      </c>
      <c r="Q208" s="90">
        <v>33</v>
      </c>
      <c r="R208" s="43">
        <f t="shared" si="33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27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+'29'!J243</f>
        <v>6</v>
      </c>
      <c r="F243" s="71"/>
      <c r="G243" s="46">
        <f t="shared" ref="G243:G246" si="44">E243+F243</f>
        <v>6</v>
      </c>
      <c r="H243" s="78">
        <v>0</v>
      </c>
      <c r="I243" s="76">
        <v>0</v>
      </c>
      <c r="J243" s="46">
        <f t="shared" ref="J243:J246" si="45">+G243-H243-K243-I243</f>
        <v>6</v>
      </c>
      <c r="K243" s="72"/>
      <c r="L243" s="20">
        <v>20</v>
      </c>
      <c r="M243" s="65">
        <f t="shared" ref="M243:M246" si="46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+'29'!J244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/>
      <c r="M244" s="65">
        <f t="shared" si="46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+'29'!J245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/>
      <c r="M245" s="65">
        <f t="shared" si="46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+'29'!J246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/>
      <c r="M246" s="65">
        <f t="shared" si="46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/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+'29'!J248</f>
        <v>0</v>
      </c>
      <c r="F248" s="71"/>
      <c r="G248" s="46">
        <f t="shared" si="38"/>
        <v>0</v>
      </c>
      <c r="H248" s="78">
        <v>0</v>
      </c>
      <c r="I248" s="76">
        <v>0</v>
      </c>
      <c r="J248" s="46">
        <f t="shared" si="39"/>
        <v>0</v>
      </c>
      <c r="K248" s="72"/>
      <c r="L248" s="20"/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+'29'!J249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/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667.99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1830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335</v>
      </c>
      <c r="O264" s="2">
        <v>100</v>
      </c>
      <c r="P264" s="2">
        <v>135</v>
      </c>
      <c r="Q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1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CCFF"/>
  </sheetPr>
  <dimension ref="A1:T346"/>
  <sheetViews>
    <sheetView zoomScale="70" zoomScaleNormal="70" workbookViewId="0">
      <pane xSplit="10" ySplit="4" topLeftCell="K257" activePane="bottomRight" state="frozen"/>
      <selection activeCell="A2" sqref="A2:O2"/>
      <selection pane="topRight" activeCell="A2" sqref="A2:O2"/>
      <selection pane="bottomLeft" activeCell="A2" sqref="A2:O2"/>
      <selection pane="bottomRight" activeCell="N263" sqref="N263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69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03">
        <f t="shared" si="3"/>
        <v>50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3</v>
      </c>
      <c r="F29" s="71"/>
      <c r="G29" s="46">
        <f t="shared" si="5"/>
        <v>3</v>
      </c>
      <c r="H29" s="78">
        <v>0</v>
      </c>
      <c r="I29" s="76">
        <v>0</v>
      </c>
      <c r="J29" s="46">
        <f t="shared" si="6"/>
        <v>2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/>
      <c r="P29" s="103">
        <f t="shared" si="3"/>
        <v>100</v>
      </c>
      <c r="Q29" s="90">
        <v>21.27</v>
      </c>
      <c r="R29" s="43">
        <f t="shared" si="4"/>
        <v>21.27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>SUM(M30-O30)</f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34</v>
      </c>
      <c r="F31" s="71"/>
      <c r="G31" s="46">
        <f t="shared" si="5"/>
        <v>34</v>
      </c>
      <c r="H31" s="78">
        <v>0</v>
      </c>
      <c r="I31" s="76">
        <v>0</v>
      </c>
      <c r="J31" s="46">
        <f t="shared" si="6"/>
        <v>32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1</v>
      </c>
      <c r="F49" s="71">
        <v>1</v>
      </c>
      <c r="G49" s="46">
        <f t="shared" si="5"/>
        <v>2</v>
      </c>
      <c r="H49" s="78">
        <v>0</v>
      </c>
      <c r="I49" s="76">
        <v>0</v>
      </c>
      <c r="J49" s="46">
        <f t="shared" si="6"/>
        <v>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3">
        <f t="shared" si="3"/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0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 t="shared" si="3"/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12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3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0</v>
      </c>
      <c r="F132" s="71">
        <v>2</v>
      </c>
      <c r="G132" s="46">
        <f t="shared" si="20"/>
        <v>2</v>
      </c>
      <c r="H132" s="78">
        <v>0</v>
      </c>
      <c r="I132" s="76">
        <v>0</v>
      </c>
      <c r="J132" s="46">
        <f t="shared" si="21"/>
        <v>1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03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4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03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+'30'!J187</f>
        <v>8</v>
      </c>
      <c r="F187" s="71"/>
      <c r="G187" s="46">
        <f>E187+F187</f>
        <v>8</v>
      </c>
      <c r="H187" s="78">
        <v>0</v>
      </c>
      <c r="I187" s="76">
        <v>0</v>
      </c>
      <c r="J187" s="46">
        <f>+G187-H187-K187-I187</f>
        <v>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+'30'!J188</f>
        <v>31</v>
      </c>
      <c r="F188" s="71"/>
      <c r="G188" s="46">
        <f>E188+F188</f>
        <v>31</v>
      </c>
      <c r="H188" s="78">
        <v>0</v>
      </c>
      <c r="I188" s="76">
        <v>0</v>
      </c>
      <c r="J188" s="46">
        <f>+G188-H188-K188-I188</f>
        <v>31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6</v>
      </c>
      <c r="F196" s="71"/>
      <c r="G196" s="46">
        <f t="shared" si="27"/>
        <v>6</v>
      </c>
      <c r="H196" s="78">
        <v>0</v>
      </c>
      <c r="I196" s="76">
        <v>0</v>
      </c>
      <c r="J196" s="46">
        <f t="shared" si="28"/>
        <v>6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11</v>
      </c>
      <c r="F198" s="71"/>
      <c r="G198" s="46">
        <f t="shared" si="27"/>
        <v>11</v>
      </c>
      <c r="H198" s="78">
        <v>0</v>
      </c>
      <c r="I198" s="76">
        <v>0</v>
      </c>
      <c r="J198" s="46">
        <f t="shared" si="28"/>
        <v>11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6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84</v>
      </c>
      <c r="F205" s="71"/>
      <c r="G205" s="46">
        <f t="shared" si="27"/>
        <v>84</v>
      </c>
      <c r="H205" s="78">
        <v>0</v>
      </c>
      <c r="I205" s="76">
        <v>0</v>
      </c>
      <c r="J205" s="46">
        <f t="shared" si="28"/>
        <v>84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+'30'!J243</f>
        <v>6</v>
      </c>
      <c r="F243" s="71"/>
      <c r="G243" s="46">
        <f t="shared" ref="G243:G246" si="43">E243+F243</f>
        <v>6</v>
      </c>
      <c r="H243" s="78">
        <v>0</v>
      </c>
      <c r="I243" s="76">
        <v>0</v>
      </c>
      <c r="J243" s="46">
        <f t="shared" ref="J243:J246" si="44">+G243-H243-K243-I243</f>
        <v>6</v>
      </c>
      <c r="K243" s="72"/>
      <c r="L243" s="20">
        <v>20</v>
      </c>
      <c r="M243" s="65">
        <f t="shared" ref="M243:M246" si="45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+'30'!J244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+'30'!J245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+'30'!J246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+'30'!J248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+'30'!J249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6">SUM(M258-O258)</f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478.65999999999991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1345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650</v>
      </c>
      <c r="O264" s="2">
        <v>50</v>
      </c>
      <c r="P264" s="2">
        <v>50</v>
      </c>
      <c r="Q264" s="2">
        <v>100</v>
      </c>
      <c r="R264" s="2">
        <v>50</v>
      </c>
      <c r="S264" s="2">
        <v>300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630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630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2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4" t="s">
        <v>242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O2" s="185" t="s">
        <v>0</v>
      </c>
      <c r="P2" s="185"/>
      <c r="Q2" s="185"/>
      <c r="R2" s="185"/>
      <c r="S2" s="185"/>
      <c r="T2" s="185"/>
      <c r="U2" s="185"/>
      <c r="V2" s="185"/>
      <c r="W2" s="185"/>
      <c r="X2" s="185"/>
      <c r="Y2" s="185"/>
    </row>
    <row r="3" spans="1:26" s="5" customFormat="1" ht="26.25" x14ac:dyDescent="0.55000000000000004">
      <c r="A3" s="186" t="s">
        <v>1</v>
      </c>
      <c r="B3" s="186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89" t="s">
        <v>7</v>
      </c>
      <c r="H3" s="191" t="s">
        <v>8</v>
      </c>
      <c r="I3" s="192"/>
      <c r="J3" s="193"/>
      <c r="K3" s="194" t="s">
        <v>9</v>
      </c>
      <c r="L3" s="181" t="s">
        <v>10</v>
      </c>
      <c r="O3" s="186" t="s">
        <v>1</v>
      </c>
      <c r="P3" s="186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89" t="s">
        <v>7</v>
      </c>
      <c r="V3" s="191" t="s">
        <v>8</v>
      </c>
      <c r="W3" s="192"/>
      <c r="X3" s="193"/>
      <c r="Y3" s="194" t="s">
        <v>9</v>
      </c>
      <c r="Z3" s="181" t="s">
        <v>10</v>
      </c>
    </row>
    <row r="4" spans="1:26" s="5" customFormat="1" ht="27" thickBot="1" x14ac:dyDescent="0.6">
      <c r="A4" s="186"/>
      <c r="B4" s="186"/>
      <c r="C4" s="188"/>
      <c r="D4" s="188"/>
      <c r="E4" s="188"/>
      <c r="F4" s="6" t="s">
        <v>11</v>
      </c>
      <c r="G4" s="190"/>
      <c r="H4" s="7" t="s">
        <v>12</v>
      </c>
      <c r="I4" s="8" t="s">
        <v>13</v>
      </c>
      <c r="J4" s="9" t="s">
        <v>14</v>
      </c>
      <c r="K4" s="195"/>
      <c r="L4" s="181"/>
      <c r="O4" s="186"/>
      <c r="P4" s="186"/>
      <c r="Q4" s="188"/>
      <c r="R4" s="188"/>
      <c r="S4" s="188"/>
      <c r="T4" s="6" t="s">
        <v>11</v>
      </c>
      <c r="U4" s="190"/>
      <c r="V4" s="7" t="s">
        <v>12</v>
      </c>
      <c r="W4" s="8" t="s">
        <v>13</v>
      </c>
      <c r="X4" s="9" t="s">
        <v>14</v>
      </c>
      <c r="Y4" s="195"/>
      <c r="Z4" s="181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6" t="s">
        <v>119</v>
      </c>
      <c r="Q107" s="197"/>
      <c r="R107" s="197"/>
      <c r="S107" s="197"/>
      <c r="T107" s="197"/>
      <c r="U107" s="197"/>
      <c r="V107" s="197"/>
      <c r="W107" s="198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1" t="s">
        <v>213</v>
      </c>
      <c r="N205" s="20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5" t="s">
        <v>212</v>
      </c>
      <c r="I206" s="17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2" t="s">
        <v>202</v>
      </c>
      <c r="J207" s="202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9" t="s">
        <v>203</v>
      </c>
      <c r="J208" s="200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9" t="s">
        <v>205</v>
      </c>
      <c r="J210" s="200"/>
      <c r="K210" s="36">
        <v>0</v>
      </c>
    </row>
    <row r="211" spans="1:11" ht="25.5" x14ac:dyDescent="0.55000000000000004">
      <c r="A211" s="1"/>
      <c r="C211" s="31"/>
      <c r="E211" s="31"/>
      <c r="G211" s="31"/>
      <c r="I211" s="199" t="s">
        <v>206</v>
      </c>
      <c r="J211" s="200"/>
      <c r="K211" s="36">
        <v>0</v>
      </c>
    </row>
    <row r="212" spans="1:11" ht="25.5" x14ac:dyDescent="0.55000000000000004">
      <c r="A212" s="1"/>
      <c r="C212" s="31"/>
      <c r="E212" s="31"/>
      <c r="G212" s="31"/>
      <c r="I212" s="199" t="s">
        <v>207</v>
      </c>
      <c r="J212" s="200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9" t="s">
        <v>208</v>
      </c>
      <c r="J213" s="200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9" t="s">
        <v>209</v>
      </c>
      <c r="J214" s="200"/>
      <c r="K214" s="37">
        <v>0</v>
      </c>
    </row>
    <row r="215" spans="1:11" ht="25.5" x14ac:dyDescent="0.55000000000000004">
      <c r="A215" s="1"/>
      <c r="C215" s="31"/>
      <c r="E215" s="31"/>
      <c r="G215" s="31"/>
      <c r="I215" s="199" t="s">
        <v>210</v>
      </c>
      <c r="J215" s="200"/>
      <c r="K215" s="33">
        <f>+K214-K213</f>
        <v>0</v>
      </c>
    </row>
    <row r="216" spans="1:11" ht="25.5" x14ac:dyDescent="0.55000000000000004">
      <c r="G216" s="2"/>
      <c r="I216" s="199" t="s">
        <v>211</v>
      </c>
      <c r="J216" s="200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00000000-0009-0000-0000-000023000000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2025-02-03T04:19:51Z</dcterms:modified>
</cp:coreProperties>
</file>