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.ค. 68\"/>
    </mc:Choice>
  </mc:AlternateContent>
  <xr:revisionPtr revIDLastSave="0" documentId="13_ncr:1_{AC3227AB-19FC-427F-B5CA-7B614B8FC8D2}" xr6:coauthVersionLast="47" xr6:coauthVersionMax="47" xr10:uidLastSave="{00000000-0000-0000-0000-000000000000}"/>
  <bookViews>
    <workbookView xWindow="-120" yWindow="-120" windowWidth="29040" windowHeight="15720" tabRatio="936" activeTab="2" xr2:uid="{00000000-000D-0000-FFFF-FFFF00000000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7" i="8" l="1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5" i="103"/>
  <c r="P94" i="107"/>
  <c r="P94" i="106"/>
  <c r="P94" i="105"/>
  <c r="P94" i="104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5" i="102"/>
  <c r="P94" i="102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5" i="100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5" i="99"/>
  <c r="P94" i="99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5" i="9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5" i="97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5" i="96"/>
  <c r="P94" i="96"/>
  <c r="P38" i="95"/>
  <c r="P57" i="95"/>
  <c r="P116" i="95"/>
  <c r="P124" i="95"/>
  <c r="P148" i="95"/>
  <c r="P156" i="95"/>
  <c r="P180" i="95"/>
  <c r="P188" i="95"/>
  <c r="P213" i="95"/>
  <c r="P221" i="95"/>
  <c r="P245" i="95"/>
  <c r="P253" i="95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P94" i="95" s="1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53" i="95"/>
  <c r="M254" i="95"/>
  <c r="P254" i="95" s="1"/>
  <c r="M255" i="95"/>
  <c r="P255" i="95" s="1"/>
  <c r="M256" i="95"/>
  <c r="P256" i="95" s="1"/>
  <c r="M257" i="95"/>
  <c r="P257" i="95" s="1"/>
  <c r="M258" i="95"/>
  <c r="P258" i="95" s="1"/>
  <c r="M259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5" i="93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5" i="91"/>
  <c r="E260" i="77" l="1"/>
  <c r="E261" i="77"/>
  <c r="E262" i="77"/>
  <c r="E263" i="77"/>
  <c r="E264" i="77"/>
  <c r="E265" i="77"/>
  <c r="E266" i="77"/>
  <c r="E267" i="77"/>
  <c r="E268" i="77"/>
  <c r="E269" i="77"/>
  <c r="E270" i="77"/>
  <c r="E271" i="77"/>
  <c r="P94" i="101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E257" i="79" s="1"/>
  <c r="G257" i="79" s="1"/>
  <c r="J257" i="79" s="1"/>
  <c r="E257" i="80" s="1"/>
  <c r="G257" i="80" s="1"/>
  <c r="J257" i="80" s="1"/>
  <c r="R257" i="79"/>
  <c r="M257" i="79"/>
  <c r="P257" i="79" s="1"/>
  <c r="R257" i="80"/>
  <c r="M257" i="80"/>
  <c r="P257" i="80" s="1"/>
  <c r="R257" i="81"/>
  <c r="M257" i="81"/>
  <c r="P257" i="81" s="1"/>
  <c r="G257" i="81"/>
  <c r="J257" i="81" s="1"/>
  <c r="E257" i="82" s="1"/>
  <c r="R257" i="83"/>
  <c r="M257" i="83"/>
  <c r="P257" i="83" s="1"/>
  <c r="G257" i="83"/>
  <c r="J257" i="83" s="1"/>
  <c r="E257" i="84" s="1"/>
  <c r="R257" i="84"/>
  <c r="M257" i="84"/>
  <c r="P257" i="84" s="1"/>
  <c r="G257" i="84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E252" i="77" s="1"/>
  <c r="R251" i="74"/>
  <c r="M251" i="74"/>
  <c r="P251" i="74" s="1"/>
  <c r="G251" i="74"/>
  <c r="J251" i="74" s="1"/>
  <c r="E251" i="77" s="1"/>
  <c r="R250" i="74"/>
  <c r="M250" i="74"/>
  <c r="P250" i="74" s="1"/>
  <c r="G250" i="74"/>
  <c r="J250" i="74" s="1"/>
  <c r="E250" i="77" s="1"/>
  <c r="R249" i="74"/>
  <c r="M249" i="74"/>
  <c r="P249" i="74" s="1"/>
  <c r="G249" i="74"/>
  <c r="J249" i="74" s="1"/>
  <c r="E249" i="77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E243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P247" i="74"/>
  <c r="M247" i="74"/>
  <c r="G247" i="74"/>
  <c r="J247" i="74" s="1"/>
  <c r="E247" i="77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E236" i="77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P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6" i="95"/>
  <c r="P6" i="95" s="1"/>
  <c r="M94" i="8" l="1"/>
  <c r="P94" i="103"/>
  <c r="E244" i="77"/>
  <c r="G244" i="77" s="1"/>
  <c r="J244" i="77" s="1"/>
  <c r="E244" i="78" s="1"/>
  <c r="E245" i="77"/>
  <c r="E242" i="77"/>
  <c r="G251" i="77"/>
  <c r="J251" i="77" s="1"/>
  <c r="E251" i="78" s="1"/>
  <c r="E241" i="77"/>
  <c r="G243" i="77"/>
  <c r="J243" i="77" s="1"/>
  <c r="E240" i="77"/>
  <c r="E239" i="77"/>
  <c r="E87" i="77"/>
  <c r="E246" i="77"/>
  <c r="G245" i="77"/>
  <c r="J245" i="77" s="1"/>
  <c r="E245" i="78" s="1"/>
  <c r="G255" i="8"/>
  <c r="G259" i="8"/>
  <c r="G253" i="8"/>
  <c r="G257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46" i="78" s="1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48" i="8"/>
  <c r="J257" i="8"/>
  <c r="J249" i="8"/>
  <c r="P87" i="77"/>
  <c r="J88" i="8"/>
  <c r="G88" i="8"/>
  <c r="P241" i="78"/>
  <c r="G249" i="77"/>
  <c r="J249" i="77" s="1"/>
  <c r="E249" i="78" s="1"/>
  <c r="P242" i="77"/>
  <c r="G252" i="77"/>
  <c r="J252" i="77" s="1"/>
  <c r="E252" i="78" s="1"/>
  <c r="G250" i="77"/>
  <c r="J250" i="77" s="1"/>
  <c r="E250" i="78" s="1"/>
  <c r="P238" i="77"/>
  <c r="G242" i="77"/>
  <c r="J242" i="77" s="1"/>
  <c r="E242" i="8"/>
  <c r="P247" i="80"/>
  <c r="E243" i="8"/>
  <c r="E244" i="8"/>
  <c r="E245" i="8"/>
  <c r="E246" i="8"/>
  <c r="G251" i="78" l="1"/>
  <c r="J251" i="78" s="1"/>
  <c r="E251" i="79" s="1"/>
  <c r="E243" i="78"/>
  <c r="G250" i="78"/>
  <c r="J250" i="78" s="1"/>
  <c r="E250" i="79" s="1"/>
  <c r="E242" i="78"/>
  <c r="J251" i="8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48" i="74"/>
  <c r="J248" i="74" s="1"/>
  <c r="E248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11" i="95"/>
  <c r="P11" i="95" s="1"/>
  <c r="M10" i="95"/>
  <c r="P10" i="95" s="1"/>
  <c r="M9" i="95"/>
  <c r="P9" i="95" s="1"/>
  <c r="M8" i="95"/>
  <c r="P8" i="95" s="1"/>
  <c r="M7" i="95"/>
  <c r="P7" i="95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E87" i="8"/>
  <c r="E104" i="8"/>
  <c r="G104" i="8" s="1"/>
  <c r="G253" i="77"/>
  <c r="J253" i="77" s="1"/>
  <c r="E253" i="78" s="1"/>
  <c r="E235" i="8"/>
  <c r="G235" i="77"/>
  <c r="J235" i="77" s="1"/>
  <c r="G247" i="77"/>
  <c r="J247" i="77" s="1"/>
  <c r="E247" i="8"/>
  <c r="G240" i="77"/>
  <c r="J240" i="77" s="1"/>
  <c r="E240" i="78" s="1"/>
  <c r="G241" i="77"/>
  <c r="J241" i="77" s="1"/>
  <c r="E241" i="8"/>
  <c r="E240" i="8"/>
  <c r="G239" i="77"/>
  <c r="J239" i="77" s="1"/>
  <c r="E239" i="8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G174" i="77"/>
  <c r="J174" i="77" s="1"/>
  <c r="E174" i="78" s="1"/>
  <c r="E174" i="8"/>
  <c r="G102" i="77"/>
  <c r="J102" i="77" s="1"/>
  <c r="E102" i="78" s="1"/>
  <c r="E102" i="8"/>
  <c r="E82" i="8"/>
  <c r="G82" i="8" s="1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G244" i="78" l="1"/>
  <c r="J244" i="78" s="1"/>
  <c r="E244" i="79" s="1"/>
  <c r="E236" i="78"/>
  <c r="G249" i="78"/>
  <c r="J249" i="78" s="1"/>
  <c r="E249" i="79" s="1"/>
  <c r="E241" i="78"/>
  <c r="G88" i="78"/>
  <c r="J88" i="78" s="1"/>
  <c r="E88" i="79" s="1"/>
  <c r="E87" i="78"/>
  <c r="G246" i="78"/>
  <c r="J246" i="78" s="1"/>
  <c r="E246" i="79" s="1"/>
  <c r="E238" i="78"/>
  <c r="G242" i="78"/>
  <c r="J242" i="78" s="1"/>
  <c r="E247" i="78"/>
  <c r="G245" i="78"/>
  <c r="J245" i="78" s="1"/>
  <c r="E245" i="79" s="1"/>
  <c r="E237" i="78"/>
  <c r="G243" i="78"/>
  <c r="J243" i="78" s="1"/>
  <c r="E235" i="78"/>
  <c r="G252" i="78"/>
  <c r="J252" i="78" s="1"/>
  <c r="E252" i="79" s="1"/>
  <c r="E239" i="78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G251" i="79" l="1"/>
  <c r="J251" i="79" s="1"/>
  <c r="E251" i="80" s="1"/>
  <c r="E243" i="79"/>
  <c r="E186" i="78"/>
  <c r="G186" i="78" s="1"/>
  <c r="J186" i="78" s="1"/>
  <c r="E186" i="79" s="1"/>
  <c r="G250" i="79"/>
  <c r="J250" i="79" s="1"/>
  <c r="E250" i="80" s="1"/>
  <c r="E242" i="79"/>
  <c r="P135" i="77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G94" i="83" l="1"/>
  <c r="J94" i="83" s="1"/>
  <c r="E94" i="83"/>
  <c r="E169" i="81"/>
  <c r="G169" i="81" s="1"/>
  <c r="J169" i="81" s="1"/>
  <c r="E75" i="83"/>
  <c r="G75" i="83" s="1"/>
  <c r="J75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G75" i="84" l="1"/>
  <c r="J75" i="84" s="1"/>
  <c r="E75" i="84"/>
  <c r="E169" i="82"/>
  <c r="G169" i="82" s="1"/>
  <c r="J169" i="82" s="1"/>
  <c r="E169" i="83" s="1"/>
  <c r="G169" i="83" s="1"/>
  <c r="J169" i="83" s="1"/>
  <c r="E169" i="84" s="1"/>
  <c r="E178" i="84"/>
  <c r="G178" i="84" s="1"/>
  <c r="J178" i="84" s="1"/>
  <c r="E178" i="85" s="1"/>
  <c r="G178" i="85" s="1"/>
  <c r="J178" i="85" s="1"/>
  <c r="E94" i="84"/>
  <c r="G94" i="84" s="1"/>
  <c r="J94" i="84" s="1"/>
  <c r="E94" i="85" s="1"/>
  <c r="G94" i="85" s="1"/>
  <c r="J94" i="85" s="1"/>
  <c r="G60" i="84"/>
  <c r="J60" i="84" s="1"/>
  <c r="E60" i="85" s="1"/>
  <c r="G60" i="85" s="1"/>
  <c r="J60" i="85" s="1"/>
  <c r="E60" i="84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G94" i="86" l="1"/>
  <c r="J94" i="86" s="1"/>
  <c r="E94" i="86"/>
  <c r="E178" i="86"/>
  <c r="G178" i="86" s="1"/>
  <c r="J178" i="86" s="1"/>
  <c r="E60" i="86"/>
  <c r="G60" i="86" s="1"/>
  <c r="J60" i="86" s="1"/>
  <c r="E75" i="85"/>
  <c r="G75" i="85" s="1"/>
  <c r="J75" i="85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60" i="91"/>
  <c r="J60" i="91" s="1"/>
  <c r="G178" i="91"/>
  <c r="J178" i="91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75" i="86" l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86"/>
  <c r="E178" i="87"/>
  <c r="G178" i="87" s="1"/>
  <c r="J178" i="87" s="1"/>
  <c r="E60" i="87"/>
  <c r="G60" i="87" s="1"/>
  <c r="J60" i="87" s="1"/>
  <c r="E109" i="85"/>
  <c r="G109" i="85" s="1"/>
  <c r="J109" i="85" s="1"/>
  <c r="G45" i="86"/>
  <c r="J45" i="86" s="1"/>
  <c r="E45" i="86"/>
  <c r="E114" i="85"/>
  <c r="G114" i="85" s="1"/>
  <c r="J114" i="85" s="1"/>
  <c r="E94" i="87"/>
  <c r="G94" i="87" s="1"/>
  <c r="J94" i="87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09" i="86" l="1"/>
  <c r="G109" i="86" s="1"/>
  <c r="J109" i="86" s="1"/>
  <c r="E178" i="88"/>
  <c r="G178" i="88" s="1"/>
  <c r="J178" i="88" s="1"/>
  <c r="E94" i="88"/>
  <c r="G94" i="88" s="1"/>
  <c r="J94" i="88" s="1"/>
  <c r="E94" i="89" s="1"/>
  <c r="G94" i="89" s="1"/>
  <c r="J94" i="89" s="1"/>
  <c r="E94" i="90" s="1"/>
  <c r="G94" i="90" s="1"/>
  <c r="J94" i="90" s="1"/>
  <c r="E114" i="86"/>
  <c r="G114" i="86" s="1"/>
  <c r="J114" i="86" s="1"/>
  <c r="E60" i="88"/>
  <c r="G60" i="88" s="1"/>
  <c r="J60" i="88" s="1"/>
  <c r="E63" i="86"/>
  <c r="G63" i="86" s="1"/>
  <c r="J63" i="86" s="1"/>
  <c r="E129" i="86"/>
  <c r="G129" i="86" s="1"/>
  <c r="J129" i="86" s="1"/>
  <c r="G237" i="78"/>
  <c r="J237" i="78" s="1"/>
  <c r="E229" i="78"/>
  <c r="G229" i="78" s="1"/>
  <c r="J229" i="78" s="1"/>
  <c r="E169" i="86"/>
  <c r="G169" i="86" s="1"/>
  <c r="J169" i="86" s="1"/>
  <c r="E169" i="87" s="1"/>
  <c r="G169" i="87" s="1"/>
  <c r="J169" i="87" s="1"/>
  <c r="E169" i="88" s="1"/>
  <c r="E45" i="87"/>
  <c r="G45" i="87" s="1"/>
  <c r="J45" i="87" s="1"/>
  <c r="G35" i="86"/>
  <c r="J35" i="86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29" i="87" l="1"/>
  <c r="G129" i="87" s="1"/>
  <c r="J129" i="87" s="1"/>
  <c r="E60" i="89"/>
  <c r="G60" i="89" s="1"/>
  <c r="J60" i="89" s="1"/>
  <c r="E114" i="87"/>
  <c r="G114" i="87" s="1"/>
  <c r="J114" i="87" s="1"/>
  <c r="E178" i="89"/>
  <c r="G178" i="89" s="1"/>
  <c r="J178" i="89" s="1"/>
  <c r="E63" i="87"/>
  <c r="G63" i="87" s="1"/>
  <c r="J63" i="87" s="1"/>
  <c r="E45" i="88"/>
  <c r="G45" i="88" s="1"/>
  <c r="J45" i="88" s="1"/>
  <c r="G237" i="79"/>
  <c r="J237" i="79" s="1"/>
  <c r="E229" i="79"/>
  <c r="E109" i="87"/>
  <c r="G109" i="87" s="1"/>
  <c r="J109" i="87" s="1"/>
  <c r="G245" i="79"/>
  <c r="J245" i="79" s="1"/>
  <c r="E245" i="80" s="1"/>
  <c r="E237" i="79"/>
  <c r="E35" i="87"/>
  <c r="G35" i="87" s="1"/>
  <c r="J35" i="87" s="1"/>
  <c r="G169" i="88"/>
  <c r="J169" i="88" s="1"/>
  <c r="G229" i="79"/>
  <c r="J229" i="7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12" i="8"/>
  <c r="G178" i="90" l="1"/>
  <c r="J178" i="90" s="1"/>
  <c r="E178" i="90"/>
  <c r="E60" i="90"/>
  <c r="G60" i="90" s="1"/>
  <c r="J60" i="90" s="1"/>
  <c r="E45" i="89"/>
  <c r="G45" i="89" s="1"/>
  <c r="J45" i="89" s="1"/>
  <c r="E63" i="88"/>
  <c r="G63" i="88" s="1"/>
  <c r="J63" i="88" s="1"/>
  <c r="E35" i="88"/>
  <c r="G35" i="88" s="1"/>
  <c r="J35" i="88" s="1"/>
  <c r="E114" i="88"/>
  <c r="G114" i="88" s="1"/>
  <c r="J114" i="88" s="1"/>
  <c r="E109" i="88"/>
  <c r="G109" i="88" s="1"/>
  <c r="J109" i="88" s="1"/>
  <c r="E129" i="88"/>
  <c r="G129" i="88" s="1"/>
  <c r="J129" i="88" s="1"/>
  <c r="G245" i="80"/>
  <c r="J245" i="80" s="1"/>
  <c r="E245" i="81" s="1"/>
  <c r="E237" i="80"/>
  <c r="G237" i="80"/>
  <c r="J237" i="80" s="1"/>
  <c r="E229" i="80"/>
  <c r="G229" i="80" s="1"/>
  <c r="J229" i="80" s="1"/>
  <c r="E229" i="81" s="1"/>
  <c r="E169" i="89"/>
  <c r="G169" i="89" s="1"/>
  <c r="J169" i="89" s="1"/>
  <c r="E169" i="90" s="1"/>
  <c r="G169" i="90" s="1"/>
  <c r="J169" i="90" s="1"/>
  <c r="G60" i="95"/>
  <c r="J60" i="95" s="1"/>
  <c r="G114" i="94"/>
  <c r="G178" i="95"/>
  <c r="J178" i="95" s="1"/>
  <c r="G94" i="94"/>
  <c r="J94" i="94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E45" i="90" l="1"/>
  <c r="G45" i="90" s="1"/>
  <c r="J45" i="90" s="1"/>
  <c r="G45" i="91" s="1"/>
  <c r="J45" i="91" s="1"/>
  <c r="G45" i="92" s="1"/>
  <c r="J45" i="92" s="1"/>
  <c r="E109" i="89"/>
  <c r="G109" i="89" s="1"/>
  <c r="J109" i="89" s="1"/>
  <c r="E114" i="89"/>
  <c r="G114" i="89" s="1"/>
  <c r="J114" i="89" s="1"/>
  <c r="E129" i="89"/>
  <c r="G129" i="89" s="1"/>
  <c r="J129" i="89" s="1"/>
  <c r="E35" i="89"/>
  <c r="G35" i="89" s="1"/>
  <c r="J35" i="89" s="1"/>
  <c r="E63" i="89"/>
  <c r="G63" i="89" s="1"/>
  <c r="J63" i="89" s="1"/>
  <c r="G245" i="81"/>
  <c r="J245" i="81" s="1"/>
  <c r="E245" i="82" s="1"/>
  <c r="E237" i="81"/>
  <c r="G229" i="81"/>
  <c r="J229" i="81" s="1"/>
  <c r="E229" i="82" s="1"/>
  <c r="G237" i="81"/>
  <c r="J237" i="81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G129" i="90" l="1"/>
  <c r="J129" i="90" s="1"/>
  <c r="G129" i="91" s="1"/>
  <c r="J129" i="91" s="1"/>
  <c r="G129" i="92" s="1"/>
  <c r="J129" i="92" s="1"/>
  <c r="E129" i="90"/>
  <c r="E63" i="90"/>
  <c r="G63" i="90" s="1"/>
  <c r="J63" i="90" s="1"/>
  <c r="G63" i="91" s="1"/>
  <c r="J63" i="91" s="1"/>
  <c r="G63" i="92" s="1"/>
  <c r="J63" i="92" s="1"/>
  <c r="G109" i="90"/>
  <c r="J109" i="90" s="1"/>
  <c r="E109" i="90"/>
  <c r="E114" i="90"/>
  <c r="G114" i="90" s="1"/>
  <c r="J114" i="90" s="1"/>
  <c r="G35" i="90"/>
  <c r="J35" i="90" s="1"/>
  <c r="G35" i="91" s="1"/>
  <c r="J35" i="91" s="1"/>
  <c r="G35" i="92" s="1"/>
  <c r="J35" i="92" s="1"/>
  <c r="G35" i="93" s="1"/>
  <c r="J35" i="93" s="1"/>
  <c r="G35" i="94" s="1"/>
  <c r="J35" i="94" s="1"/>
  <c r="E35" i="90"/>
  <c r="E12" i="87"/>
  <c r="G12" i="87" s="1"/>
  <c r="J12" i="87" s="1"/>
  <c r="E12" i="88" s="1"/>
  <c r="G12" i="88" s="1"/>
  <c r="J12" i="88" s="1"/>
  <c r="G245" i="82"/>
  <c r="J245" i="82" s="1"/>
  <c r="E245" i="83" s="1"/>
  <c r="E237" i="82"/>
  <c r="G229" i="82"/>
  <c r="J229" i="82" s="1"/>
  <c r="E229" i="83" s="1"/>
  <c r="G237" i="82"/>
  <c r="J237" i="82" s="1"/>
  <c r="E11" i="8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95" i="8"/>
  <c r="E113" i="8"/>
  <c r="E196" i="8"/>
  <c r="E198" i="8"/>
  <c r="E128" i="8"/>
  <c r="E203" i="8"/>
  <c r="G9" i="77"/>
  <c r="J9" i="77" s="1"/>
  <c r="E9" i="78" s="1"/>
  <c r="E9" i="8"/>
  <c r="E149" i="8"/>
  <c r="G10" i="77"/>
  <c r="J10" i="77" s="1"/>
  <c r="E10" i="78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12" i="89" l="1"/>
  <c r="G12" i="89" s="1"/>
  <c r="J12" i="89" s="1"/>
  <c r="E12" i="90" s="1"/>
  <c r="G12" i="90" s="1"/>
  <c r="J12" i="90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E84" i="78"/>
  <c r="G84" i="78" s="1"/>
  <c r="J84" i="78" s="1"/>
  <c r="E84" i="79" s="1"/>
  <c r="G84" i="79" s="1"/>
  <c r="J84" i="79" s="1"/>
  <c r="G245" i="83"/>
  <c r="J245" i="83" s="1"/>
  <c r="E245" i="84" s="1"/>
  <c r="E237" i="83"/>
  <c r="E181" i="78"/>
  <c r="G181" i="78" s="1"/>
  <c r="J181" i="78" s="1"/>
  <c r="E181" i="79" s="1"/>
  <c r="G181" i="79" s="1"/>
  <c r="J181" i="79" s="1"/>
  <c r="E153" i="78"/>
  <c r="G153" i="78" s="1"/>
  <c r="J153" i="78" s="1"/>
  <c r="E153" i="79" s="1"/>
  <c r="G153" i="79" s="1"/>
  <c r="J153" i="79" s="1"/>
  <c r="E206" i="78"/>
  <c r="G206" i="78" s="1"/>
  <c r="J206" i="78" s="1"/>
  <c r="E206" i="79" s="1"/>
  <c r="G206" i="79" s="1"/>
  <c r="J206" i="79" s="1"/>
  <c r="G152" i="78"/>
  <c r="J152" i="78" s="1"/>
  <c r="E152" i="79" s="1"/>
  <c r="E152" i="78"/>
  <c r="E213" i="78"/>
  <c r="G213" i="78" s="1"/>
  <c r="J213" i="78" s="1"/>
  <c r="E213" i="79" s="1"/>
  <c r="G213" i="79" s="1"/>
  <c r="J213" i="79" s="1"/>
  <c r="E148" i="78"/>
  <c r="G148" i="78" s="1"/>
  <c r="J148" i="78" s="1"/>
  <c r="E148" i="79" s="1"/>
  <c r="G148" i="79" s="1"/>
  <c r="J148" i="79" s="1"/>
  <c r="E155" i="78"/>
  <c r="G155" i="78" s="1"/>
  <c r="J155" i="78" s="1"/>
  <c r="E155" i="79" s="1"/>
  <c r="G155" i="79" s="1"/>
  <c r="J155" i="79" s="1"/>
  <c r="G83" i="78"/>
  <c r="J83" i="78" s="1"/>
  <c r="E83" i="79" s="1"/>
  <c r="G83" i="79" s="1"/>
  <c r="J83" i="79" s="1"/>
  <c r="E83" i="78"/>
  <c r="G231" i="78"/>
  <c r="J231" i="78" s="1"/>
  <c r="G239" i="78"/>
  <c r="J239" i="78" s="1"/>
  <c r="G229" i="83"/>
  <c r="J229" i="83" s="1"/>
  <c r="E229" i="84" s="1"/>
  <c r="G237" i="83"/>
  <c r="J237" i="83" s="1"/>
  <c r="G152" i="79"/>
  <c r="J152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155" i="80" l="1"/>
  <c r="G155" i="80" s="1"/>
  <c r="J155" i="80" s="1"/>
  <c r="E155" i="81" s="1"/>
  <c r="G155" i="81" s="1"/>
  <c r="J155" i="81" s="1"/>
  <c r="E155" i="82" s="1"/>
  <c r="E148" i="80"/>
  <c r="G148" i="80" s="1"/>
  <c r="J148" i="80" s="1"/>
  <c r="E148" i="81" s="1"/>
  <c r="G148" i="81" s="1"/>
  <c r="J148" i="81" s="1"/>
  <c r="E148" i="82" s="1"/>
  <c r="E83" i="80"/>
  <c r="G83" i="80" s="1"/>
  <c r="J83" i="80" s="1"/>
  <c r="E83" i="81" s="1"/>
  <c r="G83" i="81" s="1"/>
  <c r="J83" i="81" s="1"/>
  <c r="E83" i="82" s="1"/>
  <c r="E84" i="80"/>
  <c r="G84" i="80" s="1"/>
  <c r="J84" i="80" s="1"/>
  <c r="E84" i="81" s="1"/>
  <c r="G84" i="81" s="1"/>
  <c r="J84" i="81" s="1"/>
  <c r="E84" i="82" s="1"/>
  <c r="E205" i="80"/>
  <c r="G205" i="80" s="1"/>
  <c r="J205" i="80" s="1"/>
  <c r="E205" i="81" s="1"/>
  <c r="G205" i="81" s="1"/>
  <c r="J205" i="81" s="1"/>
  <c r="E205" i="82" s="1"/>
  <c r="E177" i="80"/>
  <c r="G177" i="80" s="1"/>
  <c r="J177" i="80" s="1"/>
  <c r="E177" i="81" s="1"/>
  <c r="G177" i="81" s="1"/>
  <c r="J177" i="81" s="1"/>
  <c r="E177" i="82" s="1"/>
  <c r="E181" i="80"/>
  <c r="G181" i="80" s="1"/>
  <c r="J181" i="80" s="1"/>
  <c r="E181" i="81" s="1"/>
  <c r="G181" i="81" s="1"/>
  <c r="J181" i="81" s="1"/>
  <c r="E181" i="82" s="1"/>
  <c r="E206" i="80"/>
  <c r="G206" i="80" s="1"/>
  <c r="J206" i="80" s="1"/>
  <c r="E206" i="81" s="1"/>
  <c r="G206" i="81" s="1"/>
  <c r="J206" i="81" s="1"/>
  <c r="E206" i="82" s="1"/>
  <c r="E126" i="80"/>
  <c r="G126" i="80" s="1"/>
  <c r="J126" i="80" s="1"/>
  <c r="E126" i="81" s="1"/>
  <c r="G126" i="81" s="1"/>
  <c r="J126" i="81" s="1"/>
  <c r="E126" i="82" s="1"/>
  <c r="E213" i="80"/>
  <c r="G213" i="80" s="1"/>
  <c r="J213" i="80" s="1"/>
  <c r="E213" i="81" s="1"/>
  <c r="G213" i="81" s="1"/>
  <c r="J213" i="81" s="1"/>
  <c r="E213" i="82" s="1"/>
  <c r="E153" i="80"/>
  <c r="G153" i="80" s="1"/>
  <c r="J153" i="80" s="1"/>
  <c r="E153" i="81" s="1"/>
  <c r="G153" i="81" s="1"/>
  <c r="J153" i="81" s="1"/>
  <c r="E153" i="82" s="1"/>
  <c r="G252" i="79"/>
  <c r="J252" i="79" s="1"/>
  <c r="E252" i="80" s="1"/>
  <c r="E239" i="79"/>
  <c r="G239" i="79" s="1"/>
  <c r="J239" i="79" s="1"/>
  <c r="E152" i="80"/>
  <c r="G152" i="80" s="1"/>
  <c r="J152" i="80" s="1"/>
  <c r="E152" i="81" s="1"/>
  <c r="G152" i="81" s="1"/>
  <c r="J152" i="81" s="1"/>
  <c r="E152" i="82" s="1"/>
  <c r="E231" i="79"/>
  <c r="G245" i="84"/>
  <c r="J245" i="84" s="1"/>
  <c r="E245" i="85" s="1"/>
  <c r="E237" i="84"/>
  <c r="G237" i="84" s="1"/>
  <c r="J237" i="84" s="1"/>
  <c r="G231" i="79"/>
  <c r="J231" i="79" s="1"/>
  <c r="G240" i="78"/>
  <c r="J240" i="78" s="1"/>
  <c r="E240" i="79" s="1"/>
  <c r="G241" i="78"/>
  <c r="J241" i="78" s="1"/>
  <c r="G229" i="84"/>
  <c r="J229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G252" i="80" l="1"/>
  <c r="J252" i="80" s="1"/>
  <c r="E239" i="80"/>
  <c r="G245" i="85"/>
  <c r="J245" i="85" s="1"/>
  <c r="E245" i="86" s="1"/>
  <c r="E237" i="85"/>
  <c r="G237" i="85" s="1"/>
  <c r="J237" i="85" s="1"/>
  <c r="E231" i="80"/>
  <c r="G231" i="80" s="1"/>
  <c r="J231" i="80" s="1"/>
  <c r="E231" i="81" s="1"/>
  <c r="G231" i="81" s="1"/>
  <c r="J231" i="81" s="1"/>
  <c r="E231" i="82" s="1"/>
  <c r="E125" i="80"/>
  <c r="G125" i="80" s="1"/>
  <c r="J125" i="80" s="1"/>
  <c r="E229" i="85"/>
  <c r="G249" i="79"/>
  <c r="J249" i="79" s="1"/>
  <c r="E249" i="80" s="1"/>
  <c r="E241" i="79"/>
  <c r="G239" i="80"/>
  <c r="J239" i="80" s="1"/>
  <c r="G229" i="85"/>
  <c r="J229" i="85" s="1"/>
  <c r="G240" i="79"/>
  <c r="J240" i="79" s="1"/>
  <c r="E240" i="80" s="1"/>
  <c r="G241" i="79"/>
  <c r="J241" i="79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E125" i="81" l="1"/>
  <c r="G125" i="81" s="1"/>
  <c r="J125" i="81" s="1"/>
  <c r="E125" i="82" s="1"/>
  <c r="G125" i="82" s="1"/>
  <c r="J125" i="82" s="1"/>
  <c r="E125" i="83" s="1"/>
  <c r="G125" i="83" s="1"/>
  <c r="J125" i="83" s="1"/>
  <c r="E125" i="84" s="1"/>
  <c r="G245" i="86"/>
  <c r="J245" i="86" s="1"/>
  <c r="E245" i="87" s="1"/>
  <c r="E237" i="86"/>
  <c r="E127" i="81"/>
  <c r="G127" i="81" s="1"/>
  <c r="J127" i="81" s="1"/>
  <c r="E226" i="81"/>
  <c r="G226" i="81" s="1"/>
  <c r="J226" i="81" s="1"/>
  <c r="E203" i="80"/>
  <c r="G203" i="80" s="1"/>
  <c r="J203" i="80" s="1"/>
  <c r="G229" i="86"/>
  <c r="J229" i="86" s="1"/>
  <c r="E229" i="86"/>
  <c r="E194" i="81"/>
  <c r="G194" i="81" s="1"/>
  <c r="J194" i="81" s="1"/>
  <c r="E193" i="81"/>
  <c r="G193" i="81" s="1"/>
  <c r="J193" i="81" s="1"/>
  <c r="G252" i="81"/>
  <c r="J252" i="81" s="1"/>
  <c r="E252" i="82" s="1"/>
  <c r="E239" i="81"/>
  <c r="G239" i="81" s="1"/>
  <c r="J239" i="81" s="1"/>
  <c r="G151" i="81"/>
  <c r="J151" i="81" s="1"/>
  <c r="E151" i="81"/>
  <c r="G249" i="80"/>
  <c r="J249" i="80" s="1"/>
  <c r="E249" i="81" s="1"/>
  <c r="E241" i="80"/>
  <c r="E39" i="81"/>
  <c r="G39" i="81" s="1"/>
  <c r="J39" i="81" s="1"/>
  <c r="E208" i="81"/>
  <c r="G208" i="81" s="1"/>
  <c r="J208" i="81" s="1"/>
  <c r="G237" i="86"/>
  <c r="J237" i="86" s="1"/>
  <c r="G231" i="82"/>
  <c r="J231" i="82" s="1"/>
  <c r="E231" i="83" s="1"/>
  <c r="G240" i="80"/>
  <c r="J240" i="80" s="1"/>
  <c r="E240" i="81" s="1"/>
  <c r="G241" i="80"/>
  <c r="J241" i="80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E127" i="82" l="1"/>
  <c r="G127" i="82" s="1"/>
  <c r="J127" i="82" s="1"/>
  <c r="E127" i="83" s="1"/>
  <c r="G127" i="83" s="1"/>
  <c r="J127" i="83" s="1"/>
  <c r="E127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226" i="82"/>
  <c r="G226" i="82" s="1"/>
  <c r="J226" i="82" s="1"/>
  <c r="E226" i="83" s="1"/>
  <c r="G226" i="83" s="1"/>
  <c r="J226" i="83" s="1"/>
  <c r="E226" i="84" s="1"/>
  <c r="E208" i="82"/>
  <c r="G208" i="82" s="1"/>
  <c r="J208" i="82" s="1"/>
  <c r="E208" i="83" s="1"/>
  <c r="G208" i="83" s="1"/>
  <c r="J208" i="83" s="1"/>
  <c r="E208" i="84" s="1"/>
  <c r="E193" i="82"/>
  <c r="G193" i="82" s="1"/>
  <c r="J193" i="82" s="1"/>
  <c r="E193" i="83" s="1"/>
  <c r="G193" i="83" s="1"/>
  <c r="J193" i="83" s="1"/>
  <c r="E193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94" i="82"/>
  <c r="G194" i="82" s="1"/>
  <c r="J194" i="82" s="1"/>
  <c r="E194" i="83" s="1"/>
  <c r="G194" i="83" s="1"/>
  <c r="J194" i="83" s="1"/>
  <c r="E194" i="84" s="1"/>
  <c r="E210" i="81"/>
  <c r="G210" i="81" s="1"/>
  <c r="J210" i="81" s="1"/>
  <c r="E195" i="81"/>
  <c r="G195" i="81" s="1"/>
  <c r="J195" i="81" s="1"/>
  <c r="E150" i="81"/>
  <c r="G150" i="81" s="1"/>
  <c r="J150" i="81" s="1"/>
  <c r="E196" i="81"/>
  <c r="G196" i="81" s="1"/>
  <c r="J196" i="81" s="1"/>
  <c r="E147" i="81"/>
  <c r="G147" i="81" s="1"/>
  <c r="J147" i="81" s="1"/>
  <c r="E197" i="81"/>
  <c r="G197" i="81" s="1"/>
  <c r="J197" i="81" s="1"/>
  <c r="E204" i="81"/>
  <c r="G204" i="81" s="1"/>
  <c r="J204" i="81" s="1"/>
  <c r="E113" i="81"/>
  <c r="G113" i="81" s="1"/>
  <c r="J113" i="81" s="1"/>
  <c r="E198" i="81"/>
  <c r="G198" i="81" s="1"/>
  <c r="J198" i="81" s="1"/>
  <c r="E211" i="81"/>
  <c r="G211" i="81" s="1"/>
  <c r="J211" i="81" s="1"/>
  <c r="G249" i="81"/>
  <c r="J249" i="81" s="1"/>
  <c r="E249" i="82" s="1"/>
  <c r="E241" i="81"/>
  <c r="E128" i="81"/>
  <c r="G128" i="81" s="1"/>
  <c r="J128" i="81" s="1"/>
  <c r="E182" i="81"/>
  <c r="G182" i="81" s="1"/>
  <c r="J182" i="81" s="1"/>
  <c r="E149" i="81"/>
  <c r="G149" i="81" s="1"/>
  <c r="J149" i="81" s="1"/>
  <c r="G245" i="87"/>
  <c r="J245" i="87" s="1"/>
  <c r="E245" i="88" s="1"/>
  <c r="E237" i="87"/>
  <c r="E151" i="82"/>
  <c r="G151" i="82" s="1"/>
  <c r="J151" i="82" s="1"/>
  <c r="E151" i="83" s="1"/>
  <c r="G151" i="83" s="1"/>
  <c r="J151" i="83" s="1"/>
  <c r="E151" i="84" s="1"/>
  <c r="G237" i="87"/>
  <c r="J237" i="87" s="1"/>
  <c r="E229" i="87"/>
  <c r="G229" i="87" s="1"/>
  <c r="J229" i="87" s="1"/>
  <c r="E209" i="81"/>
  <c r="G209" i="81" s="1"/>
  <c r="J209" i="81" s="1"/>
  <c r="G212" i="81"/>
  <c r="J212" i="81" s="1"/>
  <c r="E212" i="81"/>
  <c r="E156" i="81"/>
  <c r="G156" i="81" s="1"/>
  <c r="J156" i="81" s="1"/>
  <c r="G252" i="82"/>
  <c r="J252" i="82" s="1"/>
  <c r="E252" i="83" s="1"/>
  <c r="E239" i="82"/>
  <c r="G239" i="82" s="1"/>
  <c r="J239" i="82" s="1"/>
  <c r="G157" i="81"/>
  <c r="J157" i="81" s="1"/>
  <c r="E157" i="81"/>
  <c r="G202" i="81"/>
  <c r="J202" i="81" s="1"/>
  <c r="E202" i="81"/>
  <c r="G232" i="81"/>
  <c r="J232" i="81" s="1"/>
  <c r="E232" i="82" s="1"/>
  <c r="G240" i="81"/>
  <c r="J240" i="81" s="1"/>
  <c r="E240" i="82" s="1"/>
  <c r="G241" i="81"/>
  <c r="J241" i="81" s="1"/>
  <c r="G231" i="83"/>
  <c r="J231" i="83" s="1"/>
  <c r="E231" i="84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156" i="82" l="1"/>
  <c r="G156" i="82" s="1"/>
  <c r="J156" i="82" s="1"/>
  <c r="E156" i="83" s="1"/>
  <c r="G156" i="83" s="1"/>
  <c r="J156" i="83" s="1"/>
  <c r="E156" i="84" s="1"/>
  <c r="E113" i="82"/>
  <c r="G113" i="82" s="1"/>
  <c r="J113" i="82" s="1"/>
  <c r="E113" i="83" s="1"/>
  <c r="G113" i="83" s="1"/>
  <c r="J113" i="83" s="1"/>
  <c r="E113" i="84" s="1"/>
  <c r="E198" i="82"/>
  <c r="G198" i="82" s="1"/>
  <c r="J198" i="82" s="1"/>
  <c r="E198" i="83" s="1"/>
  <c r="G198" i="83" s="1"/>
  <c r="J198" i="83" s="1"/>
  <c r="E198" i="84" s="1"/>
  <c r="E182" i="82"/>
  <c r="G182" i="82" s="1"/>
  <c r="J182" i="82" s="1"/>
  <c r="E182" i="83" s="1"/>
  <c r="G182" i="83" s="1"/>
  <c r="J182" i="83" s="1"/>
  <c r="E182" i="84" s="1"/>
  <c r="E197" i="82"/>
  <c r="G197" i="82" s="1"/>
  <c r="J197" i="82" s="1"/>
  <c r="E197" i="83" s="1"/>
  <c r="G197" i="83" s="1"/>
  <c r="J197" i="83" s="1"/>
  <c r="E197" i="84" s="1"/>
  <c r="E210" i="82"/>
  <c r="G210" i="82" s="1"/>
  <c r="J210" i="82" s="1"/>
  <c r="E210" i="83" s="1"/>
  <c r="G210" i="83" s="1"/>
  <c r="J210" i="83" s="1"/>
  <c r="E210" i="84" s="1"/>
  <c r="E128" i="82"/>
  <c r="G128" i="82" s="1"/>
  <c r="J128" i="82" s="1"/>
  <c r="E128" i="83" s="1"/>
  <c r="G128" i="83" s="1"/>
  <c r="J128" i="83" s="1"/>
  <c r="E128" i="84" s="1"/>
  <c r="E147" i="82"/>
  <c r="G147" i="82" s="1"/>
  <c r="J147" i="82" s="1"/>
  <c r="E147" i="83" s="1"/>
  <c r="G147" i="83" s="1"/>
  <c r="J147" i="83" s="1"/>
  <c r="E147" i="84" s="1"/>
  <c r="E196" i="82"/>
  <c r="G196" i="82" s="1"/>
  <c r="J196" i="82" s="1"/>
  <c r="E196" i="83" s="1"/>
  <c r="G196" i="83" s="1"/>
  <c r="J196" i="83" s="1"/>
  <c r="E196" i="84" s="1"/>
  <c r="E204" i="82"/>
  <c r="G204" i="82" s="1"/>
  <c r="J204" i="82" s="1"/>
  <c r="E204" i="83" s="1"/>
  <c r="G204" i="83" s="1"/>
  <c r="J204" i="83" s="1"/>
  <c r="E204" i="84" s="1"/>
  <c r="E209" i="82"/>
  <c r="G209" i="82" s="1"/>
  <c r="J209" i="82" s="1"/>
  <c r="E209" i="83" s="1"/>
  <c r="G209" i="83" s="1"/>
  <c r="J209" i="83" s="1"/>
  <c r="E209" i="84" s="1"/>
  <c r="E150" i="82"/>
  <c r="G150" i="82" s="1"/>
  <c r="J150" i="82" s="1"/>
  <c r="E150" i="83" s="1"/>
  <c r="G150" i="83" s="1"/>
  <c r="J150" i="83" s="1"/>
  <c r="E150" i="84" s="1"/>
  <c r="E149" i="82"/>
  <c r="G149" i="82" s="1"/>
  <c r="J149" i="82" s="1"/>
  <c r="E149" i="83" s="1"/>
  <c r="G149" i="83" s="1"/>
  <c r="J149" i="83" s="1"/>
  <c r="E149" i="84" s="1"/>
  <c r="E211" i="82"/>
  <c r="G211" i="82" s="1"/>
  <c r="J211" i="82" s="1"/>
  <c r="E211" i="83" s="1"/>
  <c r="G211" i="83" s="1"/>
  <c r="J211" i="83" s="1"/>
  <c r="E211" i="84" s="1"/>
  <c r="E195" i="82"/>
  <c r="G195" i="82" s="1"/>
  <c r="J195" i="82" s="1"/>
  <c r="E195" i="83" s="1"/>
  <c r="G195" i="83" s="1"/>
  <c r="J195" i="83" s="1"/>
  <c r="E195" i="84" s="1"/>
  <c r="G249" i="82"/>
  <c r="J249" i="82" s="1"/>
  <c r="E249" i="83" s="1"/>
  <c r="E241" i="82"/>
  <c r="G241" i="82" s="1"/>
  <c r="J241" i="82" s="1"/>
  <c r="G245" i="88"/>
  <c r="J245" i="88" s="1"/>
  <c r="E245" i="89" s="1"/>
  <c r="E237" i="88"/>
  <c r="G252" i="83"/>
  <c r="J252" i="83" s="1"/>
  <c r="E252" i="84" s="1"/>
  <c r="E239" i="83"/>
  <c r="G239" i="83" s="1"/>
  <c r="J239" i="83" s="1"/>
  <c r="G237" i="88"/>
  <c r="J237" i="88" s="1"/>
  <c r="E229" i="88"/>
  <c r="G229" i="88" s="1"/>
  <c r="J229" i="88" s="1"/>
  <c r="E229" i="89" s="1"/>
  <c r="G229" i="89" s="1"/>
  <c r="J229" i="89" s="1"/>
  <c r="E229" i="90" s="1"/>
  <c r="G229" i="90" s="1"/>
  <c r="J229" i="90" s="1"/>
  <c r="E202" i="82"/>
  <c r="G202" i="82" s="1"/>
  <c r="J202" i="82" s="1"/>
  <c r="E202" i="83" s="1"/>
  <c r="G202" i="83" s="1"/>
  <c r="J202" i="83" s="1"/>
  <c r="E202" i="84" s="1"/>
  <c r="G212" i="82"/>
  <c r="J212" i="82" s="1"/>
  <c r="E212" i="83" s="1"/>
  <c r="G212" i="83" s="1"/>
  <c r="J212" i="83" s="1"/>
  <c r="E212" i="84" s="1"/>
  <c r="E212" i="82"/>
  <c r="E157" i="82"/>
  <c r="G157" i="82" s="1"/>
  <c r="J157" i="82" s="1"/>
  <c r="E157" i="83" s="1"/>
  <c r="G157" i="83" s="1"/>
  <c r="J157" i="83" s="1"/>
  <c r="E157" i="84" s="1"/>
  <c r="G231" i="84"/>
  <c r="J231" i="84" s="1"/>
  <c r="G232" i="82"/>
  <c r="J232" i="82" s="1"/>
  <c r="E232" i="83" s="1"/>
  <c r="G240" i="82"/>
  <c r="J240" i="82" s="1"/>
  <c r="E240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49" i="83" l="1"/>
  <c r="J249" i="83" s="1"/>
  <c r="E249" i="84" s="1"/>
  <c r="E241" i="83"/>
  <c r="E231" i="85"/>
  <c r="G245" i="89"/>
  <c r="J245" i="89" s="1"/>
  <c r="E245" i="90" s="1"/>
  <c r="E237" i="89"/>
  <c r="G237" i="89" s="1"/>
  <c r="J237" i="89" s="1"/>
  <c r="G252" i="84"/>
  <c r="J252" i="84" s="1"/>
  <c r="E252" i="85" s="1"/>
  <c r="E239" i="84"/>
  <c r="G239" i="84" s="1"/>
  <c r="J239" i="84" s="1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G229" i="91"/>
  <c r="J229" i="91" s="1"/>
  <c r="G237" i="91"/>
  <c r="J237" i="91" s="1"/>
  <c r="G245" i="92" s="1"/>
  <c r="J245" i="92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E35" i="106" s="1"/>
  <c r="G60" i="104"/>
  <c r="J60" i="104" s="1"/>
  <c r="G63" i="104"/>
  <c r="J63" i="104" s="1"/>
  <c r="G75" i="102"/>
  <c r="J75" i="102" s="1"/>
  <c r="G94" i="103"/>
  <c r="J94" i="103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G245" i="90" l="1"/>
  <c r="J245" i="90" s="1"/>
  <c r="E237" i="90"/>
  <c r="G237" i="90" s="1"/>
  <c r="J237" i="90" s="1"/>
  <c r="G245" i="91" s="1"/>
  <c r="J245" i="91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70" i="81"/>
  <c r="G70" i="81" s="1"/>
  <c r="J70" i="81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G252" i="85"/>
  <c r="J252" i="85" s="1"/>
  <c r="E252" i="86" s="1"/>
  <c r="E239" i="85"/>
  <c r="G239" i="85" s="1"/>
  <c r="J239" i="85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G249" i="84"/>
  <c r="J249" i="84" s="1"/>
  <c r="E249" i="85" s="1"/>
  <c r="E241" i="84"/>
  <c r="E84" i="86"/>
  <c r="G84" i="86" s="1"/>
  <c r="J84" i="86" s="1"/>
  <c r="E84" i="87" s="1"/>
  <c r="G84" i="87" s="1"/>
  <c r="J84" i="87" s="1"/>
  <c r="E84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G125" i="86"/>
  <c r="J125" i="86" s="1"/>
  <c r="E125" i="87" s="1"/>
  <c r="E125" i="86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G177" i="86"/>
  <c r="J177" i="86" s="1"/>
  <c r="E177" i="87" s="1"/>
  <c r="E177" i="86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G169" i="104"/>
  <c r="J169" i="104" s="1"/>
  <c r="G232" i="84"/>
  <c r="J232" i="84" s="1"/>
  <c r="E232" i="85" s="1"/>
  <c r="G240" i="84"/>
  <c r="J240" i="84" s="1"/>
  <c r="E240" i="85" s="1"/>
  <c r="G241" i="84"/>
  <c r="J241" i="84" s="1"/>
  <c r="G229" i="92"/>
  <c r="J229" i="92" s="1"/>
  <c r="G237" i="92"/>
  <c r="J237" i="92" s="1"/>
  <c r="G245" i="93" s="1"/>
  <c r="J245" i="93" s="1"/>
  <c r="G231" i="86"/>
  <c r="J231" i="86" s="1"/>
  <c r="G12" i="98"/>
  <c r="J12" i="98" s="1"/>
  <c r="G177" i="87"/>
  <c r="J177" i="87" s="1"/>
  <c r="E177" i="88" s="1"/>
  <c r="G125" i="87"/>
  <c r="J125" i="87" s="1"/>
  <c r="E125" i="8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E178" i="106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E63" i="106" s="1"/>
  <c r="G114" i="104"/>
  <c r="J114" i="104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71" i="82" l="1"/>
  <c r="G71" i="82" s="1"/>
  <c r="J71" i="82" s="1"/>
  <c r="E71" i="83" s="1"/>
  <c r="G71" i="83" s="1"/>
  <c r="J71" i="83" s="1"/>
  <c r="E71" i="84" s="1"/>
  <c r="E175" i="82"/>
  <c r="G175" i="82" s="1"/>
  <c r="J175" i="82" s="1"/>
  <c r="E175" i="83" s="1"/>
  <c r="G175" i="83" s="1"/>
  <c r="J175" i="83" s="1"/>
  <c r="E175" i="84" s="1"/>
  <c r="E70" i="82"/>
  <c r="G70" i="82" s="1"/>
  <c r="J70" i="82" s="1"/>
  <c r="E70" i="83" s="1"/>
  <c r="G70" i="83" s="1"/>
  <c r="J70" i="83" s="1"/>
  <c r="E70" i="84" s="1"/>
  <c r="E204" i="86"/>
  <c r="G204" i="86" s="1"/>
  <c r="J204" i="86" s="1"/>
  <c r="E204" i="87" s="1"/>
  <c r="G204" i="87" s="1"/>
  <c r="J204" i="87" s="1"/>
  <c r="E204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231" i="87"/>
  <c r="E196" i="86"/>
  <c r="G196" i="86" s="1"/>
  <c r="J196" i="86" s="1"/>
  <c r="E196" i="87" s="1"/>
  <c r="G196" i="87" s="1"/>
  <c r="J196" i="87" s="1"/>
  <c r="E196" i="88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G249" i="85"/>
  <c r="J249" i="85" s="1"/>
  <c r="E249" i="86" s="1"/>
  <c r="E241" i="85"/>
  <c r="G252" i="86"/>
  <c r="J252" i="86" s="1"/>
  <c r="E252" i="87" s="1"/>
  <c r="E239" i="86"/>
  <c r="G239" i="86" s="1"/>
  <c r="J239" i="86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G195" i="86"/>
  <c r="J195" i="86" s="1"/>
  <c r="E195" i="87" s="1"/>
  <c r="E195" i="86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G35" i="107"/>
  <c r="J35" i="107" s="1"/>
  <c r="G45" i="107"/>
  <c r="J45" i="107" s="1"/>
  <c r="G169" i="105"/>
  <c r="J169" i="105" s="1"/>
  <c r="G231" i="87"/>
  <c r="J231" i="87" s="1"/>
  <c r="G240" i="85"/>
  <c r="J240" i="85" s="1"/>
  <c r="E240" i="86" s="1"/>
  <c r="G241" i="85"/>
  <c r="J241" i="85" s="1"/>
  <c r="G232" i="85"/>
  <c r="J232" i="85" s="1"/>
  <c r="E232" i="86" s="1"/>
  <c r="G229" i="93"/>
  <c r="J229" i="93" s="1"/>
  <c r="G237" i="93"/>
  <c r="J237" i="93" s="1"/>
  <c r="G245" i="94" s="1"/>
  <c r="J245" i="94" s="1"/>
  <c r="G12" i="99"/>
  <c r="J12" i="99" s="1"/>
  <c r="G12" i="100" s="1"/>
  <c r="J12" i="100" s="1"/>
  <c r="G12" i="101" s="1"/>
  <c r="J12" i="101" s="1"/>
  <c r="G12" i="102" s="1"/>
  <c r="J12" i="102" s="1"/>
  <c r="G181" i="88"/>
  <c r="J181" i="88" s="1"/>
  <c r="G194" i="88"/>
  <c r="J194" i="88" s="1"/>
  <c r="G206" i="88"/>
  <c r="J206" i="88" s="1"/>
  <c r="G195" i="87"/>
  <c r="J195" i="87" s="1"/>
  <c r="E195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E94" i="106" s="1"/>
  <c r="G60" i="106"/>
  <c r="J60" i="106" s="1"/>
  <c r="G109" i="105"/>
  <c r="J109" i="105" s="1"/>
  <c r="E109" i="106" s="1"/>
  <c r="G75" i="104"/>
  <c r="J75" i="104" s="1"/>
  <c r="G178" i="106"/>
  <c r="J178" i="106" s="1"/>
  <c r="G113" i="86"/>
  <c r="J113" i="86" s="1"/>
  <c r="E113" i="87" s="1"/>
  <c r="G114" i="105"/>
  <c r="J114" i="105" s="1"/>
  <c r="E114" i="106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E169" i="106" l="1"/>
  <c r="G169" i="106" s="1"/>
  <c r="J169" i="106" s="1"/>
  <c r="G169" i="107" s="1"/>
  <c r="J169" i="107" s="1"/>
  <c r="E155" i="89"/>
  <c r="G155" i="89" s="1"/>
  <c r="J155" i="89" s="1"/>
  <c r="E155" i="90" s="1"/>
  <c r="G155" i="90" s="1"/>
  <c r="J155" i="90" s="1"/>
  <c r="E84" i="89"/>
  <c r="G84" i="89" s="1"/>
  <c r="J84" i="89" s="1"/>
  <c r="E84" i="90" s="1"/>
  <c r="E153" i="89"/>
  <c r="G153" i="89" s="1"/>
  <c r="J153" i="89" s="1"/>
  <c r="E153" i="90" s="1"/>
  <c r="E181" i="89"/>
  <c r="G181" i="89" s="1"/>
  <c r="J181" i="89" s="1"/>
  <c r="E181" i="90" s="1"/>
  <c r="G249" i="86"/>
  <c r="J249" i="86" s="1"/>
  <c r="E249" i="87" s="1"/>
  <c r="E241" i="86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226" i="89"/>
  <c r="G226" i="89" s="1"/>
  <c r="J226" i="89" s="1"/>
  <c r="E226" i="90" s="1"/>
  <c r="E126" i="89"/>
  <c r="G126" i="89" s="1"/>
  <c r="J126" i="89" s="1"/>
  <c r="E126" i="90" s="1"/>
  <c r="E205" i="89"/>
  <c r="G205" i="89" s="1"/>
  <c r="J205" i="89" s="1"/>
  <c r="E205" i="90" s="1"/>
  <c r="G205" i="90" s="1"/>
  <c r="J205" i="90" s="1"/>
  <c r="E208" i="89"/>
  <c r="G208" i="89" s="1"/>
  <c r="J208" i="89" s="1"/>
  <c r="E208" i="90" s="1"/>
  <c r="E39" i="88"/>
  <c r="G39" i="88" s="1"/>
  <c r="J39" i="88" s="1"/>
  <c r="E39" i="89" s="1"/>
  <c r="G39" i="89" s="1"/>
  <c r="J39" i="89" s="1"/>
  <c r="E39" i="90" s="1"/>
  <c r="E231" i="88"/>
  <c r="G231" i="88" s="1"/>
  <c r="J231" i="88" s="1"/>
  <c r="E231" i="89" s="1"/>
  <c r="G252" i="87"/>
  <c r="J252" i="87" s="1"/>
  <c r="E252" i="88" s="1"/>
  <c r="E239" i="87"/>
  <c r="G239" i="87" s="1"/>
  <c r="J239" i="87" s="1"/>
  <c r="E213" i="89"/>
  <c r="G213" i="89" s="1"/>
  <c r="J213" i="89" s="1"/>
  <c r="E213" i="90" s="1"/>
  <c r="E148" i="89"/>
  <c r="G148" i="89" s="1"/>
  <c r="J148" i="89" s="1"/>
  <c r="E148" i="90" s="1"/>
  <c r="E9" i="87"/>
  <c r="G9" i="87" s="1"/>
  <c r="J9" i="87" s="1"/>
  <c r="E9" i="88" s="1"/>
  <c r="G9" i="88" s="1"/>
  <c r="J9" i="88" s="1"/>
  <c r="E193" i="89"/>
  <c r="G193" i="89" s="1"/>
  <c r="J193" i="89" s="1"/>
  <c r="E193" i="90" s="1"/>
  <c r="E177" i="89"/>
  <c r="G177" i="89" s="1"/>
  <c r="J177" i="89" s="1"/>
  <c r="E177" i="90" s="1"/>
  <c r="E206" i="89"/>
  <c r="G206" i="89" s="1"/>
  <c r="J206" i="89" s="1"/>
  <c r="E206" i="90" s="1"/>
  <c r="E125" i="89"/>
  <c r="G125" i="89" s="1"/>
  <c r="J125" i="89" s="1"/>
  <c r="E125" i="90" s="1"/>
  <c r="G125" i="90" s="1"/>
  <c r="J125" i="90" s="1"/>
  <c r="E83" i="89"/>
  <c r="G83" i="89" s="1"/>
  <c r="J83" i="89" s="1"/>
  <c r="E83" i="90" s="1"/>
  <c r="G83" i="90" s="1"/>
  <c r="J83" i="90" s="1"/>
  <c r="E127" i="89"/>
  <c r="G127" i="89" s="1"/>
  <c r="J127" i="89" s="1"/>
  <c r="E127" i="90" s="1"/>
  <c r="E151" i="89"/>
  <c r="G151" i="89" s="1"/>
  <c r="J151" i="89" s="1"/>
  <c r="E151" i="90" s="1"/>
  <c r="E194" i="89"/>
  <c r="G194" i="89" s="1"/>
  <c r="J194" i="89" s="1"/>
  <c r="E194" i="90" s="1"/>
  <c r="G194" i="90" s="1"/>
  <c r="J194" i="90" s="1"/>
  <c r="E20" i="8"/>
  <c r="E20" i="77"/>
  <c r="E21" i="8"/>
  <c r="E21" i="77"/>
  <c r="G21" i="77" s="1"/>
  <c r="J21" i="77" s="1"/>
  <c r="E21" i="78" s="1"/>
  <c r="E22" i="8"/>
  <c r="E22" i="77"/>
  <c r="G22" i="77" s="1"/>
  <c r="J22" i="77" s="1"/>
  <c r="E22" i="78" s="1"/>
  <c r="E19" i="8"/>
  <c r="J19" i="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J22" i="8"/>
  <c r="G21" i="8"/>
  <c r="J21" i="8"/>
  <c r="G20" i="8"/>
  <c r="J20" i="8"/>
  <c r="G231" i="89"/>
  <c r="J231" i="89" s="1"/>
  <c r="E231" i="90" s="1"/>
  <c r="G229" i="94"/>
  <c r="J229" i="94" s="1"/>
  <c r="G237" i="94"/>
  <c r="J237" i="94" s="1"/>
  <c r="G245" i="95" s="1"/>
  <c r="J245" i="95" s="1"/>
  <c r="G232" i="86"/>
  <c r="J232" i="86" s="1"/>
  <c r="E232" i="87" s="1"/>
  <c r="G240" i="86"/>
  <c r="J240" i="86" s="1"/>
  <c r="E240" i="87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213" i="90"/>
  <c r="J213" i="90" s="1"/>
  <c r="G75" i="105"/>
  <c r="J75" i="105" s="1"/>
  <c r="E75" i="106" s="1"/>
  <c r="G193" i="90"/>
  <c r="J193" i="90" s="1"/>
  <c r="G153" i="90"/>
  <c r="J153" i="90" s="1"/>
  <c r="G208" i="90"/>
  <c r="J208" i="90" s="1"/>
  <c r="G226" i="90"/>
  <c r="J226" i="90" s="1"/>
  <c r="G109" i="106"/>
  <c r="J109" i="106" s="1"/>
  <c r="G181" i="90"/>
  <c r="J181" i="90" s="1"/>
  <c r="G151" i="90"/>
  <c r="J151" i="90" s="1"/>
  <c r="G177" i="90"/>
  <c r="J177" i="90" s="1"/>
  <c r="G127" i="90"/>
  <c r="J127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20" i="78" s="1"/>
  <c r="E30" i="8"/>
  <c r="E167" i="8"/>
  <c r="E78" i="8"/>
  <c r="E32" i="8"/>
  <c r="E36" i="8"/>
  <c r="G24" i="77"/>
  <c r="J24" i="77" s="1"/>
  <c r="E24" i="78" s="1"/>
  <c r="E24" i="8"/>
  <c r="E159" i="8"/>
  <c r="E192" i="8"/>
  <c r="E158" i="8"/>
  <c r="G26" i="77"/>
  <c r="J26" i="77" s="1"/>
  <c r="E26" i="78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78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19" i="78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78" s="1"/>
  <c r="E23" i="8"/>
  <c r="E117" i="8"/>
  <c r="E51" i="8"/>
  <c r="E176" i="8"/>
  <c r="E98" i="8"/>
  <c r="E73" i="8"/>
  <c r="E34" i="8"/>
  <c r="E168" i="8"/>
  <c r="J168" i="8" s="1"/>
  <c r="G168" i="78"/>
  <c r="J168" i="78" s="1"/>
  <c r="E168" i="79" s="1"/>
  <c r="K213" i="64"/>
  <c r="K215" i="64" s="1"/>
  <c r="E10" i="89" l="1"/>
  <c r="G10" i="89" s="1"/>
  <c r="J10" i="89" s="1"/>
  <c r="E10" i="90" s="1"/>
  <c r="G10" i="90" s="1"/>
  <c r="J10" i="90" s="1"/>
  <c r="E11" i="89"/>
  <c r="G11" i="89" s="1"/>
  <c r="J11" i="89" s="1"/>
  <c r="E11" i="90" s="1"/>
  <c r="E9" i="89"/>
  <c r="G9" i="89" s="1"/>
  <c r="J9" i="89" s="1"/>
  <c r="E9" i="90" s="1"/>
  <c r="E198" i="89"/>
  <c r="G198" i="89" s="1"/>
  <c r="J198" i="89" s="1"/>
  <c r="E198" i="90" s="1"/>
  <c r="E211" i="89"/>
  <c r="G211" i="89" s="1"/>
  <c r="J211" i="89" s="1"/>
  <c r="E211" i="90" s="1"/>
  <c r="G211" i="90" s="1"/>
  <c r="J211" i="90" s="1"/>
  <c r="E182" i="89"/>
  <c r="G182" i="89" s="1"/>
  <c r="J182" i="89" s="1"/>
  <c r="E182" i="90" s="1"/>
  <c r="E203" i="89"/>
  <c r="G203" i="89" s="1"/>
  <c r="J203" i="89" s="1"/>
  <c r="E203" i="90" s="1"/>
  <c r="E212" i="89"/>
  <c r="G212" i="89" s="1"/>
  <c r="J212" i="89" s="1"/>
  <c r="E212" i="90" s="1"/>
  <c r="G212" i="90" s="1"/>
  <c r="J212" i="90" s="1"/>
  <c r="E149" i="89"/>
  <c r="G149" i="89" s="1"/>
  <c r="J149" i="89" s="1"/>
  <c r="E149" i="90" s="1"/>
  <c r="G149" i="90" s="1"/>
  <c r="J149" i="90" s="1"/>
  <c r="G249" i="87"/>
  <c r="J249" i="87" s="1"/>
  <c r="E249" i="88" s="1"/>
  <c r="E241" i="87"/>
  <c r="G252" i="88"/>
  <c r="J252" i="88" s="1"/>
  <c r="E252" i="89" s="1"/>
  <c r="E239" i="88"/>
  <c r="G239" i="88" s="1"/>
  <c r="J239" i="88" s="1"/>
  <c r="E209" i="89"/>
  <c r="G209" i="89" s="1"/>
  <c r="J209" i="89" s="1"/>
  <c r="E209" i="90" s="1"/>
  <c r="E128" i="89"/>
  <c r="G128" i="89" s="1"/>
  <c r="J128" i="89" s="1"/>
  <c r="E128" i="90" s="1"/>
  <c r="G204" i="89"/>
  <c r="J204" i="89" s="1"/>
  <c r="E204" i="90" s="1"/>
  <c r="G204" i="90" s="1"/>
  <c r="J204" i="90" s="1"/>
  <c r="E204" i="89"/>
  <c r="E157" i="89"/>
  <c r="G157" i="89" s="1"/>
  <c r="J157" i="89" s="1"/>
  <c r="E157" i="90" s="1"/>
  <c r="G102" i="78"/>
  <c r="J102" i="78" s="1"/>
  <c r="E102" i="79" s="1"/>
  <c r="E103" i="78"/>
  <c r="G103" i="78" s="1"/>
  <c r="J103" i="78" s="1"/>
  <c r="E103" i="79" s="1"/>
  <c r="E197" i="89"/>
  <c r="G197" i="89" s="1"/>
  <c r="J197" i="89" s="1"/>
  <c r="E197" i="90" s="1"/>
  <c r="G197" i="90" s="1"/>
  <c r="J197" i="90" s="1"/>
  <c r="G196" i="89"/>
  <c r="J196" i="89" s="1"/>
  <c r="E196" i="90" s="1"/>
  <c r="E196" i="89"/>
  <c r="E195" i="89"/>
  <c r="G195" i="89" s="1"/>
  <c r="J195" i="89" s="1"/>
  <c r="E195" i="90" s="1"/>
  <c r="G195" i="90" s="1"/>
  <c r="J195" i="90" s="1"/>
  <c r="E150" i="89"/>
  <c r="G150" i="89" s="1"/>
  <c r="J150" i="89" s="1"/>
  <c r="E150" i="90" s="1"/>
  <c r="G150" i="90" s="1"/>
  <c r="J150" i="90" s="1"/>
  <c r="E156" i="89"/>
  <c r="G156" i="89" s="1"/>
  <c r="J156" i="89" s="1"/>
  <c r="E156" i="90" s="1"/>
  <c r="G202" i="89"/>
  <c r="J202" i="89" s="1"/>
  <c r="E202" i="90" s="1"/>
  <c r="E202" i="89"/>
  <c r="G174" i="78"/>
  <c r="J174" i="78" s="1"/>
  <c r="E174" i="79" s="1"/>
  <c r="E173" i="78"/>
  <c r="E210" i="89"/>
  <c r="G210" i="89" s="1"/>
  <c r="J210" i="89" s="1"/>
  <c r="E210" i="90" s="1"/>
  <c r="E147" i="89"/>
  <c r="G147" i="89" s="1"/>
  <c r="J147" i="89" s="1"/>
  <c r="E147" i="90" s="1"/>
  <c r="G147" i="90" s="1"/>
  <c r="J147" i="90" s="1"/>
  <c r="G19" i="8"/>
  <c r="G12" i="104"/>
  <c r="J12" i="104" s="1"/>
  <c r="G94" i="107"/>
  <c r="J94" i="107" s="1"/>
  <c r="G109" i="107"/>
  <c r="J109" i="107" s="1"/>
  <c r="G114" i="107"/>
  <c r="J114" i="107" s="1"/>
  <c r="G231" i="90"/>
  <c r="J231" i="90" s="1"/>
  <c r="G240" i="87"/>
  <c r="J240" i="87" s="1"/>
  <c r="E240" i="88" s="1"/>
  <c r="G241" i="87"/>
  <c r="J241" i="87" s="1"/>
  <c r="G232" i="87"/>
  <c r="J232" i="87" s="1"/>
  <c r="E232" i="88" s="1"/>
  <c r="G229" i="95"/>
  <c r="G237" i="95"/>
  <c r="G229" i="96"/>
  <c r="J229" i="96" s="1"/>
  <c r="G9" i="90"/>
  <c r="J9" i="90" s="1"/>
  <c r="G11" i="90"/>
  <c r="J11" i="90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G151" i="91"/>
  <c r="J151" i="91" s="1"/>
  <c r="G194" i="91"/>
  <c r="J194" i="91" s="1"/>
  <c r="G157" i="90"/>
  <c r="J157" i="90" s="1"/>
  <c r="G198" i="90"/>
  <c r="J198" i="90" s="1"/>
  <c r="G206" i="91"/>
  <c r="J206" i="91" s="1"/>
  <c r="G181" i="91"/>
  <c r="J181" i="91" s="1"/>
  <c r="G153" i="91"/>
  <c r="J153" i="91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09" i="90"/>
  <c r="J209" i="90" s="1"/>
  <c r="G205" i="91"/>
  <c r="J205" i="91" s="1"/>
  <c r="G75" i="106"/>
  <c r="J75" i="106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E256" i="79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E254" i="78" s="1"/>
  <c r="G143" i="77"/>
  <c r="J143" i="77" s="1"/>
  <c r="G108" i="77"/>
  <c r="J108" i="77" s="1"/>
  <c r="G258" i="77"/>
  <c r="J258" i="77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248" i="77"/>
  <c r="J248" i="77" s="1"/>
  <c r="E248" i="78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45" i="96" l="1"/>
  <c r="J245" i="96" s="1"/>
  <c r="J237" i="95"/>
  <c r="G237" i="96"/>
  <c r="J237" i="96" s="1"/>
  <c r="G245" i="97" s="1"/>
  <c r="J245" i="97" s="1"/>
  <c r="J229" i="95"/>
  <c r="E115" i="78"/>
  <c r="G115" i="78" s="1"/>
  <c r="J115" i="78" s="1"/>
  <c r="E115" i="79" s="1"/>
  <c r="G115" i="79" s="1"/>
  <c r="J115" i="79" s="1"/>
  <c r="G247" i="78"/>
  <c r="J247" i="78" s="1"/>
  <c r="E234" i="78"/>
  <c r="G236" i="78"/>
  <c r="J236" i="78" s="1"/>
  <c r="E228" i="78"/>
  <c r="E192" i="78"/>
  <c r="G192" i="78" s="1"/>
  <c r="J192" i="78" s="1"/>
  <c r="E52" i="78"/>
  <c r="G52" i="78" s="1"/>
  <c r="J52" i="78" s="1"/>
  <c r="E52" i="79" s="1"/>
  <c r="G52" i="79" s="1"/>
  <c r="J52" i="79" s="1"/>
  <c r="G93" i="78"/>
  <c r="J93" i="78" s="1"/>
  <c r="E93" i="79" s="1"/>
  <c r="E93" i="78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G160" i="78"/>
  <c r="J160" i="78" s="1"/>
  <c r="E160" i="78"/>
  <c r="E225" i="78"/>
  <c r="G225" i="78" s="1"/>
  <c r="J225" i="78" s="1"/>
  <c r="E225" i="79" s="1"/>
  <c r="G225" i="79" s="1"/>
  <c r="J225" i="79" s="1"/>
  <c r="G174" i="79"/>
  <c r="J174" i="79" s="1"/>
  <c r="E174" i="80" s="1"/>
  <c r="E173" i="79"/>
  <c r="E43" i="78"/>
  <c r="G43" i="78" s="1"/>
  <c r="J43" i="78" s="1"/>
  <c r="E43" i="79" s="1"/>
  <c r="G43" i="79" s="1"/>
  <c r="J43" i="79" s="1"/>
  <c r="G135" i="78"/>
  <c r="J135" i="78" s="1"/>
  <c r="E135" i="79" s="1"/>
  <c r="E135" i="78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G29" i="78"/>
  <c r="J29" i="78" s="1"/>
  <c r="E29" i="79" s="1"/>
  <c r="E29" i="78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G56" i="78"/>
  <c r="J56" i="78" s="1"/>
  <c r="E56" i="79" s="1"/>
  <c r="E56" i="78"/>
  <c r="E71" i="86"/>
  <c r="G71" i="86" s="1"/>
  <c r="J71" i="86" s="1"/>
  <c r="E71" i="87" s="1"/>
  <c r="G71" i="87" s="1"/>
  <c r="J71" i="87" s="1"/>
  <c r="E71" i="88" s="1"/>
  <c r="G252" i="89"/>
  <c r="J252" i="89" s="1"/>
  <c r="E252" i="90" s="1"/>
  <c r="E239" i="89"/>
  <c r="G239" i="89" s="1"/>
  <c r="J239" i="89" s="1"/>
  <c r="E215" i="78"/>
  <c r="G215" i="78" s="1"/>
  <c r="J215" i="78" s="1"/>
  <c r="E215" i="79" s="1"/>
  <c r="G215" i="79" s="1"/>
  <c r="J215" i="79" s="1"/>
  <c r="G64" i="78"/>
  <c r="J64" i="78" s="1"/>
  <c r="E64" i="79" s="1"/>
  <c r="E64" i="78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33" i="78"/>
  <c r="G33" i="78" s="1"/>
  <c r="J33" i="78" s="1"/>
  <c r="E33" i="79" s="1"/>
  <c r="G33" i="79" s="1"/>
  <c r="J33" i="79" s="1"/>
  <c r="G235" i="78"/>
  <c r="J235" i="78" s="1"/>
  <c r="E227" i="78"/>
  <c r="E70" i="86"/>
  <c r="G70" i="86" s="1"/>
  <c r="J70" i="86" s="1"/>
  <c r="E70" i="87" s="1"/>
  <c r="G70" i="87" s="1"/>
  <c r="J70" i="87" s="1"/>
  <c r="E70" i="88" s="1"/>
  <c r="E89" i="78"/>
  <c r="G89" i="78" s="1"/>
  <c r="J89" i="78" s="1"/>
  <c r="E89" i="79" s="1"/>
  <c r="G89" i="79" s="1"/>
  <c r="J89" i="79" s="1"/>
  <c r="E44" i="78"/>
  <c r="G44" i="78" s="1"/>
  <c r="J44" i="78" s="1"/>
  <c r="E44" i="79" s="1"/>
  <c r="G44" i="79" s="1"/>
  <c r="J44" i="79" s="1"/>
  <c r="G77" i="78"/>
  <c r="J77" i="78" s="1"/>
  <c r="E77" i="79" s="1"/>
  <c r="E77" i="78"/>
  <c r="E78" i="78"/>
  <c r="G78" i="78" s="1"/>
  <c r="J78" i="78" s="1"/>
  <c r="E78" i="79" s="1"/>
  <c r="G78" i="79" s="1"/>
  <c r="J78" i="79" s="1"/>
  <c r="E175" i="86"/>
  <c r="G175" i="86" s="1"/>
  <c r="J175" i="86" s="1"/>
  <c r="E175" i="87" s="1"/>
  <c r="G175" i="87" s="1"/>
  <c r="J175" i="87" s="1"/>
  <c r="E175" i="88" s="1"/>
  <c r="E31" i="78"/>
  <c r="G31" i="78" s="1"/>
  <c r="J31" i="78" s="1"/>
  <c r="E31" i="79" s="1"/>
  <c r="G31" i="79" s="1"/>
  <c r="J31" i="79" s="1"/>
  <c r="G41" i="78"/>
  <c r="J41" i="78" s="1"/>
  <c r="E41" i="79" s="1"/>
  <c r="G41" i="79" s="1"/>
  <c r="J41" i="79" s="1"/>
  <c r="E41" i="78"/>
  <c r="E66" i="78"/>
  <c r="G66" i="78" s="1"/>
  <c r="J66" i="78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G36" i="78"/>
  <c r="J36" i="78" s="1"/>
  <c r="E36" i="79" s="1"/>
  <c r="E36" i="78"/>
  <c r="E108" i="78"/>
  <c r="G108" i="78" s="1"/>
  <c r="J108" i="78" s="1"/>
  <c r="E108" i="79" s="1"/>
  <c r="G108" i="79" s="1"/>
  <c r="J108" i="79" s="1"/>
  <c r="E74" i="78"/>
  <c r="G74" i="78" s="1"/>
  <c r="J74" i="78" s="1"/>
  <c r="E74" i="79" s="1"/>
  <c r="G74" i="79" s="1"/>
  <c r="J74" i="79" s="1"/>
  <c r="E113" i="89"/>
  <c r="G113" i="89" s="1"/>
  <c r="J113" i="89" s="1"/>
  <c r="E113" i="90" s="1"/>
  <c r="G249" i="88"/>
  <c r="J249" i="88" s="1"/>
  <c r="E249" i="89" s="1"/>
  <c r="E241" i="88"/>
  <c r="E58" i="78"/>
  <c r="G58" i="78" s="1"/>
  <c r="J58" i="78" s="1"/>
  <c r="E58" i="79" s="1"/>
  <c r="G58" i="79" s="1"/>
  <c r="J58" i="79" s="1"/>
  <c r="E255" i="78"/>
  <c r="G255" i="78" s="1"/>
  <c r="J255" i="78" s="1"/>
  <c r="E255" i="79" s="1"/>
  <c r="G255" i="79" s="1"/>
  <c r="J255" i="79" s="1"/>
  <c r="E79" i="78"/>
  <c r="G79" i="78" s="1"/>
  <c r="J79" i="78" s="1"/>
  <c r="G65" i="78"/>
  <c r="J65" i="78" s="1"/>
  <c r="E65" i="78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G158" i="78"/>
  <c r="J158" i="78" s="1"/>
  <c r="E158" i="78"/>
  <c r="E143" i="78"/>
  <c r="G143" i="78" s="1"/>
  <c r="J143" i="78" s="1"/>
  <c r="E143" i="79" s="1"/>
  <c r="G143" i="79" s="1"/>
  <c r="J143" i="79" s="1"/>
  <c r="E166" i="78"/>
  <c r="G166" i="78" s="1"/>
  <c r="J166" i="78" s="1"/>
  <c r="E140" i="78"/>
  <c r="G140" i="78" s="1"/>
  <c r="J140" i="78" s="1"/>
  <c r="E140" i="79" s="1"/>
  <c r="G140" i="79" s="1"/>
  <c r="J140" i="79" s="1"/>
  <c r="G179" i="78"/>
  <c r="J179" i="78" s="1"/>
  <c r="E179" i="79" s="1"/>
  <c r="G179" i="79" s="1"/>
  <c r="J179" i="79" s="1"/>
  <c r="E179" i="78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118" i="78"/>
  <c r="G118" i="78" s="1"/>
  <c r="J118" i="78" s="1"/>
  <c r="E118" i="79" s="1"/>
  <c r="G118" i="79" s="1"/>
  <c r="J118" i="79" s="1"/>
  <c r="G37" i="78"/>
  <c r="J37" i="78" s="1"/>
  <c r="E37" i="79" s="1"/>
  <c r="E37" i="78"/>
  <c r="E170" i="78"/>
  <c r="G170" i="78" s="1"/>
  <c r="J170" i="78" s="1"/>
  <c r="G75" i="107"/>
  <c r="J75" i="107" s="1"/>
  <c r="G12" i="105"/>
  <c r="J12" i="105" s="1"/>
  <c r="G86" i="78"/>
  <c r="J86" i="78" s="1"/>
  <c r="G87" i="78"/>
  <c r="J87" i="78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E240" i="89" s="1"/>
  <c r="G241" i="88"/>
  <c r="J241" i="88" s="1"/>
  <c r="G232" i="88"/>
  <c r="J232" i="88" s="1"/>
  <c r="E232" i="89" s="1"/>
  <c r="G230" i="78"/>
  <c r="J230" i="78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E253" i="80" s="1"/>
  <c r="G259" i="78"/>
  <c r="J259" i="78" s="1"/>
  <c r="E259" i="79" s="1"/>
  <c r="G102" i="79"/>
  <c r="J102" i="79" s="1"/>
  <c r="E102" i="80" s="1"/>
  <c r="G37" i="79"/>
  <c r="J37" i="79" s="1"/>
  <c r="G113" i="90"/>
  <c r="J113" i="90" s="1"/>
  <c r="G113" i="91" s="1"/>
  <c r="J113" i="91" s="1"/>
  <c r="G113" i="92" s="1"/>
  <c r="J113" i="92" s="1"/>
  <c r="G10" i="91"/>
  <c r="J10" i="91" s="1"/>
  <c r="G9" i="91"/>
  <c r="J9" i="91" s="1"/>
  <c r="G93" i="79"/>
  <c r="J93" i="79" s="1"/>
  <c r="G104" i="79"/>
  <c r="J104" i="79" s="1"/>
  <c r="G29" i="79"/>
  <c r="J29" i="79" s="1"/>
  <c r="G11" i="91"/>
  <c r="J11" i="91" s="1"/>
  <c r="G56" i="79"/>
  <c r="J56" i="79" s="1"/>
  <c r="G77" i="79"/>
  <c r="J77" i="79" s="1"/>
  <c r="G36" i="79"/>
  <c r="J36" i="79" s="1"/>
  <c r="G186" i="79"/>
  <c r="J186" i="79" s="1"/>
  <c r="G190" i="79"/>
  <c r="J190" i="79" s="1"/>
  <c r="E190" i="80" s="1"/>
  <c r="G64" i="79"/>
  <c r="J64" i="79" s="1"/>
  <c r="G256" i="79"/>
  <c r="J256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48" i="78"/>
  <c r="J248" i="78" s="1"/>
  <c r="E248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Z17" i="8"/>
  <c r="Z31" i="8"/>
  <c r="AC31" i="8" s="1"/>
  <c r="Z25" i="8"/>
  <c r="Z23" i="8"/>
  <c r="E12" i="106" l="1"/>
  <c r="G12" i="106" s="1"/>
  <c r="J12" i="106" s="1"/>
  <c r="G12" i="107" s="1"/>
  <c r="J12" i="107" s="1"/>
  <c r="G252" i="90"/>
  <c r="J252" i="90" s="1"/>
  <c r="E239" i="90"/>
  <c r="G239" i="90" s="1"/>
  <c r="J239" i="90" s="1"/>
  <c r="G252" i="91" s="1"/>
  <c r="J252" i="91" s="1"/>
  <c r="G78" i="80"/>
  <c r="J78" i="80" s="1"/>
  <c r="E78" i="81" s="1"/>
  <c r="E78" i="80"/>
  <c r="E33" i="80"/>
  <c r="G33" i="80" s="1"/>
  <c r="J33" i="80" s="1"/>
  <c r="E33" i="81" s="1"/>
  <c r="G33" i="81" s="1"/>
  <c r="J33" i="81" s="1"/>
  <c r="E33" i="82" s="1"/>
  <c r="G57" i="80"/>
  <c r="J57" i="80" s="1"/>
  <c r="E57" i="81" s="1"/>
  <c r="E57" i="80"/>
  <c r="E225" i="80"/>
  <c r="G225" i="80" s="1"/>
  <c r="J225" i="80" s="1"/>
  <c r="E225" i="81" s="1"/>
  <c r="G225" i="81" s="1"/>
  <c r="J225" i="81" s="1"/>
  <c r="E225" i="82" s="1"/>
  <c r="G52" i="80"/>
  <c r="J52" i="80" s="1"/>
  <c r="E52" i="81" s="1"/>
  <c r="E52" i="80"/>
  <c r="E255" i="80"/>
  <c r="G255" i="80" s="1"/>
  <c r="J255" i="80" s="1"/>
  <c r="G40" i="80"/>
  <c r="J40" i="80" s="1"/>
  <c r="E40" i="81" s="1"/>
  <c r="E40" i="80"/>
  <c r="E58" i="80"/>
  <c r="G58" i="80" s="1"/>
  <c r="J58" i="80" s="1"/>
  <c r="E58" i="81" s="1"/>
  <c r="G58" i="81" s="1"/>
  <c r="J58" i="81" s="1"/>
  <c r="E58" i="82" s="1"/>
  <c r="G51" i="80"/>
  <c r="J51" i="80" s="1"/>
  <c r="E51" i="81" s="1"/>
  <c r="E51" i="80"/>
  <c r="E27" i="80"/>
  <c r="G27" i="80" s="1"/>
  <c r="J27" i="80" s="1"/>
  <c r="E27" i="81" s="1"/>
  <c r="G27" i="81" s="1"/>
  <c r="J27" i="81" s="1"/>
  <c r="E27" i="82" s="1"/>
  <c r="G99" i="80"/>
  <c r="J99" i="80" s="1"/>
  <c r="E99" i="81" s="1"/>
  <c r="E99" i="80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G143" i="80"/>
  <c r="J143" i="80" s="1"/>
  <c r="E143" i="81" s="1"/>
  <c r="E143" i="80"/>
  <c r="E98" i="80"/>
  <c r="G98" i="80" s="1"/>
  <c r="J98" i="80" s="1"/>
  <c r="E98" i="81" s="1"/>
  <c r="G98" i="81" s="1"/>
  <c r="J98" i="81" s="1"/>
  <c r="E98" i="82" s="1"/>
  <c r="G54" i="80"/>
  <c r="J54" i="80" s="1"/>
  <c r="E54" i="81" s="1"/>
  <c r="E54" i="80"/>
  <c r="E80" i="80"/>
  <c r="G80" i="80" s="1"/>
  <c r="J80" i="80" s="1"/>
  <c r="E80" i="81" s="1"/>
  <c r="G80" i="81" s="1"/>
  <c r="J80" i="81" s="1"/>
  <c r="E80" i="82" s="1"/>
  <c r="G100" i="80"/>
  <c r="J100" i="80" s="1"/>
  <c r="E100" i="81" s="1"/>
  <c r="E100" i="80"/>
  <c r="E61" i="80"/>
  <c r="G61" i="80" s="1"/>
  <c r="J61" i="80" s="1"/>
  <c r="E61" i="81" s="1"/>
  <c r="G61" i="81" s="1"/>
  <c r="J61" i="81" s="1"/>
  <c r="E61" i="82" s="1"/>
  <c r="G34" i="80"/>
  <c r="J34" i="80" s="1"/>
  <c r="E34" i="81" s="1"/>
  <c r="E34" i="80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G44" i="80"/>
  <c r="J44" i="80" s="1"/>
  <c r="E44" i="81" s="1"/>
  <c r="E44" i="80"/>
  <c r="E141" i="80"/>
  <c r="G141" i="80" s="1"/>
  <c r="J141" i="80" s="1"/>
  <c r="E141" i="81" s="1"/>
  <c r="G141" i="81" s="1"/>
  <c r="J141" i="81" s="1"/>
  <c r="E141" i="82" s="1"/>
  <c r="G171" i="80"/>
  <c r="J171" i="80" s="1"/>
  <c r="E171" i="81" s="1"/>
  <c r="E171" i="80"/>
  <c r="E179" i="80"/>
  <c r="G179" i="80" s="1"/>
  <c r="J179" i="80" s="1"/>
  <c r="E179" i="81" s="1"/>
  <c r="G179" i="81" s="1"/>
  <c r="J179" i="81" s="1"/>
  <c r="E179" i="82" s="1"/>
  <c r="G50" i="80"/>
  <c r="J50" i="80" s="1"/>
  <c r="E50" i="81" s="1"/>
  <c r="E50" i="80"/>
  <c r="E89" i="80"/>
  <c r="G89" i="80" s="1"/>
  <c r="J89" i="80" s="1"/>
  <c r="E89" i="81" s="1"/>
  <c r="G89" i="81" s="1"/>
  <c r="J89" i="81" s="1"/>
  <c r="E89" i="82" s="1"/>
  <c r="G46" i="80"/>
  <c r="J46" i="80" s="1"/>
  <c r="E46" i="81" s="1"/>
  <c r="E46" i="80"/>
  <c r="E49" i="80"/>
  <c r="G49" i="80" s="1"/>
  <c r="J49" i="80" s="1"/>
  <c r="E49" i="81" s="1"/>
  <c r="G49" i="81" s="1"/>
  <c r="J49" i="81" s="1"/>
  <c r="E49" i="82" s="1"/>
  <c r="G79" i="79"/>
  <c r="J79" i="79" s="1"/>
  <c r="E79" i="80" s="1"/>
  <c r="G79" i="80" s="1"/>
  <c r="J79" i="80" s="1"/>
  <c r="E79" i="81" s="1"/>
  <c r="E79" i="79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G74" i="80"/>
  <c r="J74" i="80" s="1"/>
  <c r="E74" i="81" s="1"/>
  <c r="E74" i="80"/>
  <c r="E41" i="80"/>
  <c r="G41" i="80" s="1"/>
  <c r="J41" i="80" s="1"/>
  <c r="E41" i="81" s="1"/>
  <c r="G41" i="81" s="1"/>
  <c r="J41" i="81" s="1"/>
  <c r="E41" i="82" s="1"/>
  <c r="G215" i="80"/>
  <c r="J215" i="80" s="1"/>
  <c r="E215" i="81" s="1"/>
  <c r="E215" i="80"/>
  <c r="E28" i="80"/>
  <c r="G28" i="80" s="1"/>
  <c r="J28" i="80" s="1"/>
  <c r="E28" i="81" s="1"/>
  <c r="G28" i="81" s="1"/>
  <c r="J28" i="81" s="1"/>
  <c r="E28" i="82" s="1"/>
  <c r="G43" i="80"/>
  <c r="J43" i="80" s="1"/>
  <c r="E43" i="81" s="1"/>
  <c r="E43" i="80"/>
  <c r="E47" i="80"/>
  <c r="G47" i="80" s="1"/>
  <c r="J47" i="80" s="1"/>
  <c r="E47" i="81" s="1"/>
  <c r="G47" i="81" s="1"/>
  <c r="J47" i="81" s="1"/>
  <c r="E47" i="82" s="1"/>
  <c r="G118" i="80"/>
  <c r="J118" i="80" s="1"/>
  <c r="E118" i="81" s="1"/>
  <c r="E118" i="80"/>
  <c r="E140" i="80"/>
  <c r="G140" i="80" s="1"/>
  <c r="J140" i="80" s="1"/>
  <c r="E140" i="81" s="1"/>
  <c r="G140" i="81" s="1"/>
  <c r="J140" i="81" s="1"/>
  <c r="E140" i="82" s="1"/>
  <c r="G166" i="79"/>
  <c r="J166" i="79" s="1"/>
  <c r="E166" i="80" s="1"/>
  <c r="G166" i="80" s="1"/>
  <c r="J166" i="80" s="1"/>
  <c r="E166" i="81" s="1"/>
  <c r="E166" i="79"/>
  <c r="E108" i="80"/>
  <c r="G108" i="80" s="1"/>
  <c r="J108" i="80" s="1"/>
  <c r="E108" i="81" s="1"/>
  <c r="G108" i="81" s="1"/>
  <c r="J108" i="81" s="1"/>
  <c r="E108" i="82" s="1"/>
  <c r="G31" i="80"/>
  <c r="J31" i="80" s="1"/>
  <c r="E31" i="81" s="1"/>
  <c r="E31" i="80"/>
  <c r="E115" i="80"/>
  <c r="G115" i="80" s="1"/>
  <c r="J115" i="80" s="1"/>
  <c r="E115" i="81" s="1"/>
  <c r="G115" i="81" s="1"/>
  <c r="J115" i="81" s="1"/>
  <c r="E115" i="82" s="1"/>
  <c r="G235" i="79"/>
  <c r="J235" i="79" s="1"/>
  <c r="E227" i="79"/>
  <c r="G236" i="79"/>
  <c r="J236" i="79" s="1"/>
  <c r="E228" i="79"/>
  <c r="G36" i="80"/>
  <c r="J36" i="80" s="1"/>
  <c r="E36" i="81" s="1"/>
  <c r="E36" i="80"/>
  <c r="E37" i="80"/>
  <c r="G37" i="80" s="1"/>
  <c r="J37" i="80" s="1"/>
  <c r="E37" i="81" s="1"/>
  <c r="G37" i="81" s="1"/>
  <c r="J37" i="81" s="1"/>
  <c r="E37" i="82" s="1"/>
  <c r="G29" i="80"/>
  <c r="J29" i="80" s="1"/>
  <c r="E29" i="81" s="1"/>
  <c r="E29" i="80"/>
  <c r="G249" i="89"/>
  <c r="J249" i="89" s="1"/>
  <c r="E249" i="90" s="1"/>
  <c r="E241" i="89"/>
  <c r="G221" i="78"/>
  <c r="J221" i="78" s="1"/>
  <c r="E221" i="78"/>
  <c r="G244" i="79"/>
  <c r="J244" i="79" s="1"/>
  <c r="E244" i="80" s="1"/>
  <c r="E236" i="79"/>
  <c r="G93" i="80"/>
  <c r="J93" i="80" s="1"/>
  <c r="E93" i="81" s="1"/>
  <c r="E93" i="80"/>
  <c r="G136" i="78"/>
  <c r="J136" i="78" s="1"/>
  <c r="E136" i="79" s="1"/>
  <c r="E136" i="78"/>
  <c r="G256" i="80"/>
  <c r="J256" i="80" s="1"/>
  <c r="E256" i="80"/>
  <c r="E104" i="80"/>
  <c r="G104" i="80" s="1"/>
  <c r="J104" i="80" s="1"/>
  <c r="E104" i="81" s="1"/>
  <c r="G104" i="81" s="1"/>
  <c r="J104" i="81" s="1"/>
  <c r="E104" i="82" s="1"/>
  <c r="G64" i="80"/>
  <c r="J64" i="80" s="1"/>
  <c r="E64" i="81" s="1"/>
  <c r="E64" i="80"/>
  <c r="G77" i="80"/>
  <c r="J77" i="80" s="1"/>
  <c r="E77" i="81" s="1"/>
  <c r="E77" i="80"/>
  <c r="G158" i="79"/>
  <c r="J158" i="79" s="1"/>
  <c r="E158" i="80" s="1"/>
  <c r="G158" i="80" s="1"/>
  <c r="J158" i="80" s="1"/>
  <c r="E158" i="81" s="1"/>
  <c r="E158" i="79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G243" i="79"/>
  <c r="J243" i="79" s="1"/>
  <c r="E235" i="79"/>
  <c r="G160" i="79"/>
  <c r="J160" i="79" s="1"/>
  <c r="E160" i="80" s="1"/>
  <c r="G160" i="80" s="1"/>
  <c r="J160" i="80" s="1"/>
  <c r="E160" i="81" s="1"/>
  <c r="E160" i="79"/>
  <c r="G242" i="79"/>
  <c r="J242" i="79" s="1"/>
  <c r="E247" i="79"/>
  <c r="E186" i="80"/>
  <c r="G186" i="80" s="1"/>
  <c r="J186" i="80" s="1"/>
  <c r="E186" i="81" s="1"/>
  <c r="G186" i="81" s="1"/>
  <c r="J186" i="81" s="1"/>
  <c r="E186" i="82" s="1"/>
  <c r="G165" i="78"/>
  <c r="J165" i="78" s="1"/>
  <c r="E165" i="78"/>
  <c r="G38" i="78"/>
  <c r="J38" i="78" s="1"/>
  <c r="E38" i="79" s="1"/>
  <c r="G38" i="79" s="1"/>
  <c r="J38" i="79" s="1"/>
  <c r="E38" i="78"/>
  <c r="G88" i="79"/>
  <c r="J88" i="79" s="1"/>
  <c r="E88" i="80" s="1"/>
  <c r="E87" i="79"/>
  <c r="G247" i="79"/>
  <c r="J247" i="79" s="1"/>
  <c r="E234" i="79"/>
  <c r="G56" i="80"/>
  <c r="J56" i="80" s="1"/>
  <c r="E56" i="81" s="1"/>
  <c r="E56" i="80"/>
  <c r="G238" i="79"/>
  <c r="J238" i="79" s="1"/>
  <c r="E230" i="79"/>
  <c r="G230" i="79" s="1"/>
  <c r="J230" i="79" s="1"/>
  <c r="G122" i="78"/>
  <c r="J122" i="78" s="1"/>
  <c r="E122" i="79" s="1"/>
  <c r="E122" i="78"/>
  <c r="G246" i="79"/>
  <c r="J246" i="79" s="1"/>
  <c r="E246" i="80" s="1"/>
  <c r="E238" i="79"/>
  <c r="G87" i="79"/>
  <c r="J87" i="79" s="1"/>
  <c r="E86" i="79"/>
  <c r="G86" i="79" s="1"/>
  <c r="J86" i="79" s="1"/>
  <c r="E86" i="80" s="1"/>
  <c r="E18" i="8"/>
  <c r="J18" i="8" s="1"/>
  <c r="E18" i="77"/>
  <c r="G18" i="77" s="1"/>
  <c r="J18" i="77" s="1"/>
  <c r="E18" i="78" s="1"/>
  <c r="G18" i="8"/>
  <c r="G229" i="98"/>
  <c r="J229" i="98" s="1"/>
  <c r="G237" i="99" s="1"/>
  <c r="J237" i="99" s="1"/>
  <c r="G245" i="100" s="1"/>
  <c r="J245" i="100" s="1"/>
  <c r="G231" i="92"/>
  <c r="J231" i="92" s="1"/>
  <c r="G239" i="92"/>
  <c r="J239" i="92" s="1"/>
  <c r="G252" i="93" s="1"/>
  <c r="J252" i="93" s="1"/>
  <c r="G232" i="89"/>
  <c r="J232" i="89" s="1"/>
  <c r="E232" i="90" s="1"/>
  <c r="G240" i="89"/>
  <c r="J240" i="89" s="1"/>
  <c r="E240" i="90" s="1"/>
  <c r="G241" i="89"/>
  <c r="J241" i="89" s="1"/>
  <c r="G253" i="80"/>
  <c r="J253" i="80" s="1"/>
  <c r="G259" i="79"/>
  <c r="J259" i="79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143" i="81"/>
  <c r="J143" i="81" s="1"/>
  <c r="E143" i="82" s="1"/>
  <c r="G57" i="81"/>
  <c r="J57" i="81" s="1"/>
  <c r="E57" i="82" s="1"/>
  <c r="G77" i="81"/>
  <c r="J77" i="81" s="1"/>
  <c r="E77" i="82" s="1"/>
  <c r="G36" i="81"/>
  <c r="J36" i="81" s="1"/>
  <c r="E36" i="82" s="1"/>
  <c r="G31" i="81"/>
  <c r="J31" i="81" s="1"/>
  <c r="E31" i="82" s="1"/>
  <c r="G160" i="81"/>
  <c r="J160" i="81" s="1"/>
  <c r="E160" i="82" s="1"/>
  <c r="G26" i="80"/>
  <c r="J26" i="80" s="1"/>
  <c r="E26" i="81" s="1"/>
  <c r="G19" i="80"/>
  <c r="J19" i="80" s="1"/>
  <c r="E19" i="81" s="1"/>
  <c r="G118" i="81"/>
  <c r="J118" i="81" s="1"/>
  <c r="E118" i="82" s="1"/>
  <c r="G52" i="81"/>
  <c r="J52" i="81" s="1"/>
  <c r="E52" i="82" s="1"/>
  <c r="G64" i="81"/>
  <c r="J64" i="81" s="1"/>
  <c r="E64" i="82" s="1"/>
  <c r="G54" i="81"/>
  <c r="J54" i="81" s="1"/>
  <c r="E54" i="82" s="1"/>
  <c r="G20" i="80"/>
  <c r="J20" i="80" s="1"/>
  <c r="E20" i="81" s="1"/>
  <c r="G24" i="80"/>
  <c r="J24" i="80" s="1"/>
  <c r="E24" i="81" s="1"/>
  <c r="G93" i="81"/>
  <c r="J93" i="81" s="1"/>
  <c r="E93" i="82" s="1"/>
  <c r="G171" i="81"/>
  <c r="J171" i="81" s="1"/>
  <c r="E171" i="82" s="1"/>
  <c r="G40" i="81"/>
  <c r="J40" i="81" s="1"/>
  <c r="E40" i="82" s="1"/>
  <c r="G29" i="81"/>
  <c r="J29" i="81" s="1"/>
  <c r="E29" i="82" s="1"/>
  <c r="G166" i="81"/>
  <c r="J166" i="81" s="1"/>
  <c r="E166" i="82" s="1"/>
  <c r="G99" i="81"/>
  <c r="J99" i="81" s="1"/>
  <c r="E99" i="82" s="1"/>
  <c r="G51" i="81"/>
  <c r="J51" i="81" s="1"/>
  <c r="E51" i="82" s="1"/>
  <c r="G78" i="81"/>
  <c r="J78" i="81" s="1"/>
  <c r="E78" i="82" s="1"/>
  <c r="G50" i="81"/>
  <c r="J50" i="81" s="1"/>
  <c r="E50" i="82" s="1"/>
  <c r="G168" i="81"/>
  <c r="J168" i="81" s="1"/>
  <c r="E168" i="82" s="1"/>
  <c r="G44" i="81"/>
  <c r="J44" i="81" s="1"/>
  <c r="E44" i="82" s="1"/>
  <c r="G22" i="80"/>
  <c r="J22" i="80" s="1"/>
  <c r="E22" i="81" s="1"/>
  <c r="G25" i="80"/>
  <c r="J25" i="80" s="1"/>
  <c r="E25" i="81" s="1"/>
  <c r="G215" i="81"/>
  <c r="J215" i="81" s="1"/>
  <c r="E215" i="82" s="1"/>
  <c r="G74" i="81"/>
  <c r="J74" i="81" s="1"/>
  <c r="E74" i="82" s="1"/>
  <c r="G23" i="80"/>
  <c r="J23" i="80" s="1"/>
  <c r="E23" i="81" s="1"/>
  <c r="G79" i="81"/>
  <c r="J79" i="81" s="1"/>
  <c r="E79" i="82" s="1"/>
  <c r="G34" i="81"/>
  <c r="J34" i="81" s="1"/>
  <c r="E34" i="82" s="1"/>
  <c r="G46" i="81"/>
  <c r="J46" i="81" s="1"/>
  <c r="E46" i="82" s="1"/>
  <c r="G56" i="81"/>
  <c r="J56" i="81" s="1"/>
  <c r="E56" i="82" s="1"/>
  <c r="G100" i="81"/>
  <c r="J100" i="81" s="1"/>
  <c r="E100" i="82" s="1"/>
  <c r="G43" i="81"/>
  <c r="J43" i="81" s="1"/>
  <c r="E43" i="82" s="1"/>
  <c r="G158" i="81"/>
  <c r="J158" i="81" s="1"/>
  <c r="E158" i="82" s="1"/>
  <c r="G255" i="81"/>
  <c r="J255" i="81" s="1"/>
  <c r="E255" i="82" s="1"/>
  <c r="G256" i="81"/>
  <c r="J256" i="81" s="1"/>
  <c r="E256" i="82" s="1"/>
  <c r="G8" i="77"/>
  <c r="J8" i="77" s="1"/>
  <c r="E8" i="78" s="1"/>
  <c r="E8" i="8"/>
  <c r="J133" i="8"/>
  <c r="G133" i="8"/>
  <c r="G13" i="77"/>
  <c r="J13" i="77" s="1"/>
  <c r="E13" i="78" s="1"/>
  <c r="E13" i="8"/>
  <c r="G17" i="77"/>
  <c r="J17" i="77" s="1"/>
  <c r="E17" i="78" s="1"/>
  <c r="E17" i="8"/>
  <c r="G16" i="77"/>
  <c r="J16" i="77" s="1"/>
  <c r="E16" i="78" s="1"/>
  <c r="E16" i="8"/>
  <c r="G7" i="77"/>
  <c r="J7" i="77" s="1"/>
  <c r="E7" i="78" s="1"/>
  <c r="E7" i="8"/>
  <c r="J131" i="8"/>
  <c r="G131" i="8"/>
  <c r="G15" i="77"/>
  <c r="J15" i="77" s="1"/>
  <c r="E15" i="78" s="1"/>
  <c r="G14" i="77"/>
  <c r="J14" i="77" s="1"/>
  <c r="E14" i="78" s="1"/>
  <c r="E14" i="8"/>
  <c r="J214" i="8"/>
  <c r="G214" i="8"/>
  <c r="Z34" i="8"/>
  <c r="AC34" i="8" s="1"/>
  <c r="N261" i="8"/>
  <c r="M262" i="8"/>
  <c r="H261" i="8"/>
  <c r="M266" i="8"/>
  <c r="H263" i="8"/>
  <c r="Z12" i="8"/>
  <c r="Z20" i="8"/>
  <c r="Z28" i="8"/>
  <c r="AC28" i="8" s="1"/>
  <c r="Z18" i="8"/>
  <c r="Z26" i="8"/>
  <c r="Z35" i="8"/>
  <c r="AC35" i="8" s="1"/>
  <c r="Z14" i="8"/>
  <c r="Z22" i="8"/>
  <c r="Z30" i="8"/>
  <c r="AC30" i="8" s="1"/>
  <c r="Z11" i="8"/>
  <c r="Z19" i="8"/>
  <c r="Z16" i="8"/>
  <c r="Z24" i="8"/>
  <c r="Z32" i="8"/>
  <c r="AC32" i="8" s="1"/>
  <c r="Z13" i="8"/>
  <c r="Z21" i="8"/>
  <c r="Z29" i="8"/>
  <c r="AC29" i="8" s="1"/>
  <c r="G249" i="90" l="1"/>
  <c r="J249" i="90" s="1"/>
  <c r="E241" i="90"/>
  <c r="E230" i="80"/>
  <c r="G230" i="80" s="1"/>
  <c r="J230" i="80" s="1"/>
  <c r="E230" i="81" s="1"/>
  <c r="G38" i="80"/>
  <c r="J38" i="80" s="1"/>
  <c r="E38" i="81" s="1"/>
  <c r="G38" i="81" s="1"/>
  <c r="J38" i="81" s="1"/>
  <c r="E38" i="82" s="1"/>
  <c r="E38" i="80"/>
  <c r="E164" i="80"/>
  <c r="G164" i="80" s="1"/>
  <c r="J164" i="80" s="1"/>
  <c r="G191" i="80"/>
  <c r="J191" i="80" s="1"/>
  <c r="E191" i="80"/>
  <c r="E112" i="80"/>
  <c r="G112" i="80" s="1"/>
  <c r="J112" i="80" s="1"/>
  <c r="G122" i="80"/>
  <c r="J122" i="80" s="1"/>
  <c r="E122" i="81" s="1"/>
  <c r="G122" i="81" s="1"/>
  <c r="J122" i="81" s="1"/>
  <c r="E122" i="82" s="1"/>
  <c r="E122" i="80"/>
  <c r="E121" i="80"/>
  <c r="G121" i="80" s="1"/>
  <c r="J121" i="80" s="1"/>
  <c r="G53" i="80"/>
  <c r="J53" i="80" s="1"/>
  <c r="E53" i="80"/>
  <c r="G246" i="80"/>
  <c r="J246" i="80" s="1"/>
  <c r="E246" i="81" s="1"/>
  <c r="E238" i="80"/>
  <c r="G238" i="80" s="1"/>
  <c r="J238" i="80" s="1"/>
  <c r="G244" i="80"/>
  <c r="J244" i="80" s="1"/>
  <c r="E244" i="81" s="1"/>
  <c r="E236" i="80"/>
  <c r="G235" i="80"/>
  <c r="J235" i="80" s="1"/>
  <c r="E227" i="80"/>
  <c r="G123" i="80"/>
  <c r="J123" i="80" s="1"/>
  <c r="E123" i="80"/>
  <c r="G70" i="89"/>
  <c r="J70" i="89" s="1"/>
  <c r="E70" i="90" s="1"/>
  <c r="E70" i="89"/>
  <c r="G71" i="89"/>
  <c r="J71" i="89" s="1"/>
  <c r="E71" i="90" s="1"/>
  <c r="E71" i="89"/>
  <c r="G220" i="80"/>
  <c r="J220" i="80" s="1"/>
  <c r="E220" i="80"/>
  <c r="G154" i="80"/>
  <c r="J154" i="80" s="1"/>
  <c r="E154" i="80"/>
  <c r="G145" i="80"/>
  <c r="J145" i="80" s="1"/>
  <c r="E145" i="80"/>
  <c r="G88" i="80"/>
  <c r="J88" i="80" s="1"/>
  <c r="E88" i="81" s="1"/>
  <c r="E87" i="80"/>
  <c r="G165" i="79"/>
  <c r="J165" i="79" s="1"/>
  <c r="E165" i="80" s="1"/>
  <c r="G165" i="80" s="1"/>
  <c r="J165" i="80" s="1"/>
  <c r="E165" i="81" s="1"/>
  <c r="E165" i="79"/>
  <c r="G251" i="80"/>
  <c r="J251" i="80" s="1"/>
  <c r="E243" i="80"/>
  <c r="G243" i="80" s="1"/>
  <c r="J243" i="80" s="1"/>
  <c r="E235" i="80"/>
  <c r="G175" i="89"/>
  <c r="J175" i="89" s="1"/>
  <c r="E175" i="90" s="1"/>
  <c r="G175" i="90" s="1"/>
  <c r="J175" i="90" s="1"/>
  <c r="E175" i="89"/>
  <c r="G138" i="80"/>
  <c r="J138" i="80" s="1"/>
  <c r="E138" i="80"/>
  <c r="G162" i="80"/>
  <c r="J162" i="80" s="1"/>
  <c r="E162" i="80"/>
  <c r="G97" i="80"/>
  <c r="J97" i="80" s="1"/>
  <c r="E97" i="81" s="1"/>
  <c r="E97" i="80"/>
  <c r="G142" i="80"/>
  <c r="J142" i="80" s="1"/>
  <c r="E142" i="80"/>
  <c r="G247" i="80"/>
  <c r="J247" i="80" s="1"/>
  <c r="E234" i="80"/>
  <c r="G101" i="80"/>
  <c r="J101" i="80" s="1"/>
  <c r="E101" i="80"/>
  <c r="E247" i="80"/>
  <c r="G172" i="80"/>
  <c r="J172" i="80" s="1"/>
  <c r="E172" i="80"/>
  <c r="G236" i="80"/>
  <c r="J236" i="80" s="1"/>
  <c r="E228" i="80"/>
  <c r="G174" i="80"/>
  <c r="J174" i="80" s="1"/>
  <c r="E174" i="81" s="1"/>
  <c r="E173" i="80"/>
  <c r="G144" i="80"/>
  <c r="J144" i="80" s="1"/>
  <c r="E144" i="80"/>
  <c r="G133" i="78"/>
  <c r="J133" i="78" s="1"/>
  <c r="E133" i="79" s="1"/>
  <c r="G133" i="79" s="1"/>
  <c r="J133" i="79" s="1"/>
  <c r="E133" i="80" s="1"/>
  <c r="G133" i="80" s="1"/>
  <c r="J133" i="80" s="1"/>
  <c r="E133" i="81" s="1"/>
  <c r="E133" i="78"/>
  <c r="G190" i="81"/>
  <c r="J190" i="81" s="1"/>
  <c r="E190" i="82" s="1"/>
  <c r="E190" i="81"/>
  <c r="G90" i="80"/>
  <c r="J90" i="80" s="1"/>
  <c r="E90" i="80"/>
  <c r="G111" i="80"/>
  <c r="J111" i="80" s="1"/>
  <c r="E111" i="80"/>
  <c r="G250" i="80"/>
  <c r="J250" i="80" s="1"/>
  <c r="E250" i="81" s="1"/>
  <c r="E242" i="80"/>
  <c r="G242" i="80" s="1"/>
  <c r="J242" i="80" s="1"/>
  <c r="G221" i="79"/>
  <c r="J221" i="79" s="1"/>
  <c r="E221" i="80" s="1"/>
  <c r="G221" i="80" s="1"/>
  <c r="J221" i="80" s="1"/>
  <c r="E221" i="81" s="1"/>
  <c r="E221" i="79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G241" i="90"/>
  <c r="J241" i="90" s="1"/>
  <c r="G249" i="91" s="1"/>
  <c r="J249" i="91" s="1"/>
  <c r="G240" i="90"/>
  <c r="J240" i="90" s="1"/>
  <c r="G230" i="81"/>
  <c r="J230" i="81" s="1"/>
  <c r="E230" i="82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E253" i="82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258" i="81" s="1"/>
  <c r="J258" i="81" s="1"/>
  <c r="G258" i="82" s="1"/>
  <c r="J258" i="8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97" i="81"/>
  <c r="J97" i="81" s="1"/>
  <c r="E97" i="82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E248" i="81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G255" i="82"/>
  <c r="J255" i="82" s="1"/>
  <c r="G104" i="82"/>
  <c r="J104" i="82" s="1"/>
  <c r="E104" i="83" s="1"/>
  <c r="G190" i="82"/>
  <c r="J190" i="82" s="1"/>
  <c r="E190" i="83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Z9" i="8"/>
  <c r="Z7" i="8"/>
  <c r="AC7" i="8" s="1"/>
  <c r="Z8" i="8"/>
  <c r="AC8" i="8" s="1"/>
  <c r="Z6" i="8"/>
  <c r="AC6" i="8" s="1"/>
  <c r="N263" i="8"/>
  <c r="F262" i="8" s="1"/>
  <c r="C263" i="8" s="1"/>
  <c r="H264" i="8"/>
  <c r="E112" i="81" l="1"/>
  <c r="G112" i="81" s="1"/>
  <c r="J112" i="81" s="1"/>
  <c r="E112" i="82" s="1"/>
  <c r="G112" i="82" s="1"/>
  <c r="J112" i="82" s="1"/>
  <c r="E112" i="83" s="1"/>
  <c r="G112" i="83" s="1"/>
  <c r="J112" i="83" s="1"/>
  <c r="E112" i="84" s="1"/>
  <c r="G250" i="81"/>
  <c r="J250" i="81" s="1"/>
  <c r="E250" i="82" s="1"/>
  <c r="E242" i="81"/>
  <c r="G242" i="81" s="1"/>
  <c r="J242" i="81" s="1"/>
  <c r="G246" i="81"/>
  <c r="J246" i="81" s="1"/>
  <c r="E246" i="82" s="1"/>
  <c r="E238" i="81"/>
  <c r="G238" i="81" s="1"/>
  <c r="J238" i="81" s="1"/>
  <c r="G251" i="81"/>
  <c r="J251" i="81" s="1"/>
  <c r="E251" i="82" s="1"/>
  <c r="E243" i="8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10" i="81"/>
  <c r="G110" i="81" s="1"/>
  <c r="J110" i="81" s="1"/>
  <c r="G224" i="81"/>
  <c r="J224" i="81" s="1"/>
  <c r="E224" i="81"/>
  <c r="E106" i="81"/>
  <c r="G106" i="81" s="1"/>
  <c r="J106" i="81" s="1"/>
  <c r="E137" i="81"/>
  <c r="G137" i="81" s="1"/>
  <c r="J137" i="81" s="1"/>
  <c r="E183" i="81"/>
  <c r="G183" i="81" s="1"/>
  <c r="J183" i="81" s="1"/>
  <c r="G88" i="81"/>
  <c r="J88" i="81" s="1"/>
  <c r="E88" i="82" s="1"/>
  <c r="E87" i="81"/>
  <c r="E136" i="80"/>
  <c r="G136" i="80" s="1"/>
  <c r="J136" i="80" s="1"/>
  <c r="E136" i="81" s="1"/>
  <c r="G136" i="81" s="1"/>
  <c r="J136" i="81" s="1"/>
  <c r="E136" i="82" s="1"/>
  <c r="E120" i="81"/>
  <c r="G120" i="81" s="1"/>
  <c r="J120" i="81" s="1"/>
  <c r="E62" i="81"/>
  <c r="G62" i="81" s="1"/>
  <c r="J62" i="81" s="1"/>
  <c r="G95" i="81"/>
  <c r="J95" i="81" s="1"/>
  <c r="E95" i="81"/>
  <c r="E167" i="81"/>
  <c r="G167" i="81" s="1"/>
  <c r="J167" i="81" s="1"/>
  <c r="E81" i="81"/>
  <c r="G81" i="81" s="1"/>
  <c r="J81" i="81" s="1"/>
  <c r="E48" i="81"/>
  <c r="G48" i="81" s="1"/>
  <c r="J48" i="81" s="1"/>
  <c r="G30" i="81"/>
  <c r="J30" i="81" s="1"/>
  <c r="E30" i="8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G154" i="81"/>
  <c r="J154" i="81" s="1"/>
  <c r="E154" i="82" s="1"/>
  <c r="G154" i="82" s="1"/>
  <c r="J154" i="82" s="1"/>
  <c r="E154" i="83" s="1"/>
  <c r="E154" i="8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G32" i="81"/>
  <c r="J32" i="81" s="1"/>
  <c r="E32" i="81"/>
  <c r="E135" i="80"/>
  <c r="G135" i="80" s="1"/>
  <c r="J135" i="80" s="1"/>
  <c r="E68" i="81"/>
  <c r="G68" i="81" s="1"/>
  <c r="J68" i="81" s="1"/>
  <c r="E132" i="80"/>
  <c r="G132" i="80" s="1"/>
  <c r="J132" i="80" s="1"/>
  <c r="G176" i="81"/>
  <c r="J176" i="81" s="1"/>
  <c r="E176" i="81"/>
  <c r="E185" i="81"/>
  <c r="G185" i="81" s="1"/>
  <c r="J185" i="81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G174" i="81"/>
  <c r="J174" i="81" s="1"/>
  <c r="E174" i="82" s="1"/>
  <c r="E173" i="81"/>
  <c r="G42" i="81"/>
  <c r="J42" i="81" s="1"/>
  <c r="E42" i="81"/>
  <c r="E223" i="81"/>
  <c r="G223" i="81" s="1"/>
  <c r="J223" i="81" s="1"/>
  <c r="G247" i="81"/>
  <c r="J247" i="81" s="1"/>
  <c r="E234" i="81"/>
  <c r="G91" i="81"/>
  <c r="J91" i="81" s="1"/>
  <c r="E91" i="81"/>
  <c r="G244" i="81"/>
  <c r="J244" i="81" s="1"/>
  <c r="E244" i="82" s="1"/>
  <c r="E236" i="81"/>
  <c r="E247" i="8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G220" i="81"/>
  <c r="J220" i="81" s="1"/>
  <c r="E220" i="82" s="1"/>
  <c r="G220" i="82" s="1"/>
  <c r="J220" i="82" s="1"/>
  <c r="E220" i="83" s="1"/>
  <c r="E220" i="81"/>
  <c r="G243" i="81"/>
  <c r="J243" i="81" s="1"/>
  <c r="E235" i="81"/>
  <c r="E180" i="81"/>
  <c r="G180" i="81" s="1"/>
  <c r="J180" i="81" s="1"/>
  <c r="E159" i="81"/>
  <c r="G159" i="81" s="1"/>
  <c r="J159" i="81" s="1"/>
  <c r="G222" i="81"/>
  <c r="J222" i="81" s="1"/>
  <c r="E222" i="81"/>
  <c r="G139" i="81"/>
  <c r="J139" i="81" s="1"/>
  <c r="E139" i="81"/>
  <c r="E69" i="81"/>
  <c r="G69" i="81" s="1"/>
  <c r="J69" i="81" s="1"/>
  <c r="E55" i="81"/>
  <c r="G55" i="81" s="1"/>
  <c r="J55" i="81" s="1"/>
  <c r="G146" i="81"/>
  <c r="J146" i="81" s="1"/>
  <c r="E146" i="81"/>
  <c r="G73" i="81"/>
  <c r="J73" i="81" s="1"/>
  <c r="E73" i="81"/>
  <c r="E59" i="81"/>
  <c r="G59" i="81" s="1"/>
  <c r="J59" i="81" s="1"/>
  <c r="E163" i="81"/>
  <c r="G163" i="81" s="1"/>
  <c r="J163" i="81" s="1"/>
  <c r="G107" i="81"/>
  <c r="J107" i="81" s="1"/>
  <c r="E107" i="81"/>
  <c r="G117" i="81"/>
  <c r="J117" i="81" s="1"/>
  <c r="E117" i="81"/>
  <c r="E184" i="81"/>
  <c r="G184" i="81" s="1"/>
  <c r="J184" i="81" s="1"/>
  <c r="E92" i="81"/>
  <c r="G92" i="81" s="1"/>
  <c r="J92" i="81" s="1"/>
  <c r="G116" i="81"/>
  <c r="J116" i="81" s="1"/>
  <c r="E116" i="81"/>
  <c r="G172" i="81"/>
  <c r="J172" i="81" s="1"/>
  <c r="E172" i="82" s="1"/>
  <c r="G172" i="82" s="1"/>
  <c r="J172" i="82" s="1"/>
  <c r="E172" i="83" s="1"/>
  <c r="E172" i="81"/>
  <c r="E67" i="81"/>
  <c r="G67" i="81" s="1"/>
  <c r="J67" i="81" s="1"/>
  <c r="E72" i="81"/>
  <c r="G72" i="81" s="1"/>
  <c r="J72" i="81" s="1"/>
  <c r="G130" i="81"/>
  <c r="J130" i="81" s="1"/>
  <c r="E130" i="81"/>
  <c r="G85" i="81"/>
  <c r="J85" i="81" s="1"/>
  <c r="E85" i="8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G145" i="81"/>
  <c r="J145" i="81" s="1"/>
  <c r="E145" i="82" s="1"/>
  <c r="G145" i="82" s="1"/>
  <c r="J145" i="82" s="1"/>
  <c r="E145" i="83" s="1"/>
  <c r="E145" i="81"/>
  <c r="G86" i="81"/>
  <c r="J86" i="81" s="1"/>
  <c r="E86" i="82" s="1"/>
  <c r="G87" i="81"/>
  <c r="J87" i="81" s="1"/>
  <c r="G231" i="94"/>
  <c r="J231" i="94" s="1"/>
  <c r="G239" i="94"/>
  <c r="J239" i="94" s="1"/>
  <c r="G252" i="95" s="1"/>
  <c r="J252" i="95" s="1"/>
  <c r="G227" i="81"/>
  <c r="J227" i="81" s="1"/>
  <c r="E227" i="82" s="1"/>
  <c r="G235" i="81"/>
  <c r="J235" i="81" s="1"/>
  <c r="G229" i="101"/>
  <c r="J229" i="101" s="1"/>
  <c r="G237" i="101"/>
  <c r="J237" i="101" s="1"/>
  <c r="G245" i="102" s="1"/>
  <c r="J245" i="102" s="1"/>
  <c r="G228" i="81"/>
  <c r="J228" i="81" s="1"/>
  <c r="E228" i="82" s="1"/>
  <c r="G236" i="81"/>
  <c r="J236" i="81" s="1"/>
  <c r="G230" i="82"/>
  <c r="J230" i="82" s="1"/>
  <c r="E230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E253" i="83" s="1"/>
  <c r="G259" i="81"/>
  <c r="J259" i="81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G119" i="80"/>
  <c r="J119" i="80" s="1"/>
  <c r="G97" i="82"/>
  <c r="J97" i="82" s="1"/>
  <c r="G10" i="94"/>
  <c r="J10" i="94" s="1"/>
  <c r="G173" i="81"/>
  <c r="J173" i="81" s="1"/>
  <c r="E173" i="82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220" i="83"/>
  <c r="J220" i="83" s="1"/>
  <c r="E220" i="84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172" i="83"/>
  <c r="J172" i="83" s="1"/>
  <c r="E172" i="84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154" i="83"/>
  <c r="J154" i="83" s="1"/>
  <c r="E154" i="84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258" i="83"/>
  <c r="J258" i="83" s="1"/>
  <c r="E258" i="84" s="1"/>
  <c r="G190" i="83"/>
  <c r="J190" i="83" s="1"/>
  <c r="E190" i="84" s="1"/>
  <c r="G133" i="81"/>
  <c r="J133" i="81" s="1"/>
  <c r="E133" i="82" s="1"/>
  <c r="R36" i="8"/>
  <c r="M264" i="8"/>
  <c r="G184" i="82" l="1"/>
  <c r="J184" i="82" s="1"/>
  <c r="E184" i="83" s="1"/>
  <c r="G184" i="83" s="1"/>
  <c r="J184" i="83" s="1"/>
  <c r="E184" i="84" s="1"/>
  <c r="E184" i="82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81" i="82"/>
  <c r="G81" i="82" s="1"/>
  <c r="J81" i="82" s="1"/>
  <c r="E81" i="83" s="1"/>
  <c r="G81" i="83" s="1"/>
  <c r="J81" i="83" s="1"/>
  <c r="E81" i="84" s="1"/>
  <c r="G72" i="82"/>
  <c r="J72" i="82" s="1"/>
  <c r="E72" i="83" s="1"/>
  <c r="G72" i="83" s="1"/>
  <c r="J72" i="83" s="1"/>
  <c r="E72" i="84" s="1"/>
  <c r="E72" i="82"/>
  <c r="G159" i="82"/>
  <c r="J159" i="82" s="1"/>
  <c r="E159" i="83" s="1"/>
  <c r="G159" i="83" s="1"/>
  <c r="J159" i="83" s="1"/>
  <c r="E159" i="84" s="1"/>
  <c r="E159" i="82"/>
  <c r="E68" i="82"/>
  <c r="G68" i="82" s="1"/>
  <c r="J68" i="82" s="1"/>
  <c r="E68" i="83" s="1"/>
  <c r="G68" i="83" s="1"/>
  <c r="J68" i="83" s="1"/>
  <c r="E68" i="84" s="1"/>
  <c r="E167" i="82"/>
  <c r="G167" i="82" s="1"/>
  <c r="J167" i="82" s="1"/>
  <c r="E167" i="83" s="1"/>
  <c r="G167" i="83" s="1"/>
  <c r="J167" i="83" s="1"/>
  <c r="E167" i="84" s="1"/>
  <c r="G183" i="82"/>
  <c r="J183" i="82" s="1"/>
  <c r="E183" i="83" s="1"/>
  <c r="G183" i="83" s="1"/>
  <c r="J183" i="83" s="1"/>
  <c r="E183" i="84" s="1"/>
  <c r="E183" i="82"/>
  <c r="G67" i="82"/>
  <c r="J67" i="82" s="1"/>
  <c r="E67" i="83" s="1"/>
  <c r="G67" i="83" s="1"/>
  <c r="J67" i="83" s="1"/>
  <c r="E67" i="84" s="1"/>
  <c r="E67" i="82"/>
  <c r="E180" i="82"/>
  <c r="G180" i="82" s="1"/>
  <c r="J180" i="82" s="1"/>
  <c r="E180" i="83" s="1"/>
  <c r="G180" i="83" s="1"/>
  <c r="J180" i="83" s="1"/>
  <c r="E180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G137" i="82"/>
  <c r="J137" i="82" s="1"/>
  <c r="E137" i="83" s="1"/>
  <c r="G137" i="83" s="1"/>
  <c r="J137" i="83" s="1"/>
  <c r="E137" i="84" s="1"/>
  <c r="E137" i="82"/>
  <c r="G55" i="82"/>
  <c r="J55" i="82" s="1"/>
  <c r="E55" i="83" s="1"/>
  <c r="G55" i="83" s="1"/>
  <c r="J55" i="83" s="1"/>
  <c r="E55" i="84" s="1"/>
  <c r="E55" i="82"/>
  <c r="E106" i="82"/>
  <c r="G106" i="82" s="1"/>
  <c r="J106" i="82" s="1"/>
  <c r="E106" i="83" s="1"/>
  <c r="G106" i="83" s="1"/>
  <c r="J106" i="83" s="1"/>
  <c r="E106" i="84" s="1"/>
  <c r="E69" i="82"/>
  <c r="G69" i="82" s="1"/>
  <c r="J69" i="82" s="1"/>
  <c r="E69" i="83" s="1"/>
  <c r="G69" i="83" s="1"/>
  <c r="J69" i="83" s="1"/>
  <c r="E69" i="84" s="1"/>
  <c r="G62" i="82"/>
  <c r="J62" i="82" s="1"/>
  <c r="E62" i="83" s="1"/>
  <c r="G62" i="83" s="1"/>
  <c r="J62" i="83" s="1"/>
  <c r="E62" i="84" s="1"/>
  <c r="E62" i="82"/>
  <c r="G163" i="82"/>
  <c r="J163" i="82" s="1"/>
  <c r="E163" i="83" s="1"/>
  <c r="G163" i="83" s="1"/>
  <c r="J163" i="83" s="1"/>
  <c r="E163" i="84" s="1"/>
  <c r="E163" i="82"/>
  <c r="E185" i="82"/>
  <c r="G185" i="82" s="1"/>
  <c r="J185" i="82" s="1"/>
  <c r="E185" i="83" s="1"/>
  <c r="G185" i="83" s="1"/>
  <c r="J185" i="83" s="1"/>
  <c r="E185" i="84" s="1"/>
  <c r="E120" i="82"/>
  <c r="G120" i="82" s="1"/>
  <c r="J120" i="82" s="1"/>
  <c r="E120" i="83" s="1"/>
  <c r="G120" i="83" s="1"/>
  <c r="J120" i="83" s="1"/>
  <c r="E120" i="84" s="1"/>
  <c r="G250" i="82"/>
  <c r="J250" i="82" s="1"/>
  <c r="E250" i="83" s="1"/>
  <c r="E242" i="82"/>
  <c r="G59" i="82"/>
  <c r="J59" i="82" s="1"/>
  <c r="E59" i="83" s="1"/>
  <c r="G59" i="83" s="1"/>
  <c r="J59" i="83" s="1"/>
  <c r="E59" i="84" s="1"/>
  <c r="E59" i="82"/>
  <c r="E110" i="82"/>
  <c r="G110" i="82" s="1"/>
  <c r="J110" i="82" s="1"/>
  <c r="E110" i="83" s="1"/>
  <c r="G110" i="83" s="1"/>
  <c r="J110" i="83" s="1"/>
  <c r="E110" i="84" s="1"/>
  <c r="E92" i="82"/>
  <c r="G92" i="82" s="1"/>
  <c r="J92" i="82" s="1"/>
  <c r="E92" i="83" s="1"/>
  <c r="G92" i="83" s="1"/>
  <c r="J92" i="83" s="1"/>
  <c r="E92" i="84" s="1"/>
  <c r="G223" i="82"/>
  <c r="J223" i="82" s="1"/>
  <c r="E223" i="83" s="1"/>
  <c r="G223" i="83" s="1"/>
  <c r="J223" i="83" s="1"/>
  <c r="E223" i="84" s="1"/>
  <c r="E223" i="82"/>
  <c r="G48" i="82"/>
  <c r="J48" i="82" s="1"/>
  <c r="E48" i="83" s="1"/>
  <c r="G48" i="83" s="1"/>
  <c r="J48" i="83" s="1"/>
  <c r="E48" i="84" s="1"/>
  <c r="E48" i="82"/>
  <c r="E161" i="81"/>
  <c r="G161" i="81" s="1"/>
  <c r="J161" i="81" s="1"/>
  <c r="G244" i="82"/>
  <c r="J244" i="82" s="1"/>
  <c r="E244" i="83" s="1"/>
  <c r="E236" i="82"/>
  <c r="G88" i="82"/>
  <c r="J88" i="82" s="1"/>
  <c r="E88" i="83" s="1"/>
  <c r="E87" i="82"/>
  <c r="G87" i="82" s="1"/>
  <c r="J87" i="82" s="1"/>
  <c r="G85" i="82"/>
  <c r="J85" i="82" s="1"/>
  <c r="E85" i="83" s="1"/>
  <c r="G85" i="83" s="1"/>
  <c r="J85" i="83" s="1"/>
  <c r="E85" i="84" s="1"/>
  <c r="E85" i="82"/>
  <c r="E117" i="82"/>
  <c r="G117" i="82" s="1"/>
  <c r="J117" i="82" s="1"/>
  <c r="E117" i="83" s="1"/>
  <c r="G117" i="83" s="1"/>
  <c r="J117" i="83" s="1"/>
  <c r="E117" i="84" s="1"/>
  <c r="G73" i="82"/>
  <c r="J73" i="82" s="1"/>
  <c r="E73" i="83" s="1"/>
  <c r="G73" i="83" s="1"/>
  <c r="J73" i="83" s="1"/>
  <c r="E73" i="84" s="1"/>
  <c r="E73" i="82"/>
  <c r="G139" i="82"/>
  <c r="J139" i="82" s="1"/>
  <c r="E139" i="83" s="1"/>
  <c r="G139" i="83" s="1"/>
  <c r="J139" i="83" s="1"/>
  <c r="E139" i="84" s="1"/>
  <c r="E139" i="82"/>
  <c r="G251" i="82"/>
  <c r="J251" i="82" s="1"/>
  <c r="E251" i="83" s="1"/>
  <c r="E243" i="82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G176" i="82"/>
  <c r="J176" i="82" s="1"/>
  <c r="E176" i="83" s="1"/>
  <c r="G176" i="83" s="1"/>
  <c r="J176" i="83" s="1"/>
  <c r="E176" i="84" s="1"/>
  <c r="E176" i="82"/>
  <c r="G32" i="82"/>
  <c r="J32" i="82" s="1"/>
  <c r="E32" i="83" s="1"/>
  <c r="G32" i="83" s="1"/>
  <c r="J32" i="83" s="1"/>
  <c r="E32" i="84" s="1"/>
  <c r="E32" i="82"/>
  <c r="G30" i="82"/>
  <c r="J30" i="82" s="1"/>
  <c r="E30" i="83" s="1"/>
  <c r="G30" i="83" s="1"/>
  <c r="J30" i="83" s="1"/>
  <c r="E30" i="84" s="1"/>
  <c r="E30" i="82"/>
  <c r="E95" i="82"/>
  <c r="G95" i="82" s="1"/>
  <c r="J95" i="82" s="1"/>
  <c r="E95" i="83" s="1"/>
  <c r="G95" i="83" s="1"/>
  <c r="J95" i="83" s="1"/>
  <c r="E95" i="84" s="1"/>
  <c r="G224" i="82"/>
  <c r="J224" i="82" s="1"/>
  <c r="E224" i="83" s="1"/>
  <c r="G224" i="83" s="1"/>
  <c r="J224" i="83" s="1"/>
  <c r="E224" i="84" s="1"/>
  <c r="E224" i="82"/>
  <c r="G246" i="82"/>
  <c r="J246" i="82" s="1"/>
  <c r="E246" i="83" s="1"/>
  <c r="E238" i="82"/>
  <c r="G238" i="82" s="1"/>
  <c r="J238" i="82" s="1"/>
  <c r="G97" i="83"/>
  <c r="J97" i="83" s="1"/>
  <c r="E97" i="84" s="1"/>
  <c r="E97" i="83"/>
  <c r="E130" i="82"/>
  <c r="G130" i="82" s="1"/>
  <c r="J130" i="82" s="1"/>
  <c r="E130" i="83" s="1"/>
  <c r="G130" i="83" s="1"/>
  <c r="J130" i="83" s="1"/>
  <c r="E130" i="84" s="1"/>
  <c r="G116" i="82"/>
  <c r="J116" i="82" s="1"/>
  <c r="E116" i="83" s="1"/>
  <c r="G116" i="83" s="1"/>
  <c r="J116" i="83" s="1"/>
  <c r="E116" i="84" s="1"/>
  <c r="E116" i="82"/>
  <c r="G107" i="82"/>
  <c r="J107" i="82" s="1"/>
  <c r="E107" i="83" s="1"/>
  <c r="G107" i="83" s="1"/>
  <c r="J107" i="83" s="1"/>
  <c r="E107" i="84" s="1"/>
  <c r="E107" i="82"/>
  <c r="G146" i="82"/>
  <c r="J146" i="82" s="1"/>
  <c r="E146" i="83" s="1"/>
  <c r="G146" i="83" s="1"/>
  <c r="J146" i="83" s="1"/>
  <c r="E146" i="84" s="1"/>
  <c r="E146" i="82"/>
  <c r="E222" i="82"/>
  <c r="G222" i="82" s="1"/>
  <c r="J222" i="82" s="1"/>
  <c r="E222" i="83" s="1"/>
  <c r="G222" i="83" s="1"/>
  <c r="J222" i="83" s="1"/>
  <c r="E222" i="84" s="1"/>
  <c r="G91" i="82"/>
  <c r="J91" i="82" s="1"/>
  <c r="E91" i="83" s="1"/>
  <c r="G91" i="83" s="1"/>
  <c r="J91" i="83" s="1"/>
  <c r="E91" i="84" s="1"/>
  <c r="E91" i="82"/>
  <c r="G119" i="81"/>
  <c r="J119" i="81" s="1"/>
  <c r="E119" i="81"/>
  <c r="G243" i="82"/>
  <c r="J243" i="82" s="1"/>
  <c r="E235" i="82"/>
  <c r="E233" i="82"/>
  <c r="G233" i="82" s="1"/>
  <c r="J233" i="82" s="1"/>
  <c r="G242" i="82"/>
  <c r="J242" i="82" s="1"/>
  <c r="E247" i="82"/>
  <c r="G96" i="81"/>
  <c r="J96" i="81" s="1"/>
  <c r="E96" i="81"/>
  <c r="G86" i="82"/>
  <c r="J86" i="82" s="1"/>
  <c r="E86" i="83" s="1"/>
  <c r="G228" i="82"/>
  <c r="J228" i="82" s="1"/>
  <c r="E228" i="83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E227" i="83" s="1"/>
  <c r="G235" i="82"/>
  <c r="J235" i="82" s="1"/>
  <c r="G234" i="82"/>
  <c r="J234" i="82" s="1"/>
  <c r="E234" i="83" s="1"/>
  <c r="G247" i="82"/>
  <c r="J247" i="82" s="1"/>
  <c r="G230" i="83"/>
  <c r="J230" i="83" s="1"/>
  <c r="E230" i="84" s="1"/>
  <c r="G231" i="95"/>
  <c r="G239" i="95"/>
  <c r="G253" i="83"/>
  <c r="J253" i="83" s="1"/>
  <c r="E253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248" i="82"/>
  <c r="J248" i="82" s="1"/>
  <c r="E248" i="83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E97" i="8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48" i="84"/>
  <c r="J48" i="84" s="1"/>
  <c r="E48" i="85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E17" i="81" s="1"/>
  <c r="G258" i="84"/>
  <c r="J258" i="84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G198" i="96" l="1"/>
  <c r="J198" i="96" s="1"/>
  <c r="J198" i="95"/>
  <c r="G252" i="96"/>
  <c r="J252" i="96" s="1"/>
  <c r="J239" i="95"/>
  <c r="G239" i="96"/>
  <c r="J239" i="96" s="1"/>
  <c r="G252" i="97" s="1"/>
  <c r="J252" i="97" s="1"/>
  <c r="J231" i="95"/>
  <c r="G161" i="82"/>
  <c r="J161" i="82" s="1"/>
  <c r="E161" i="83" s="1"/>
  <c r="G161" i="83" s="1"/>
  <c r="J161" i="83" s="1"/>
  <c r="E161" i="84" s="1"/>
  <c r="E161" i="82"/>
  <c r="G88" i="83"/>
  <c r="J88" i="83" s="1"/>
  <c r="E88" i="84" s="1"/>
  <c r="E87" i="83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246" i="83"/>
  <c r="J246" i="83" s="1"/>
  <c r="E246" i="84" s="1"/>
  <c r="E238" i="83"/>
  <c r="G238" i="83" s="1"/>
  <c r="J238" i="83" s="1"/>
  <c r="G96" i="82"/>
  <c r="J96" i="82" s="1"/>
  <c r="E96" i="83" s="1"/>
  <c r="G96" i="83" s="1"/>
  <c r="J96" i="83" s="1"/>
  <c r="E96" i="84" s="1"/>
  <c r="E96" i="82"/>
  <c r="E119" i="82"/>
  <c r="G119" i="82" s="1"/>
  <c r="J119" i="82" s="1"/>
  <c r="E119" i="83" s="1"/>
  <c r="G119" i="83" s="1"/>
  <c r="J119" i="83" s="1"/>
  <c r="E119" i="84" s="1"/>
  <c r="E214" i="81"/>
  <c r="G214" i="81" s="1"/>
  <c r="J214" i="81" s="1"/>
  <c r="G242" i="83"/>
  <c r="J242" i="83" s="1"/>
  <c r="E247" i="83"/>
  <c r="G250" i="83"/>
  <c r="J250" i="83" s="1"/>
  <c r="E250" i="84" s="1"/>
  <c r="E242" i="83"/>
  <c r="G244" i="83"/>
  <c r="J244" i="83" s="1"/>
  <c r="E244" i="84" s="1"/>
  <c r="E236" i="83"/>
  <c r="E235" i="83"/>
  <c r="G251" i="83"/>
  <c r="J251" i="83" s="1"/>
  <c r="E251" i="84" s="1"/>
  <c r="E243" i="83"/>
  <c r="G243" i="83" s="1"/>
  <c r="J243" i="83" s="1"/>
  <c r="G245" i="103"/>
  <c r="J245" i="103" s="1"/>
  <c r="G86" i="83"/>
  <c r="J86" i="83" s="1"/>
  <c r="E86" i="84" s="1"/>
  <c r="G87" i="83"/>
  <c r="J87" i="83" s="1"/>
  <c r="G231" i="96"/>
  <c r="J231" i="96" s="1"/>
  <c r="G231" i="97" s="1"/>
  <c r="J231" i="97" s="1"/>
  <c r="G227" i="83"/>
  <c r="J227" i="83" s="1"/>
  <c r="E227" i="84" s="1"/>
  <c r="G235" i="83"/>
  <c r="J235" i="83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4" i="83"/>
  <c r="J234" i="83" s="1"/>
  <c r="E234" i="84" s="1"/>
  <c r="G247" i="83"/>
  <c r="J247" i="83" s="1"/>
  <c r="G229" i="103"/>
  <c r="J229" i="103" s="1"/>
  <c r="G237" i="103"/>
  <c r="J237" i="103" s="1"/>
  <c r="G228" i="83"/>
  <c r="J228" i="83" s="1"/>
  <c r="E228" i="84" s="1"/>
  <c r="G236" i="83"/>
  <c r="J236" i="83" s="1"/>
  <c r="G253" i="84"/>
  <c r="J253" i="84" s="1"/>
  <c r="E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251" i="84" l="1"/>
  <c r="J251" i="84" s="1"/>
  <c r="E251" i="85" s="1"/>
  <c r="E243" i="84"/>
  <c r="E214" i="82"/>
  <c r="G214" i="82" s="1"/>
  <c r="J214" i="82" s="1"/>
  <c r="E214" i="83" s="1"/>
  <c r="G214" i="83" s="1"/>
  <c r="J214" i="83" s="1"/>
  <c r="E214" i="84" s="1"/>
  <c r="G246" i="84"/>
  <c r="J246" i="84" s="1"/>
  <c r="E246" i="85" s="1"/>
  <c r="E238" i="84"/>
  <c r="G238" i="84" s="1"/>
  <c r="J238" i="84" s="1"/>
  <c r="G250" i="84"/>
  <c r="J250" i="84" s="1"/>
  <c r="E250" i="85" s="1"/>
  <c r="E242" i="84"/>
  <c r="G242" i="84" s="1"/>
  <c r="J242" i="84" s="1"/>
  <c r="G243" i="84"/>
  <c r="J243" i="84" s="1"/>
  <c r="E235" i="84"/>
  <c r="E247" i="84"/>
  <c r="G88" i="84"/>
  <c r="J88" i="84" s="1"/>
  <c r="E88" i="85" s="1"/>
  <c r="E87" i="84"/>
  <c r="G97" i="86"/>
  <c r="J97" i="86" s="1"/>
  <c r="E97" i="87" s="1"/>
  <c r="E97" i="86"/>
  <c r="E230" i="85"/>
  <c r="G244" i="84"/>
  <c r="J244" i="84" s="1"/>
  <c r="E244" i="85" s="1"/>
  <c r="E236" i="84"/>
  <c r="G245" i="104"/>
  <c r="J245" i="104" s="1"/>
  <c r="G237" i="104"/>
  <c r="J237" i="104" s="1"/>
  <c r="G86" i="84"/>
  <c r="J86" i="84" s="1"/>
  <c r="G87" i="84"/>
  <c r="J87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4"/>
  <c r="J236" i="84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G234" i="84"/>
  <c r="J234" i="84" s="1"/>
  <c r="E234" i="85" s="1"/>
  <c r="G247" i="84"/>
  <c r="J247" i="84" s="1"/>
  <c r="G227" i="84"/>
  <c r="J227" i="84" s="1"/>
  <c r="G235" i="84"/>
  <c r="J235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97" i="87"/>
  <c r="J97" i="87" s="1"/>
  <c r="E97" i="88" s="1"/>
  <c r="G82" i="84"/>
  <c r="J82" i="84" s="1"/>
  <c r="E82" i="85" s="1"/>
  <c r="G248" i="84"/>
  <c r="J248" i="84" s="1"/>
  <c r="E248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250" i="85" l="1"/>
  <c r="J250" i="85" s="1"/>
  <c r="E250" i="86" s="1"/>
  <c r="E242" i="85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G91" i="86"/>
  <c r="J91" i="86" s="1"/>
  <c r="E91" i="87" s="1"/>
  <c r="E91" i="86"/>
  <c r="G166" i="86"/>
  <c r="J166" i="86" s="1"/>
  <c r="E166" i="87" s="1"/>
  <c r="E166" i="86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G77" i="86"/>
  <c r="J77" i="86" s="1"/>
  <c r="E77" i="87" s="1"/>
  <c r="E77" i="86"/>
  <c r="G138" i="86"/>
  <c r="J138" i="86" s="1"/>
  <c r="E138" i="87" s="1"/>
  <c r="E138" i="86"/>
  <c r="E144" i="86"/>
  <c r="G144" i="86" s="1"/>
  <c r="J144" i="86" s="1"/>
  <c r="E144" i="87" s="1"/>
  <c r="G144" i="87" s="1"/>
  <c r="J144" i="87" s="1"/>
  <c r="E144" i="88" s="1"/>
  <c r="G88" i="85"/>
  <c r="J88" i="85" s="1"/>
  <c r="E88" i="86" s="1"/>
  <c r="E87" i="85"/>
  <c r="G225" i="86"/>
  <c r="J225" i="86" s="1"/>
  <c r="E225" i="87" s="1"/>
  <c r="E225" i="86"/>
  <c r="G79" i="86"/>
  <c r="J79" i="86" s="1"/>
  <c r="E79" i="87" s="1"/>
  <c r="E79" i="86"/>
  <c r="E62" i="86"/>
  <c r="G62" i="86" s="1"/>
  <c r="J62" i="86" s="1"/>
  <c r="E62" i="87" s="1"/>
  <c r="G62" i="87" s="1"/>
  <c r="J62" i="87" s="1"/>
  <c r="E62" i="88" s="1"/>
  <c r="G118" i="86"/>
  <c r="J118" i="86" s="1"/>
  <c r="E118" i="87" s="1"/>
  <c r="E118" i="86"/>
  <c r="G123" i="86"/>
  <c r="J123" i="86" s="1"/>
  <c r="E123" i="87" s="1"/>
  <c r="E123" i="86"/>
  <c r="G68" i="86"/>
  <c r="J68" i="86" s="1"/>
  <c r="E68" i="87" s="1"/>
  <c r="E68" i="86"/>
  <c r="E176" i="86"/>
  <c r="G176" i="86" s="1"/>
  <c r="J176" i="86" s="1"/>
  <c r="E176" i="87" s="1"/>
  <c r="G176" i="87" s="1"/>
  <c r="J176" i="87" s="1"/>
  <c r="E176" i="88" s="1"/>
  <c r="G224" i="86"/>
  <c r="J224" i="86" s="1"/>
  <c r="E224" i="87" s="1"/>
  <c r="E224" i="86"/>
  <c r="G87" i="85"/>
  <c r="J87" i="85" s="1"/>
  <c r="E86" i="85"/>
  <c r="G90" i="86"/>
  <c r="J90" i="86" s="1"/>
  <c r="E90" i="87" s="1"/>
  <c r="E90" i="86"/>
  <c r="E65" i="86"/>
  <c r="G65" i="86" s="1"/>
  <c r="J65" i="86" s="1"/>
  <c r="E65" i="87" s="1"/>
  <c r="G65" i="87" s="1"/>
  <c r="J65" i="87" s="1"/>
  <c r="E65" i="88" s="1"/>
  <c r="G72" i="86"/>
  <c r="J72" i="86" s="1"/>
  <c r="E72" i="87" s="1"/>
  <c r="E72" i="86"/>
  <c r="G170" i="86"/>
  <c r="J170" i="86" s="1"/>
  <c r="E170" i="87" s="1"/>
  <c r="E170" i="86"/>
  <c r="G172" i="86"/>
  <c r="J172" i="86" s="1"/>
  <c r="E172" i="87" s="1"/>
  <c r="E172" i="86"/>
  <c r="E215" i="86"/>
  <c r="G215" i="86" s="1"/>
  <c r="J215" i="86" s="1"/>
  <c r="E215" i="87" s="1"/>
  <c r="G215" i="87" s="1"/>
  <c r="J215" i="87" s="1"/>
  <c r="E215" i="88" s="1"/>
  <c r="G184" i="86"/>
  <c r="J184" i="86" s="1"/>
  <c r="E184" i="87" s="1"/>
  <c r="E184" i="86"/>
  <c r="G160" i="86"/>
  <c r="J160" i="86" s="1"/>
  <c r="E160" i="87" s="1"/>
  <c r="E160" i="86"/>
  <c r="G93" i="86"/>
  <c r="J93" i="86" s="1"/>
  <c r="E93" i="87" s="1"/>
  <c r="E93" i="86"/>
  <c r="G246" i="85"/>
  <c r="J246" i="85" s="1"/>
  <c r="E246" i="86" s="1"/>
  <c r="E238" i="85"/>
  <c r="G238" i="85" s="1"/>
  <c r="J238" i="85" s="1"/>
  <c r="G81" i="86"/>
  <c r="J81" i="86" s="1"/>
  <c r="E81" i="87" s="1"/>
  <c r="E81" i="86"/>
  <c r="G141" i="86"/>
  <c r="J141" i="86" s="1"/>
  <c r="E141" i="87" s="1"/>
  <c r="E141" i="86"/>
  <c r="G140" i="86"/>
  <c r="J140" i="86" s="1"/>
  <c r="E140" i="87" s="1"/>
  <c r="E140" i="86"/>
  <c r="E167" i="86"/>
  <c r="G167" i="86" s="1"/>
  <c r="J167" i="86" s="1"/>
  <c r="E167" i="87" s="1"/>
  <c r="G167" i="87" s="1"/>
  <c r="J167" i="87" s="1"/>
  <c r="E167" i="88" s="1"/>
  <c r="G80" i="86"/>
  <c r="J80" i="86" s="1"/>
  <c r="E80" i="87" s="1"/>
  <c r="E80" i="86"/>
  <c r="G66" i="86"/>
  <c r="J66" i="86" s="1"/>
  <c r="E66" i="87" s="1"/>
  <c r="E66" i="86"/>
  <c r="G222" i="86"/>
  <c r="J222" i="86" s="1"/>
  <c r="E222" i="87" s="1"/>
  <c r="E222" i="86"/>
  <c r="E92" i="86"/>
  <c r="G92" i="86" s="1"/>
  <c r="J92" i="86" s="1"/>
  <c r="E92" i="87" s="1"/>
  <c r="G92" i="87" s="1"/>
  <c r="J92" i="87" s="1"/>
  <c r="E92" i="88" s="1"/>
  <c r="G243" i="85"/>
  <c r="J243" i="85" s="1"/>
  <c r="E235" i="85"/>
  <c r="G235" i="85" s="1"/>
  <c r="J235" i="85" s="1"/>
  <c r="G244" i="85"/>
  <c r="J244" i="85" s="1"/>
  <c r="E244" i="86" s="1"/>
  <c r="E236" i="85"/>
  <c r="G69" i="86"/>
  <c r="J69" i="86" s="1"/>
  <c r="E69" i="87" s="1"/>
  <c r="E69" i="86"/>
  <c r="E171" i="86"/>
  <c r="G171" i="86" s="1"/>
  <c r="J171" i="86" s="1"/>
  <c r="E171" i="87" s="1"/>
  <c r="G171" i="87" s="1"/>
  <c r="J171" i="87" s="1"/>
  <c r="E171" i="88" s="1"/>
  <c r="G95" i="86"/>
  <c r="J95" i="86" s="1"/>
  <c r="E95" i="87" s="1"/>
  <c r="E95" i="86"/>
  <c r="G139" i="86"/>
  <c r="J139" i="86" s="1"/>
  <c r="E139" i="87" s="1"/>
  <c r="E139" i="86"/>
  <c r="G73" i="86"/>
  <c r="J73" i="86" s="1"/>
  <c r="E73" i="87" s="1"/>
  <c r="E73" i="86"/>
  <c r="E137" i="86"/>
  <c r="G137" i="86" s="1"/>
  <c r="J137" i="86" s="1"/>
  <c r="E137" i="87" s="1"/>
  <c r="G137" i="87" s="1"/>
  <c r="J137" i="87" s="1"/>
  <c r="E137" i="88" s="1"/>
  <c r="G158" i="86"/>
  <c r="J158" i="86" s="1"/>
  <c r="E158" i="87" s="1"/>
  <c r="E158" i="86"/>
  <c r="G143" i="86"/>
  <c r="J143" i="86" s="1"/>
  <c r="E143" i="87" s="1"/>
  <c r="E143" i="86"/>
  <c r="G159" i="86"/>
  <c r="J159" i="86" s="1"/>
  <c r="E159" i="87" s="1"/>
  <c r="E159" i="86"/>
  <c r="E227" i="85"/>
  <c r="G227" i="85" s="1"/>
  <c r="J227" i="85" s="1"/>
  <c r="E227" i="86" s="1"/>
  <c r="G236" i="85"/>
  <c r="J236" i="85" s="1"/>
  <c r="E228" i="85"/>
  <c r="G228" i="85" s="1"/>
  <c r="J228" i="85" s="1"/>
  <c r="E228" i="86" s="1"/>
  <c r="G162" i="86"/>
  <c r="J162" i="86" s="1"/>
  <c r="E162" i="87" s="1"/>
  <c r="E162" i="86"/>
  <c r="G163" i="86"/>
  <c r="J163" i="86" s="1"/>
  <c r="E163" i="87" s="1"/>
  <c r="E163" i="86"/>
  <c r="E120" i="86"/>
  <c r="G120" i="86" s="1"/>
  <c r="J120" i="86" s="1"/>
  <c r="E120" i="87" s="1"/>
  <c r="G120" i="87" s="1"/>
  <c r="J120" i="87" s="1"/>
  <c r="E120" i="88" s="1"/>
  <c r="G180" i="86"/>
  <c r="J180" i="86" s="1"/>
  <c r="E180" i="87" s="1"/>
  <c r="E180" i="86"/>
  <c r="G142" i="86"/>
  <c r="J142" i="86" s="1"/>
  <c r="E142" i="87" s="1"/>
  <c r="E142" i="86"/>
  <c r="G78" i="86"/>
  <c r="J78" i="86" s="1"/>
  <c r="E78" i="87" s="1"/>
  <c r="E78" i="86"/>
  <c r="E164" i="86"/>
  <c r="G164" i="86" s="1"/>
  <c r="J164" i="86" s="1"/>
  <c r="E164" i="87" s="1"/>
  <c r="G164" i="87" s="1"/>
  <c r="J164" i="87" s="1"/>
  <c r="E164" i="88" s="1"/>
  <c r="G100" i="86"/>
  <c r="J100" i="86" s="1"/>
  <c r="E100" i="87" s="1"/>
  <c r="E100" i="86"/>
  <c r="G89" i="86"/>
  <c r="J89" i="86" s="1"/>
  <c r="E89" i="87" s="1"/>
  <c r="E89" i="86"/>
  <c r="G242" i="85"/>
  <c r="J242" i="85" s="1"/>
  <c r="E247" i="85"/>
  <c r="E223" i="86"/>
  <c r="G223" i="86" s="1"/>
  <c r="J223" i="86" s="1"/>
  <c r="E223" i="87" s="1"/>
  <c r="G223" i="87" s="1"/>
  <c r="J223" i="87" s="1"/>
  <c r="E223" i="88" s="1"/>
  <c r="G183" i="86"/>
  <c r="J183" i="86" s="1"/>
  <c r="E183" i="87" s="1"/>
  <c r="E183" i="86"/>
  <c r="G192" i="86"/>
  <c r="J192" i="86" s="1"/>
  <c r="E192" i="87" s="1"/>
  <c r="E192" i="86"/>
  <c r="G74" i="86"/>
  <c r="J74" i="86" s="1"/>
  <c r="E74" i="87" s="1"/>
  <c r="E74" i="86"/>
  <c r="E145" i="86"/>
  <c r="G145" i="86" s="1"/>
  <c r="J145" i="86" s="1"/>
  <c r="E145" i="87" s="1"/>
  <c r="G145" i="87" s="1"/>
  <c r="J145" i="87" s="1"/>
  <c r="E145" i="88" s="1"/>
  <c r="G99" i="86"/>
  <c r="J99" i="86" s="1"/>
  <c r="E99" i="87" s="1"/>
  <c r="E99" i="86"/>
  <c r="G130" i="86"/>
  <c r="J130" i="86" s="1"/>
  <c r="E130" i="87" s="1"/>
  <c r="E130" i="86"/>
  <c r="G179" i="86"/>
  <c r="J179" i="86" s="1"/>
  <c r="E179" i="87" s="1"/>
  <c r="E179" i="86"/>
  <c r="E106" i="86"/>
  <c r="G106" i="86" s="1"/>
  <c r="J106" i="86" s="1"/>
  <c r="E106" i="87" s="1"/>
  <c r="G106" i="87" s="1"/>
  <c r="J106" i="87" s="1"/>
  <c r="E106" i="88" s="1"/>
  <c r="G101" i="86"/>
  <c r="J101" i="86" s="1"/>
  <c r="E101" i="87" s="1"/>
  <c r="E101" i="86"/>
  <c r="G61" i="86"/>
  <c r="J61" i="86" s="1"/>
  <c r="E61" i="87" s="1"/>
  <c r="E61" i="86"/>
  <c r="G98" i="86"/>
  <c r="J98" i="86" s="1"/>
  <c r="E98" i="87" s="1"/>
  <c r="E98" i="86"/>
  <c r="E220" i="86"/>
  <c r="G220" i="86" s="1"/>
  <c r="J220" i="86" s="1"/>
  <c r="E220" i="87" s="1"/>
  <c r="G220" i="87" s="1"/>
  <c r="J220" i="87" s="1"/>
  <c r="E220" i="88" s="1"/>
  <c r="G67" i="86"/>
  <c r="J67" i="86" s="1"/>
  <c r="E67" i="87" s="1"/>
  <c r="E67" i="86"/>
  <c r="G146" i="86"/>
  <c r="J146" i="86" s="1"/>
  <c r="E146" i="87" s="1"/>
  <c r="E146" i="86"/>
  <c r="G154" i="86"/>
  <c r="J154" i="86" s="1"/>
  <c r="E154" i="87" s="1"/>
  <c r="E154" i="86"/>
  <c r="E85" i="86"/>
  <c r="G85" i="86" s="1"/>
  <c r="J85" i="86" s="1"/>
  <c r="E85" i="87" s="1"/>
  <c r="G85" i="87" s="1"/>
  <c r="J85" i="87" s="1"/>
  <c r="E85" i="88" s="1"/>
  <c r="G251" i="85"/>
  <c r="J251" i="85" s="1"/>
  <c r="E251" i="86" s="1"/>
  <c r="E243" i="85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45" i="105"/>
  <c r="J245" i="105" s="1"/>
  <c r="E245" i="106" s="1"/>
  <c r="G237" i="105"/>
  <c r="J237" i="105" s="1"/>
  <c r="E237" i="106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E194" i="104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231" i="99"/>
  <c r="J231" i="99" s="1"/>
  <c r="G231" i="100" s="1"/>
  <c r="J231" i="100" s="1"/>
  <c r="G228" i="86"/>
  <c r="J228" i="86" s="1"/>
  <c r="G227" i="86"/>
  <c r="J227" i="86" s="1"/>
  <c r="G229" i="105"/>
  <c r="J229" i="105" s="1"/>
  <c r="E229" i="106" s="1"/>
  <c r="G239" i="100"/>
  <c r="J239" i="100" s="1"/>
  <c r="G230" i="86"/>
  <c r="J230" i="86" s="1"/>
  <c r="G232" i="95"/>
  <c r="J232" i="95" s="1"/>
  <c r="G241" i="95"/>
  <c r="G240" i="95"/>
  <c r="J240" i="95" s="1"/>
  <c r="G234" i="85"/>
  <c r="J234" i="85" s="1"/>
  <c r="E234" i="86" s="1"/>
  <c r="G247" i="85"/>
  <c r="J247" i="85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E79" i="88" s="1"/>
  <c r="G160" i="87"/>
  <c r="J160" i="87" s="1"/>
  <c r="E160" i="88" s="1"/>
  <c r="G183" i="87"/>
  <c r="J183" i="87" s="1"/>
  <c r="E183" i="88" s="1"/>
  <c r="G142" i="87"/>
  <c r="J142" i="87" s="1"/>
  <c r="E142" i="88" s="1"/>
  <c r="G78" i="87"/>
  <c r="J78" i="87" s="1"/>
  <c r="E78" i="88" s="1"/>
  <c r="G158" i="87"/>
  <c r="J158" i="87" s="1"/>
  <c r="E158" i="88" s="1"/>
  <c r="G143" i="87"/>
  <c r="J143" i="87" s="1"/>
  <c r="E143" i="88" s="1"/>
  <c r="G159" i="87"/>
  <c r="J159" i="87" s="1"/>
  <c r="E159" i="88" s="1"/>
  <c r="G225" i="87"/>
  <c r="J225" i="87" s="1"/>
  <c r="E225" i="88" s="1"/>
  <c r="G80" i="87"/>
  <c r="J80" i="87" s="1"/>
  <c r="E80" i="88" s="1"/>
  <c r="G184" i="87"/>
  <c r="J184" i="87" s="1"/>
  <c r="E184" i="88" s="1"/>
  <c r="G163" i="87"/>
  <c r="J163" i="87" s="1"/>
  <c r="E163" i="88" s="1"/>
  <c r="G222" i="87"/>
  <c r="J222" i="87" s="1"/>
  <c r="E222" i="88" s="1"/>
  <c r="G192" i="87"/>
  <c r="J192" i="87" s="1"/>
  <c r="E192" i="88" s="1"/>
  <c r="G101" i="87"/>
  <c r="J101" i="87" s="1"/>
  <c r="E101" i="88" s="1"/>
  <c r="G61" i="87"/>
  <c r="J61" i="87" s="1"/>
  <c r="E61" i="88" s="1"/>
  <c r="G98" i="87"/>
  <c r="J98" i="87" s="1"/>
  <c r="E98" i="88" s="1"/>
  <c r="G74" i="87"/>
  <c r="J74" i="87" s="1"/>
  <c r="E74" i="88" s="1"/>
  <c r="G99" i="87"/>
  <c r="J99" i="87" s="1"/>
  <c r="E99" i="88" s="1"/>
  <c r="G100" i="87"/>
  <c r="J100" i="87" s="1"/>
  <c r="E100" i="88" s="1"/>
  <c r="G89" i="87"/>
  <c r="J89" i="87" s="1"/>
  <c r="E89" i="88" s="1"/>
  <c r="G95" i="87"/>
  <c r="J95" i="87" s="1"/>
  <c r="E95" i="88" s="1"/>
  <c r="G162" i="87"/>
  <c r="J162" i="87" s="1"/>
  <c r="E162" i="88" s="1"/>
  <c r="G73" i="87"/>
  <c r="J73" i="87" s="1"/>
  <c r="E73" i="88" s="1"/>
  <c r="G180" i="87"/>
  <c r="J180" i="87" s="1"/>
  <c r="E180" i="88" s="1"/>
  <c r="G130" i="87"/>
  <c r="J130" i="87" s="1"/>
  <c r="E130" i="88" s="1"/>
  <c r="G179" i="87"/>
  <c r="J179" i="87" s="1"/>
  <c r="E179" i="88" s="1"/>
  <c r="G166" i="87"/>
  <c r="J166" i="87" s="1"/>
  <c r="E166" i="88" s="1"/>
  <c r="G146" i="87"/>
  <c r="J146" i="87" s="1"/>
  <c r="E146" i="88" s="1"/>
  <c r="G118" i="87"/>
  <c r="J118" i="87" s="1"/>
  <c r="E118" i="88" s="1"/>
  <c r="G138" i="87"/>
  <c r="J138" i="87" s="1"/>
  <c r="E138" i="88" s="1"/>
  <c r="G91" i="87"/>
  <c r="J91" i="87" s="1"/>
  <c r="E91" i="88" s="1"/>
  <c r="G67" i="87"/>
  <c r="J67" i="87" s="1"/>
  <c r="E67" i="88" s="1"/>
  <c r="G154" i="87"/>
  <c r="J154" i="87" s="1"/>
  <c r="E154" i="88" s="1"/>
  <c r="G97" i="88"/>
  <c r="J97" i="88" s="1"/>
  <c r="G90" i="87"/>
  <c r="J90" i="87" s="1"/>
  <c r="E90" i="88" s="1"/>
  <c r="G123" i="87"/>
  <c r="J123" i="87" s="1"/>
  <c r="E123" i="88" s="1"/>
  <c r="G77" i="87"/>
  <c r="J77" i="87" s="1"/>
  <c r="E77" i="88" s="1"/>
  <c r="G81" i="87"/>
  <c r="J81" i="87" s="1"/>
  <c r="E81" i="88" s="1"/>
  <c r="G141" i="87"/>
  <c r="J141" i="87" s="1"/>
  <c r="E141" i="88" s="1"/>
  <c r="G140" i="87"/>
  <c r="J140" i="87" s="1"/>
  <c r="E140" i="88" s="1"/>
  <c r="G72" i="87"/>
  <c r="J72" i="87" s="1"/>
  <c r="E72" i="88" s="1"/>
  <c r="G170" i="87"/>
  <c r="J170" i="87" s="1"/>
  <c r="E170" i="88" s="1"/>
  <c r="G172" i="87"/>
  <c r="J172" i="87" s="1"/>
  <c r="E172" i="88" s="1"/>
  <c r="G68" i="87"/>
  <c r="J68" i="87" s="1"/>
  <c r="E68" i="88" s="1"/>
  <c r="G224" i="87"/>
  <c r="J224" i="87" s="1"/>
  <c r="G69" i="87"/>
  <c r="J69" i="87" s="1"/>
  <c r="E69" i="88" s="1"/>
  <c r="G66" i="87"/>
  <c r="J66" i="87" s="1"/>
  <c r="E66" i="88" s="1"/>
  <c r="G139" i="87"/>
  <c r="J139" i="87" s="1"/>
  <c r="E139" i="88" s="1"/>
  <c r="G93" i="87"/>
  <c r="J93" i="87" s="1"/>
  <c r="E93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248" i="85"/>
  <c r="J248" i="85" s="1"/>
  <c r="E248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49" i="96" l="1"/>
  <c r="J249" i="96" s="1"/>
  <c r="J241" i="95"/>
  <c r="E235" i="86"/>
  <c r="G235" i="86" s="1"/>
  <c r="J235" i="86" s="1"/>
  <c r="E161" i="86"/>
  <c r="G161" i="86" s="1"/>
  <c r="J161" i="86" s="1"/>
  <c r="E161" i="87" s="1"/>
  <c r="G161" i="87" s="1"/>
  <c r="J161" i="87" s="1"/>
  <c r="E161" i="88" s="1"/>
  <c r="E97" i="89"/>
  <c r="G97" i="89" s="1"/>
  <c r="J97" i="89" s="1"/>
  <c r="E97" i="90" s="1"/>
  <c r="G97" i="90" s="1"/>
  <c r="J97" i="90" s="1"/>
  <c r="G165" i="86"/>
  <c r="J165" i="86" s="1"/>
  <c r="E165" i="87" s="1"/>
  <c r="E165" i="86"/>
  <c r="E119" i="86"/>
  <c r="G119" i="86" s="1"/>
  <c r="J119" i="86" s="1"/>
  <c r="E119" i="87" s="1"/>
  <c r="G119" i="87" s="1"/>
  <c r="J119" i="87" s="1"/>
  <c r="E119" i="88" s="1"/>
  <c r="E228" i="87"/>
  <c r="G228" i="87" s="1"/>
  <c r="J228" i="87" s="1"/>
  <c r="G88" i="86"/>
  <c r="J88" i="86" s="1"/>
  <c r="E88" i="87" s="1"/>
  <c r="E87" i="86"/>
  <c r="G23" i="87"/>
  <c r="J23" i="87" s="1"/>
  <c r="E23" i="88" s="1"/>
  <c r="E23" i="87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G224" i="88"/>
  <c r="J224" i="88" s="1"/>
  <c r="E224" i="89" s="1"/>
  <c r="E224" i="88"/>
  <c r="G122" i="86"/>
  <c r="J122" i="86" s="1"/>
  <c r="E122" i="87" s="1"/>
  <c r="E122" i="86"/>
  <c r="E230" i="87"/>
  <c r="G230" i="87" s="1"/>
  <c r="J230" i="87" s="1"/>
  <c r="E86" i="86"/>
  <c r="G86" i="86" s="1"/>
  <c r="J86" i="86" s="1"/>
  <c r="E86" i="87" s="1"/>
  <c r="G86" i="87" s="1"/>
  <c r="J86" i="87" s="1"/>
  <c r="G244" i="86"/>
  <c r="J244" i="86" s="1"/>
  <c r="E244" i="87" s="1"/>
  <c r="E236" i="86"/>
  <c r="G236" i="86" s="1"/>
  <c r="J236" i="86" s="1"/>
  <c r="G251" i="86"/>
  <c r="J251" i="86" s="1"/>
  <c r="E251" i="87" s="1"/>
  <c r="E243" i="86"/>
  <c r="G243" i="86" s="1"/>
  <c r="J243" i="86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G246" i="86"/>
  <c r="J246" i="86" s="1"/>
  <c r="E246" i="87" s="1"/>
  <c r="E238" i="86"/>
  <c r="G238" i="86" s="1"/>
  <c r="J238" i="86" s="1"/>
  <c r="G25" i="87"/>
  <c r="J25" i="87" s="1"/>
  <c r="E25" i="88" s="1"/>
  <c r="E25" i="87"/>
  <c r="E38" i="86"/>
  <c r="G38" i="86" s="1"/>
  <c r="J38" i="86" s="1"/>
  <c r="E38" i="87" s="1"/>
  <c r="G38" i="87" s="1"/>
  <c r="J38" i="87" s="1"/>
  <c r="E38" i="88" s="1"/>
  <c r="E247" i="86"/>
  <c r="G20" i="87"/>
  <c r="J20" i="87" s="1"/>
  <c r="E20" i="88" s="1"/>
  <c r="E20" i="87"/>
  <c r="G221" i="86"/>
  <c r="J221" i="86" s="1"/>
  <c r="E221" i="87" s="1"/>
  <c r="E221" i="86"/>
  <c r="E21" i="87"/>
  <c r="G21" i="87" s="1"/>
  <c r="J21" i="87" s="1"/>
  <c r="E21" i="88" s="1"/>
  <c r="G21" i="88" s="1"/>
  <c r="J21" i="88" s="1"/>
  <c r="E96" i="86"/>
  <c r="G96" i="86" s="1"/>
  <c r="J96" i="86" s="1"/>
  <c r="E96" i="87" s="1"/>
  <c r="G96" i="87" s="1"/>
  <c r="J96" i="87" s="1"/>
  <c r="E96" i="88" s="1"/>
  <c r="E227" i="87"/>
  <c r="G227" i="87" s="1"/>
  <c r="J227" i="87" s="1"/>
  <c r="G250" i="86"/>
  <c r="J250" i="86" s="1"/>
  <c r="E250" i="87" s="1"/>
  <c r="E242" i="86"/>
  <c r="G242" i="86" s="1"/>
  <c r="J242" i="86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212" i="103"/>
  <c r="J212" i="103" s="1"/>
  <c r="G202" i="103"/>
  <c r="J202" i="103" s="1"/>
  <c r="G149" i="103"/>
  <c r="J149" i="103" s="1"/>
  <c r="G209" i="105"/>
  <c r="J209" i="105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45" i="106"/>
  <c r="J245" i="106" s="1"/>
  <c r="G237" i="106"/>
  <c r="J237" i="106" s="1"/>
  <c r="G87" i="86"/>
  <c r="J87" i="86" s="1"/>
  <c r="G231" i="101"/>
  <c r="J231" i="101" s="1"/>
  <c r="G239" i="101"/>
  <c r="J239" i="101" s="1"/>
  <c r="G234" i="86"/>
  <c r="J234" i="86" s="1"/>
  <c r="E234" i="87" s="1"/>
  <c r="G247" i="86"/>
  <c r="J247" i="86" s="1"/>
  <c r="G229" i="106"/>
  <c r="J229" i="106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E253" i="88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20" i="88"/>
  <c r="J20" i="88" s="1"/>
  <c r="G165" i="87"/>
  <c r="J165" i="87" s="1"/>
  <c r="E165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23" i="88"/>
  <c r="J23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25" i="88"/>
  <c r="J2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22" i="87"/>
  <c r="J122" i="87" s="1"/>
  <c r="E12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221" i="87"/>
  <c r="J221" i="87" s="1"/>
  <c r="E221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E248" i="87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224" i="89"/>
  <c r="J224" i="89" s="1"/>
  <c r="E224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13" i="106" l="1"/>
  <c r="G113" i="106" s="1"/>
  <c r="J113" i="106" s="1"/>
  <c r="G113" i="107" s="1"/>
  <c r="J113" i="107" s="1"/>
  <c r="E209" i="106"/>
  <c r="G209" i="106" s="1"/>
  <c r="J209" i="106" s="1"/>
  <c r="G209" i="107" s="1"/>
  <c r="J209" i="107" s="1"/>
  <c r="G250" i="87"/>
  <c r="J250" i="87" s="1"/>
  <c r="E250" i="88" s="1"/>
  <c r="E242" i="87"/>
  <c r="E24" i="89"/>
  <c r="G24" i="89" s="1"/>
  <c r="J24" i="89" s="1"/>
  <c r="E24" i="90" s="1"/>
  <c r="G251" i="87"/>
  <c r="J251" i="87" s="1"/>
  <c r="E251" i="88" s="1"/>
  <c r="E243" i="87"/>
  <c r="G22" i="89"/>
  <c r="J22" i="89" s="1"/>
  <c r="E22" i="90" s="1"/>
  <c r="E22" i="89"/>
  <c r="E21" i="89"/>
  <c r="G21" i="89" s="1"/>
  <c r="J21" i="89" s="1"/>
  <c r="E21" i="90" s="1"/>
  <c r="G21" i="90" s="1"/>
  <c r="J21" i="90" s="1"/>
  <c r="E19" i="89"/>
  <c r="G19" i="89" s="1"/>
  <c r="J19" i="89" s="1"/>
  <c r="E19" i="90" s="1"/>
  <c r="E86" i="88"/>
  <c r="G86" i="88" s="1"/>
  <c r="J86" i="88" s="1"/>
  <c r="E86" i="89" s="1"/>
  <c r="G26" i="89"/>
  <c r="J26" i="89" s="1"/>
  <c r="E26" i="90" s="1"/>
  <c r="E26" i="89"/>
  <c r="E74" i="89"/>
  <c r="G74" i="89" s="1"/>
  <c r="J74" i="89" s="1"/>
  <c r="E74" i="90" s="1"/>
  <c r="E77" i="89"/>
  <c r="G77" i="89" s="1"/>
  <c r="J77" i="89" s="1"/>
  <c r="E77" i="90" s="1"/>
  <c r="E46" i="88"/>
  <c r="G46" i="88" s="1"/>
  <c r="J46" i="88" s="1"/>
  <c r="E46" i="89" s="1"/>
  <c r="G46" i="89" s="1"/>
  <c r="J46" i="89" s="1"/>
  <c r="E46" i="90" s="1"/>
  <c r="G159" i="89"/>
  <c r="J159" i="89" s="1"/>
  <c r="E159" i="90" s="1"/>
  <c r="G159" i="90" s="1"/>
  <c r="J159" i="90" s="1"/>
  <c r="E159" i="89"/>
  <c r="E118" i="89"/>
  <c r="G118" i="89" s="1"/>
  <c r="J118" i="89" s="1"/>
  <c r="E118" i="90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G28" i="88"/>
  <c r="J28" i="88" s="1"/>
  <c r="E28" i="89" s="1"/>
  <c r="E28" i="88"/>
  <c r="E184" i="89"/>
  <c r="G184" i="89" s="1"/>
  <c r="J184" i="89" s="1"/>
  <c r="E184" i="90" s="1"/>
  <c r="E91" i="89"/>
  <c r="G91" i="89" s="1"/>
  <c r="J91" i="89" s="1"/>
  <c r="E91" i="90" s="1"/>
  <c r="G91" i="90" s="1"/>
  <c r="J91" i="90" s="1"/>
  <c r="E123" i="89"/>
  <c r="G123" i="89" s="1"/>
  <c r="J123" i="89" s="1"/>
  <c r="E123" i="90" s="1"/>
  <c r="G168" i="89"/>
  <c r="J168" i="89" s="1"/>
  <c r="E168" i="90" s="1"/>
  <c r="E168" i="89"/>
  <c r="E100" i="89"/>
  <c r="G100" i="89" s="1"/>
  <c r="J100" i="89" s="1"/>
  <c r="E100" i="90" s="1"/>
  <c r="E140" i="89"/>
  <c r="G140" i="89" s="1"/>
  <c r="J140" i="89" s="1"/>
  <c r="E140" i="90" s="1"/>
  <c r="E44" i="88"/>
  <c r="G44" i="88" s="1"/>
  <c r="J44" i="88" s="1"/>
  <c r="E44" i="89" s="1"/>
  <c r="G44" i="89" s="1"/>
  <c r="J44" i="89" s="1"/>
  <c r="E44" i="90" s="1"/>
  <c r="G163" i="89"/>
  <c r="J163" i="89" s="1"/>
  <c r="E163" i="90" s="1"/>
  <c r="E163" i="89"/>
  <c r="E67" i="89"/>
  <c r="G67" i="89" s="1"/>
  <c r="J67" i="89" s="1"/>
  <c r="E67" i="90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G41" i="88"/>
  <c r="J41" i="88" s="1"/>
  <c r="E41" i="89" s="1"/>
  <c r="E41" i="88"/>
  <c r="E73" i="89"/>
  <c r="G73" i="89" s="1"/>
  <c r="J73" i="89" s="1"/>
  <c r="E73" i="90" s="1"/>
  <c r="E176" i="89"/>
  <c r="G176" i="89" s="1"/>
  <c r="J176" i="89" s="1"/>
  <c r="E176" i="90" s="1"/>
  <c r="E66" i="89"/>
  <c r="G66" i="89" s="1"/>
  <c r="J66" i="89" s="1"/>
  <c r="E66" i="90" s="1"/>
  <c r="G154" i="89"/>
  <c r="J154" i="89" s="1"/>
  <c r="E154" i="90" s="1"/>
  <c r="E154" i="89"/>
  <c r="E137" i="89"/>
  <c r="G137" i="89" s="1"/>
  <c r="J137" i="89" s="1"/>
  <c r="E137" i="90" s="1"/>
  <c r="G88" i="87"/>
  <c r="J88" i="87" s="1"/>
  <c r="E88" i="88" s="1"/>
  <c r="E87" i="87"/>
  <c r="G87" i="87" s="1"/>
  <c r="J87" i="87" s="1"/>
  <c r="E162" i="89"/>
  <c r="G162" i="89" s="1"/>
  <c r="J162" i="89" s="1"/>
  <c r="E162" i="90" s="1"/>
  <c r="G68" i="89"/>
  <c r="J68" i="89" s="1"/>
  <c r="E68" i="90" s="1"/>
  <c r="E68" i="89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2" i="89"/>
  <c r="J62" i="89" s="1"/>
  <c r="E62" i="90" s="1"/>
  <c r="E62" i="89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E25" i="89"/>
  <c r="G25" i="89" s="1"/>
  <c r="J25" i="89" s="1"/>
  <c r="E25" i="90" s="1"/>
  <c r="G25" i="90" s="1"/>
  <c r="J25" i="90" s="1"/>
  <c r="G144" i="89"/>
  <c r="J144" i="89" s="1"/>
  <c r="E144" i="90" s="1"/>
  <c r="E144" i="89"/>
  <c r="E227" i="88"/>
  <c r="G227" i="88" s="1"/>
  <c r="J227" i="88" s="1"/>
  <c r="E227" i="89" s="1"/>
  <c r="G246" i="87"/>
  <c r="J246" i="87" s="1"/>
  <c r="E246" i="88" s="1"/>
  <c r="E238" i="87"/>
  <c r="G238" i="87" s="1"/>
  <c r="J238" i="87" s="1"/>
  <c r="G244" i="87"/>
  <c r="J244" i="87" s="1"/>
  <c r="E244" i="88" s="1"/>
  <c r="E236" i="87"/>
  <c r="G236" i="87" s="1"/>
  <c r="J236" i="87" s="1"/>
  <c r="G79" i="89"/>
  <c r="J79" i="89" s="1"/>
  <c r="E79" i="90" s="1"/>
  <c r="G79" i="90" s="1"/>
  <c r="J79" i="90" s="1"/>
  <c r="E79" i="89"/>
  <c r="E64" i="89"/>
  <c r="G64" i="89" s="1"/>
  <c r="J64" i="89" s="1"/>
  <c r="E64" i="90" s="1"/>
  <c r="E69" i="89"/>
  <c r="G69" i="89" s="1"/>
  <c r="J69" i="89" s="1"/>
  <c r="E69" i="90" s="1"/>
  <c r="E36" i="88"/>
  <c r="G36" i="88" s="1"/>
  <c r="J36" i="88" s="1"/>
  <c r="E36" i="89" s="1"/>
  <c r="G36" i="89" s="1"/>
  <c r="J36" i="89" s="1"/>
  <c r="E36" i="90" s="1"/>
  <c r="G48" i="88"/>
  <c r="J48" i="88" s="1"/>
  <c r="E48" i="89" s="1"/>
  <c r="E48" i="88"/>
  <c r="E99" i="89"/>
  <c r="G99" i="89" s="1"/>
  <c r="J99" i="89" s="1"/>
  <c r="E99" i="90" s="1"/>
  <c r="E81" i="89"/>
  <c r="G81" i="89" s="1"/>
  <c r="J81" i="89" s="1"/>
  <c r="E81" i="90" s="1"/>
  <c r="G81" i="90" s="1"/>
  <c r="J81" i="90" s="1"/>
  <c r="E40" i="88"/>
  <c r="G40" i="88" s="1"/>
  <c r="J40" i="88" s="1"/>
  <c r="E40" i="89" s="1"/>
  <c r="G40" i="89" s="1"/>
  <c r="J40" i="89" s="1"/>
  <c r="E40" i="90" s="1"/>
  <c r="G58" i="88"/>
  <c r="J58" i="88" s="1"/>
  <c r="E58" i="89" s="1"/>
  <c r="E58" i="88"/>
  <c r="E215" i="89"/>
  <c r="G215" i="89" s="1"/>
  <c r="J215" i="89" s="1"/>
  <c r="E215" i="90" s="1"/>
  <c r="E72" i="89"/>
  <c r="G72" i="89" s="1"/>
  <c r="J72" i="89" s="1"/>
  <c r="E72" i="90" s="1"/>
  <c r="E65" i="89"/>
  <c r="G65" i="89" s="1"/>
  <c r="J65" i="89" s="1"/>
  <c r="E65" i="90" s="1"/>
  <c r="G23" i="89"/>
  <c r="J23" i="89" s="1"/>
  <c r="E23" i="90" s="1"/>
  <c r="E23" i="89"/>
  <c r="E20" i="89"/>
  <c r="G20" i="89" s="1"/>
  <c r="J20" i="89" s="1"/>
  <c r="E20" i="90" s="1"/>
  <c r="E220" i="89"/>
  <c r="G220" i="89" s="1"/>
  <c r="J220" i="89" s="1"/>
  <c r="E220" i="90" s="1"/>
  <c r="E139" i="89"/>
  <c r="G139" i="89" s="1"/>
  <c r="J139" i="89" s="1"/>
  <c r="E139" i="90" s="1"/>
  <c r="G59" i="88"/>
  <c r="J59" i="88" s="1"/>
  <c r="E59" i="89" s="1"/>
  <c r="E59" i="88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E170" i="89"/>
  <c r="G170" i="89" s="1"/>
  <c r="J170" i="89" s="1"/>
  <c r="E170" i="90" s="1"/>
  <c r="G170" i="90" s="1"/>
  <c r="J170" i="90" s="1"/>
  <c r="G32" i="88"/>
  <c r="J32" i="88" s="1"/>
  <c r="E32" i="89" s="1"/>
  <c r="E32" i="88"/>
  <c r="E166" i="89"/>
  <c r="G166" i="89" s="1"/>
  <c r="J166" i="89" s="1"/>
  <c r="E166" i="90" s="1"/>
  <c r="E183" i="89"/>
  <c r="G183" i="89" s="1"/>
  <c r="J183" i="89" s="1"/>
  <c r="E183" i="90" s="1"/>
  <c r="E145" i="89"/>
  <c r="G145" i="89" s="1"/>
  <c r="J145" i="89" s="1"/>
  <c r="E145" i="90" s="1"/>
  <c r="G180" i="89"/>
  <c r="J180" i="89" s="1"/>
  <c r="E180" i="90" s="1"/>
  <c r="E180" i="89"/>
  <c r="E222" i="89"/>
  <c r="G222" i="89" s="1"/>
  <c r="J222" i="89" s="1"/>
  <c r="E222" i="90" s="1"/>
  <c r="G222" i="90" s="1"/>
  <c r="J222" i="90" s="1"/>
  <c r="E228" i="88"/>
  <c r="G228" i="88" s="1"/>
  <c r="J228" i="88" s="1"/>
  <c r="E228" i="89" s="1"/>
  <c r="E158" i="89"/>
  <c r="G158" i="89" s="1"/>
  <c r="J158" i="89" s="1"/>
  <c r="E158" i="90" s="1"/>
  <c r="G106" i="89"/>
  <c r="J106" i="89" s="1"/>
  <c r="E106" i="90" s="1"/>
  <c r="E106" i="89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G223" i="89"/>
  <c r="J223" i="89" s="1"/>
  <c r="E223" i="90" s="1"/>
  <c r="G223" i="90" s="1"/>
  <c r="J223" i="90" s="1"/>
  <c r="E223" i="89"/>
  <c r="E171" i="89"/>
  <c r="G171" i="89" s="1"/>
  <c r="J171" i="89" s="1"/>
  <c r="E171" i="90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67" i="89"/>
  <c r="J167" i="89" s="1"/>
  <c r="E167" i="90" s="1"/>
  <c r="E167" i="89"/>
  <c r="E78" i="89"/>
  <c r="G78" i="89" s="1"/>
  <c r="J78" i="89" s="1"/>
  <c r="E78" i="90" s="1"/>
  <c r="E172" i="89"/>
  <c r="G172" i="89" s="1"/>
  <c r="J172" i="89" s="1"/>
  <c r="E172" i="90" s="1"/>
  <c r="G172" i="90" s="1"/>
  <c r="J172" i="90" s="1"/>
  <c r="E185" i="89"/>
  <c r="G185" i="89" s="1"/>
  <c r="J185" i="89" s="1"/>
  <c r="E185" i="90" s="1"/>
  <c r="G242" i="87"/>
  <c r="J242" i="87" s="1"/>
  <c r="E247" i="87"/>
  <c r="E80" i="89"/>
  <c r="G80" i="89" s="1"/>
  <c r="J80" i="89" s="1"/>
  <c r="E80" i="90" s="1"/>
  <c r="E146" i="89"/>
  <c r="G146" i="89" s="1"/>
  <c r="J146" i="89" s="1"/>
  <c r="E146" i="90" s="1"/>
  <c r="E55" i="88"/>
  <c r="G55" i="88" s="1"/>
  <c r="J55" i="88" s="1"/>
  <c r="E55" i="89" s="1"/>
  <c r="G55" i="89" s="1"/>
  <c r="J55" i="89" s="1"/>
  <c r="E55" i="90" s="1"/>
  <c r="G160" i="89"/>
  <c r="J160" i="89" s="1"/>
  <c r="E160" i="90" s="1"/>
  <c r="E160" i="89"/>
  <c r="E130" i="89"/>
  <c r="G130" i="89" s="1"/>
  <c r="J130" i="89" s="1"/>
  <c r="E130" i="90" s="1"/>
  <c r="E92" i="89"/>
  <c r="G92" i="89" s="1"/>
  <c r="J92" i="89" s="1"/>
  <c r="E92" i="90" s="1"/>
  <c r="E52" i="88"/>
  <c r="G52" i="88" s="1"/>
  <c r="J52" i="88" s="1"/>
  <c r="E52" i="89" s="1"/>
  <c r="G52" i="89" s="1"/>
  <c r="J52" i="89" s="1"/>
  <c r="E52" i="90" s="1"/>
  <c r="G53" i="88"/>
  <c r="J53" i="88" s="1"/>
  <c r="E53" i="89" s="1"/>
  <c r="E53" i="88"/>
  <c r="E93" i="89"/>
  <c r="G93" i="89" s="1"/>
  <c r="J93" i="89" s="1"/>
  <c r="E93" i="90" s="1"/>
  <c r="E101" i="89"/>
  <c r="G101" i="89" s="1"/>
  <c r="J101" i="89" s="1"/>
  <c r="E101" i="90" s="1"/>
  <c r="E164" i="89"/>
  <c r="G164" i="89" s="1"/>
  <c r="J164" i="89" s="1"/>
  <c r="E164" i="90" s="1"/>
  <c r="G164" i="90" s="1"/>
  <c r="J164" i="90" s="1"/>
  <c r="G120" i="89"/>
  <c r="J120" i="89" s="1"/>
  <c r="E120" i="90" s="1"/>
  <c r="E120" i="89"/>
  <c r="E143" i="89"/>
  <c r="G143" i="89" s="1"/>
  <c r="J143" i="89" s="1"/>
  <c r="E143" i="90" s="1"/>
  <c r="E230" i="88"/>
  <c r="G230" i="88" s="1"/>
  <c r="J230" i="88" s="1"/>
  <c r="E230" i="89" s="1"/>
  <c r="G243" i="87"/>
  <c r="J243" i="87" s="1"/>
  <c r="E235" i="87"/>
  <c r="G235" i="87" s="1"/>
  <c r="J235" i="87" s="1"/>
  <c r="G192" i="89"/>
  <c r="J192" i="89" s="1"/>
  <c r="E192" i="90" s="1"/>
  <c r="E192" i="89"/>
  <c r="E138" i="89"/>
  <c r="G138" i="89" s="1"/>
  <c r="J138" i="89" s="1"/>
  <c r="E138" i="90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G142" i="89"/>
  <c r="J142" i="89" s="1"/>
  <c r="E142" i="90" s="1"/>
  <c r="E142" i="89"/>
  <c r="E85" i="89"/>
  <c r="G85" i="89" s="1"/>
  <c r="J85" i="89" s="1"/>
  <c r="E85" i="90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G121" i="89"/>
  <c r="J121" i="89" s="1"/>
  <c r="E121" i="90" s="1"/>
  <c r="E121" i="89"/>
  <c r="E179" i="89"/>
  <c r="G179" i="89" s="1"/>
  <c r="J179" i="89" s="1"/>
  <c r="E179" i="90" s="1"/>
  <c r="E98" i="89"/>
  <c r="G98" i="89" s="1"/>
  <c r="J98" i="89" s="1"/>
  <c r="E98" i="90" s="1"/>
  <c r="E89" i="89"/>
  <c r="G89" i="89" s="1"/>
  <c r="J89" i="89" s="1"/>
  <c r="E89" i="90" s="1"/>
  <c r="G90" i="89"/>
  <c r="J90" i="89" s="1"/>
  <c r="E90" i="90" s="1"/>
  <c r="E90" i="89"/>
  <c r="E33" i="88"/>
  <c r="G33" i="88" s="1"/>
  <c r="J33" i="88" s="1"/>
  <c r="E33" i="89" s="1"/>
  <c r="G33" i="89" s="1"/>
  <c r="J33" i="89" s="1"/>
  <c r="E33" i="90" s="1"/>
  <c r="G39" i="104"/>
  <c r="J39" i="104" s="1"/>
  <c r="G156" i="104"/>
  <c r="J156" i="104" s="1"/>
  <c r="G182" i="104"/>
  <c r="J182" i="104" s="1"/>
  <c r="G84" i="105"/>
  <c r="J84" i="105" s="1"/>
  <c r="G152" i="105"/>
  <c r="J152" i="105" s="1"/>
  <c r="G157" i="104"/>
  <c r="J157" i="104" s="1"/>
  <c r="G149" i="104"/>
  <c r="J149" i="104" s="1"/>
  <c r="G181" i="105"/>
  <c r="J181" i="105" s="1"/>
  <c r="G150" i="104"/>
  <c r="J150" i="104" s="1"/>
  <c r="G195" i="104"/>
  <c r="J195" i="104" s="1"/>
  <c r="G127" i="105"/>
  <c r="J127" i="105" s="1"/>
  <c r="G193" i="105"/>
  <c r="J193" i="105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53" i="105"/>
  <c r="J153" i="105" s="1"/>
  <c r="G210" i="104"/>
  <c r="J210" i="104" s="1"/>
  <c r="G205" i="105"/>
  <c r="J205" i="105" s="1"/>
  <c r="G126" i="105"/>
  <c r="J126" i="105" s="1"/>
  <c r="G208" i="105"/>
  <c r="J208" i="105" s="1"/>
  <c r="G125" i="105"/>
  <c r="J125" i="105" s="1"/>
  <c r="G226" i="105"/>
  <c r="J226" i="105" s="1"/>
  <c r="G213" i="105"/>
  <c r="J213" i="105" s="1"/>
  <c r="G211" i="104"/>
  <c r="J211" i="104" s="1"/>
  <c r="G151" i="105"/>
  <c r="J151" i="105" s="1"/>
  <c r="G10" i="104"/>
  <c r="J10" i="104" s="1"/>
  <c r="G198" i="104"/>
  <c r="J198" i="104" s="1"/>
  <c r="G9" i="104"/>
  <c r="J9" i="104" s="1"/>
  <c r="G148" i="105"/>
  <c r="J148" i="105" s="1"/>
  <c r="G245" i="107"/>
  <c r="J245" i="107" s="1"/>
  <c r="G237" i="107"/>
  <c r="J237" i="107" s="1"/>
  <c r="G128" i="104"/>
  <c r="J128" i="104" s="1"/>
  <c r="G83" i="105"/>
  <c r="J83" i="105" s="1"/>
  <c r="G203" i="104"/>
  <c r="J203" i="104" s="1"/>
  <c r="G194" i="105"/>
  <c r="J194" i="105" s="1"/>
  <c r="G147" i="104"/>
  <c r="J147" i="104" s="1"/>
  <c r="G206" i="105"/>
  <c r="J206" i="105" s="1"/>
  <c r="G204" i="104"/>
  <c r="J204" i="104" s="1"/>
  <c r="G202" i="104"/>
  <c r="J202" i="104" s="1"/>
  <c r="G177" i="105"/>
  <c r="J177" i="105" s="1"/>
  <c r="G155" i="105"/>
  <c r="J155" i="105" s="1"/>
  <c r="G86" i="89"/>
  <c r="J86" i="89" s="1"/>
  <c r="E86" i="90" s="1"/>
  <c r="G230" i="89"/>
  <c r="J230" i="89" s="1"/>
  <c r="E230" i="90" s="1"/>
  <c r="G229" i="107"/>
  <c r="J229" i="107" s="1"/>
  <c r="G234" i="87"/>
  <c r="J234" i="87" s="1"/>
  <c r="E234" i="88" s="1"/>
  <c r="G247" i="87"/>
  <c r="J247" i="87" s="1"/>
  <c r="G228" i="89"/>
  <c r="J228" i="89" s="1"/>
  <c r="E228" i="90" s="1"/>
  <c r="G227" i="89"/>
  <c r="J227" i="89" s="1"/>
  <c r="E227" i="90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6" i="88"/>
  <c r="J116" i="88" s="1"/>
  <c r="G22" i="90"/>
  <c r="J22" i="90" s="1"/>
  <c r="G26" i="90"/>
  <c r="J26" i="90" s="1"/>
  <c r="G115" i="88"/>
  <c r="J115" i="88" s="1"/>
  <c r="G73" i="90"/>
  <c r="J73" i="90" s="1"/>
  <c r="G38" i="88"/>
  <c r="J38" i="88" s="1"/>
  <c r="G165" i="88"/>
  <c r="J165" i="88" s="1"/>
  <c r="G107" i="88"/>
  <c r="J107" i="88" s="1"/>
  <c r="G23" i="90"/>
  <c r="J23" i="90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90" i="90"/>
  <c r="J90" i="90" s="1"/>
  <c r="G134" i="85"/>
  <c r="J134" i="85" s="1"/>
  <c r="E134" i="86" s="1"/>
  <c r="G131" i="85"/>
  <c r="J131" i="85" s="1"/>
  <c r="E131" i="86" s="1"/>
  <c r="G254" i="87"/>
  <c r="J254" i="87" s="1"/>
  <c r="E254" i="88" s="1"/>
  <c r="G248" i="87"/>
  <c r="J248" i="87" s="1"/>
  <c r="E248" i="88" s="1"/>
  <c r="G82" i="87"/>
  <c r="J82" i="87" s="1"/>
  <c r="E82" i="88" s="1"/>
  <c r="G220" i="90"/>
  <c r="J220" i="90" s="1"/>
  <c r="G64" i="90"/>
  <c r="J64" i="90" s="1"/>
  <c r="G99" i="90"/>
  <c r="J99" i="90" s="1"/>
  <c r="G192" i="90"/>
  <c r="J192" i="90" s="1"/>
  <c r="G138" i="90"/>
  <c r="J138" i="90" s="1"/>
  <c r="G89" i="90"/>
  <c r="J89" i="90" s="1"/>
  <c r="G139" i="90"/>
  <c r="J139" i="90" s="1"/>
  <c r="G106" i="90"/>
  <c r="J106" i="90" s="1"/>
  <c r="G140" i="90"/>
  <c r="J140" i="90" s="1"/>
  <c r="G48" i="89"/>
  <c r="J48" i="89" s="1"/>
  <c r="E48" i="90" s="1"/>
  <c r="G123" i="90"/>
  <c r="J123" i="90" s="1"/>
  <c r="G78" i="90"/>
  <c r="J78" i="90" s="1"/>
  <c r="G100" i="90"/>
  <c r="J100" i="90" s="1"/>
  <c r="G65" i="90"/>
  <c r="J65" i="90" s="1"/>
  <c r="G74" i="90"/>
  <c r="J74" i="90" s="1"/>
  <c r="G166" i="90"/>
  <c r="J166" i="90" s="1"/>
  <c r="G176" i="90"/>
  <c r="J176" i="90" s="1"/>
  <c r="G184" i="90"/>
  <c r="J184" i="90" s="1"/>
  <c r="G145" i="90"/>
  <c r="J145" i="90" s="1"/>
  <c r="G118" i="90"/>
  <c r="J118" i="90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80" i="90"/>
  <c r="J80" i="90" s="1"/>
  <c r="G41" i="89"/>
  <c r="J41" i="89" s="1"/>
  <c r="E41" i="90" s="1"/>
  <c r="G142" i="90"/>
  <c r="J142" i="90" s="1"/>
  <c r="G58" i="89"/>
  <c r="J58" i="89" s="1"/>
  <c r="E58" i="90" s="1"/>
  <c r="G163" i="90"/>
  <c r="J163" i="90" s="1"/>
  <c r="G137" i="90"/>
  <c r="J137" i="90" s="1"/>
  <c r="G130" i="90"/>
  <c r="J130" i="90" s="1"/>
  <c r="G72" i="90"/>
  <c r="J72" i="90" s="1"/>
  <c r="G85" i="90"/>
  <c r="J85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225" i="90"/>
  <c r="J225" i="90" s="1"/>
  <c r="G61" i="90"/>
  <c r="J61" i="90" s="1"/>
  <c r="G168" i="90"/>
  <c r="J168" i="90" s="1"/>
  <c r="G32" i="89"/>
  <c r="J32" i="89" s="1"/>
  <c r="E32" i="90" s="1"/>
  <c r="G59" i="89"/>
  <c r="J59" i="89" s="1"/>
  <c r="E59" i="90" s="1"/>
  <c r="G167" i="90"/>
  <c r="J167" i="90" s="1"/>
  <c r="G183" i="90"/>
  <c r="J183" i="90" s="1"/>
  <c r="G120" i="90"/>
  <c r="J120" i="90" s="1"/>
  <c r="G215" i="90"/>
  <c r="J215" i="90" s="1"/>
  <c r="G53" i="89"/>
  <c r="J53" i="89" s="1"/>
  <c r="E53" i="90" s="1"/>
  <c r="G180" i="90"/>
  <c r="J180" i="90" s="1"/>
  <c r="G68" i="90"/>
  <c r="J68" i="90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E28" i="90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E258" i="90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52" i="106" l="1"/>
  <c r="G152" i="106" s="1"/>
  <c r="J152" i="106" s="1"/>
  <c r="G152" i="107" s="1"/>
  <c r="J152" i="107" s="1"/>
  <c r="E84" i="106"/>
  <c r="G84" i="106" s="1"/>
  <c r="J84" i="106" s="1"/>
  <c r="G84" i="107" s="1"/>
  <c r="J84" i="107" s="1"/>
  <c r="E205" i="106"/>
  <c r="G205" i="106" s="1"/>
  <c r="J205" i="106" s="1"/>
  <c r="G205" i="107" s="1"/>
  <c r="J205" i="107" s="1"/>
  <c r="E127" i="106"/>
  <c r="G127" i="106" s="1"/>
  <c r="J127" i="106" s="1"/>
  <c r="G127" i="107" s="1"/>
  <c r="J127" i="107" s="1"/>
  <c r="E126" i="106"/>
  <c r="G126" i="106" s="1"/>
  <c r="J126" i="106" s="1"/>
  <c r="G126" i="107" s="1"/>
  <c r="J126" i="107" s="1"/>
  <c r="E155" i="106"/>
  <c r="G155" i="106" s="1"/>
  <c r="J155" i="106" s="1"/>
  <c r="G155" i="107" s="1"/>
  <c r="J155" i="107" s="1"/>
  <c r="E83" i="106"/>
  <c r="G83" i="106" s="1"/>
  <c r="J83" i="106" s="1"/>
  <c r="G83" i="107" s="1"/>
  <c r="J83" i="107" s="1"/>
  <c r="E151" i="106"/>
  <c r="G151" i="106" s="1"/>
  <c r="J151" i="106" s="1"/>
  <c r="G151" i="107" s="1"/>
  <c r="J151" i="107" s="1"/>
  <c r="E208" i="106"/>
  <c r="G208" i="106" s="1"/>
  <c r="J208" i="106" s="1"/>
  <c r="G208" i="107" s="1"/>
  <c r="J208" i="107" s="1"/>
  <c r="E194" i="106"/>
  <c r="G194" i="106" s="1"/>
  <c r="J194" i="106" s="1"/>
  <c r="G194" i="107" s="1"/>
  <c r="J194" i="107" s="1"/>
  <c r="E193" i="106"/>
  <c r="G193" i="106" s="1"/>
  <c r="J193" i="106" s="1"/>
  <c r="G193" i="107" s="1"/>
  <c r="J193" i="107" s="1"/>
  <c r="E177" i="106"/>
  <c r="G177" i="106" s="1"/>
  <c r="J177" i="106" s="1"/>
  <c r="G177" i="107" s="1"/>
  <c r="J177" i="107" s="1"/>
  <c r="E153" i="106"/>
  <c r="G153" i="106" s="1"/>
  <c r="J153" i="106" s="1"/>
  <c r="G153" i="107" s="1"/>
  <c r="J153" i="107" s="1"/>
  <c r="E213" i="106"/>
  <c r="G213" i="106" s="1"/>
  <c r="J213" i="106" s="1"/>
  <c r="G213" i="107" s="1"/>
  <c r="J213" i="107" s="1"/>
  <c r="E11" i="106"/>
  <c r="G11" i="106" s="1"/>
  <c r="J11" i="106" s="1"/>
  <c r="G11" i="107" s="1"/>
  <c r="J11" i="107" s="1"/>
  <c r="E181" i="106"/>
  <c r="G181" i="106" s="1"/>
  <c r="J181" i="106" s="1"/>
  <c r="G181" i="107" s="1"/>
  <c r="J181" i="107" s="1"/>
  <c r="E226" i="106"/>
  <c r="G226" i="106" s="1"/>
  <c r="J226" i="106" s="1"/>
  <c r="G226" i="107" s="1"/>
  <c r="J226" i="107" s="1"/>
  <c r="E206" i="106"/>
  <c r="G206" i="106" s="1"/>
  <c r="J206" i="106" s="1"/>
  <c r="G206" i="107" s="1"/>
  <c r="J206" i="107" s="1"/>
  <c r="E148" i="106"/>
  <c r="G148" i="106" s="1"/>
  <c r="J148" i="106" s="1"/>
  <c r="G148" i="107" s="1"/>
  <c r="J148" i="107" s="1"/>
  <c r="E125" i="106"/>
  <c r="G125" i="106" s="1"/>
  <c r="J125" i="106" s="1"/>
  <c r="G125" i="107" s="1"/>
  <c r="J125" i="107" s="1"/>
  <c r="E110" i="89"/>
  <c r="G110" i="89" s="1"/>
  <c r="J110" i="89" s="1"/>
  <c r="E110" i="90" s="1"/>
  <c r="G110" i="90" s="1"/>
  <c r="J110" i="90" s="1"/>
  <c r="G110" i="91" s="1"/>
  <c r="J110" i="91" s="1"/>
  <c r="G110" i="92" s="1"/>
  <c r="J110" i="92" s="1"/>
  <c r="E38" i="89"/>
  <c r="G38" i="89" s="1"/>
  <c r="J38" i="89" s="1"/>
  <c r="E38" i="90" s="1"/>
  <c r="E111" i="89"/>
  <c r="G111" i="89" s="1"/>
  <c r="J111" i="89" s="1"/>
  <c r="E111" i="90" s="1"/>
  <c r="G122" i="89"/>
  <c r="J122" i="89" s="1"/>
  <c r="E122" i="90" s="1"/>
  <c r="G122" i="90" s="1"/>
  <c r="J122" i="90" s="1"/>
  <c r="E122" i="89"/>
  <c r="G250" i="88"/>
  <c r="J250" i="88" s="1"/>
  <c r="E250" i="89" s="1"/>
  <c r="E242" i="88"/>
  <c r="E96" i="89"/>
  <c r="G96" i="89" s="1"/>
  <c r="J96" i="89" s="1"/>
  <c r="E96" i="90" s="1"/>
  <c r="E235" i="88"/>
  <c r="G235" i="88" s="1"/>
  <c r="J235" i="88" s="1"/>
  <c r="G244" i="88"/>
  <c r="J244" i="88" s="1"/>
  <c r="E244" i="89" s="1"/>
  <c r="E236" i="88"/>
  <c r="G236" i="88" s="1"/>
  <c r="J236" i="88" s="1"/>
  <c r="E161" i="89"/>
  <c r="G161" i="89" s="1"/>
  <c r="J161" i="89" s="1"/>
  <c r="E161" i="90" s="1"/>
  <c r="G161" i="90" s="1"/>
  <c r="J161" i="90" s="1"/>
  <c r="E119" i="89"/>
  <c r="G119" i="89" s="1"/>
  <c r="J119" i="89" s="1"/>
  <c r="E119" i="90" s="1"/>
  <c r="E115" i="89"/>
  <c r="G115" i="89" s="1"/>
  <c r="J115" i="89" s="1"/>
  <c r="E115" i="90" s="1"/>
  <c r="G251" i="88"/>
  <c r="J251" i="88" s="1"/>
  <c r="E251" i="89" s="1"/>
  <c r="E243" i="88"/>
  <c r="G243" i="88" s="1"/>
  <c r="J243" i="88" s="1"/>
  <c r="E108" i="89"/>
  <c r="G108" i="89" s="1"/>
  <c r="J108" i="89" s="1"/>
  <c r="E108" i="90" s="1"/>
  <c r="G108" i="90" s="1"/>
  <c r="J108" i="90" s="1"/>
  <c r="G108" i="91" s="1"/>
  <c r="J108" i="91" s="1"/>
  <c r="G108" i="92" s="1"/>
  <c r="J108" i="92" s="1"/>
  <c r="G246" i="88"/>
  <c r="J246" i="88" s="1"/>
  <c r="E246" i="89" s="1"/>
  <c r="E238" i="88"/>
  <c r="G238" i="88" s="1"/>
  <c r="J238" i="88" s="1"/>
  <c r="G88" i="88"/>
  <c r="J88" i="88" s="1"/>
  <c r="E88" i="89" s="1"/>
  <c r="E87" i="88"/>
  <c r="G87" i="88" s="1"/>
  <c r="J87" i="88" s="1"/>
  <c r="G221" i="89"/>
  <c r="J221" i="89" s="1"/>
  <c r="E221" i="90" s="1"/>
  <c r="E221" i="89"/>
  <c r="E107" i="89"/>
  <c r="G107" i="89" s="1"/>
  <c r="J107" i="89" s="1"/>
  <c r="E112" i="89"/>
  <c r="G112" i="89" s="1"/>
  <c r="J112" i="89" s="1"/>
  <c r="E112" i="90" s="1"/>
  <c r="E165" i="89"/>
  <c r="G165" i="89" s="1"/>
  <c r="J165" i="89" s="1"/>
  <c r="E165" i="90" s="1"/>
  <c r="G242" i="88"/>
  <c r="J242" i="88" s="1"/>
  <c r="E247" i="88"/>
  <c r="E117" i="89"/>
  <c r="G117" i="89" s="1"/>
  <c r="J117" i="89" s="1"/>
  <c r="E117" i="90" s="1"/>
  <c r="E116" i="89"/>
  <c r="G116" i="89" s="1"/>
  <c r="J116" i="89" s="1"/>
  <c r="E116" i="90" s="1"/>
  <c r="G202" i="105"/>
  <c r="J202" i="105" s="1"/>
  <c r="G204" i="105"/>
  <c r="J204" i="105" s="1"/>
  <c r="G212" i="105"/>
  <c r="J212" i="105" s="1"/>
  <c r="G149" i="105"/>
  <c r="J149" i="105" s="1"/>
  <c r="G196" i="105"/>
  <c r="J196" i="105" s="1"/>
  <c r="G157" i="105"/>
  <c r="J157" i="105" s="1"/>
  <c r="G147" i="105"/>
  <c r="J147" i="105" s="1"/>
  <c r="G9" i="105"/>
  <c r="J9" i="105" s="1"/>
  <c r="G197" i="105"/>
  <c r="J197" i="105" s="1"/>
  <c r="G198" i="105"/>
  <c r="J198" i="105" s="1"/>
  <c r="G203" i="105"/>
  <c r="J203" i="105" s="1"/>
  <c r="G10" i="105"/>
  <c r="J10" i="105" s="1"/>
  <c r="G182" i="105"/>
  <c r="J182" i="105" s="1"/>
  <c r="G210" i="105"/>
  <c r="J210" i="105" s="1"/>
  <c r="G195" i="105"/>
  <c r="J195" i="105" s="1"/>
  <c r="G156" i="105"/>
  <c r="J156" i="105" s="1"/>
  <c r="G128" i="105"/>
  <c r="J128" i="105" s="1"/>
  <c r="G211" i="105"/>
  <c r="J211" i="105" s="1"/>
  <c r="G150" i="105"/>
  <c r="J150" i="105" s="1"/>
  <c r="G39" i="105"/>
  <c r="J39" i="105" s="1"/>
  <c r="G86" i="90"/>
  <c r="J86" i="90" s="1"/>
  <c r="G228" i="90"/>
  <c r="J228" i="90" s="1"/>
  <c r="G234" i="88"/>
  <c r="J234" i="88" s="1"/>
  <c r="E234" i="89" s="1"/>
  <c r="G247" i="88"/>
  <c r="J247" i="88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G230" i="90"/>
  <c r="J230" i="90" s="1"/>
  <c r="G253" i="89"/>
  <c r="J253" i="89" s="1"/>
  <c r="E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1" i="90"/>
  <c r="J111" i="90" s="1"/>
  <c r="G111" i="91" s="1"/>
  <c r="J111" i="91" s="1"/>
  <c r="G111" i="92" s="1"/>
  <c r="J111" i="92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117" i="90"/>
  <c r="J117" i="90" s="1"/>
  <c r="G117" i="91" s="1"/>
  <c r="J117" i="91" s="1"/>
  <c r="G117" i="92" s="1"/>
  <c r="J117" i="92" s="1"/>
  <c r="G214" i="88"/>
  <c r="J214" i="88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E82" i="89" s="1"/>
  <c r="G248" i="88"/>
  <c r="J248" i="88" s="1"/>
  <c r="E248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04" i="106" l="1"/>
  <c r="G204" i="106" s="1"/>
  <c r="J204" i="106" s="1"/>
  <c r="G204" i="107" s="1"/>
  <c r="J204" i="107" s="1"/>
  <c r="E198" i="106"/>
  <c r="G198" i="106" s="1"/>
  <c r="J198" i="106" s="1"/>
  <c r="G198" i="107" s="1"/>
  <c r="J198" i="107" s="1"/>
  <c r="E128" i="106"/>
  <c r="G128" i="106" s="1"/>
  <c r="J128" i="106" s="1"/>
  <c r="G128" i="107" s="1"/>
  <c r="J128" i="107" s="1"/>
  <c r="E197" i="106"/>
  <c r="G197" i="106" s="1"/>
  <c r="J197" i="106" s="1"/>
  <c r="G197" i="107" s="1"/>
  <c r="J197" i="107" s="1"/>
  <c r="E202" i="106"/>
  <c r="G202" i="106" s="1"/>
  <c r="J202" i="106" s="1"/>
  <c r="G202" i="107" s="1"/>
  <c r="J202" i="107" s="1"/>
  <c r="E211" i="106"/>
  <c r="G211" i="106" s="1"/>
  <c r="J211" i="106" s="1"/>
  <c r="G211" i="107" s="1"/>
  <c r="J211" i="107" s="1"/>
  <c r="E156" i="106"/>
  <c r="G156" i="106" s="1"/>
  <c r="J156" i="106" s="1"/>
  <c r="G156" i="107" s="1"/>
  <c r="J156" i="107" s="1"/>
  <c r="E9" i="106"/>
  <c r="G9" i="106" s="1"/>
  <c r="J9" i="106" s="1"/>
  <c r="G9" i="107" s="1"/>
  <c r="J9" i="107" s="1"/>
  <c r="E195" i="106"/>
  <c r="G195" i="106" s="1"/>
  <c r="J195" i="106" s="1"/>
  <c r="G195" i="107" s="1"/>
  <c r="J195" i="107" s="1"/>
  <c r="E147" i="106"/>
  <c r="G147" i="106" s="1"/>
  <c r="J147" i="106" s="1"/>
  <c r="G147" i="107" s="1"/>
  <c r="J147" i="107" s="1"/>
  <c r="E210" i="106"/>
  <c r="G210" i="106" s="1"/>
  <c r="J210" i="106" s="1"/>
  <c r="G210" i="107" s="1"/>
  <c r="J210" i="107" s="1"/>
  <c r="E157" i="106"/>
  <c r="G157" i="106" s="1"/>
  <c r="J157" i="106" s="1"/>
  <c r="G157" i="107" s="1"/>
  <c r="J157" i="107" s="1"/>
  <c r="E182" i="106"/>
  <c r="G182" i="106" s="1"/>
  <c r="J182" i="106" s="1"/>
  <c r="G182" i="107" s="1"/>
  <c r="J182" i="107" s="1"/>
  <c r="E196" i="106"/>
  <c r="G196" i="106" s="1"/>
  <c r="J196" i="106" s="1"/>
  <c r="G196" i="107" s="1"/>
  <c r="J196" i="107" s="1"/>
  <c r="E39" i="106"/>
  <c r="G39" i="106" s="1"/>
  <c r="J39" i="106" s="1"/>
  <c r="E10" i="106"/>
  <c r="G10" i="106" s="1"/>
  <c r="J10" i="106" s="1"/>
  <c r="G10" i="107" s="1"/>
  <c r="J10" i="107" s="1"/>
  <c r="E149" i="106"/>
  <c r="G149" i="106" s="1"/>
  <c r="J149" i="106" s="1"/>
  <c r="G149" i="107" s="1"/>
  <c r="J149" i="107" s="1"/>
  <c r="E150" i="106"/>
  <c r="G150" i="106" s="1"/>
  <c r="J150" i="106" s="1"/>
  <c r="G150" i="107" s="1"/>
  <c r="J150" i="107" s="1"/>
  <c r="E203" i="106"/>
  <c r="G203" i="106" s="1"/>
  <c r="J203" i="106" s="1"/>
  <c r="G203" i="107" s="1"/>
  <c r="J203" i="107" s="1"/>
  <c r="E212" i="106"/>
  <c r="G212" i="106" s="1"/>
  <c r="J212" i="106" s="1"/>
  <c r="G212" i="107" s="1"/>
  <c r="J212" i="107" s="1"/>
  <c r="E107" i="90"/>
  <c r="G107" i="90" s="1"/>
  <c r="J107" i="90" s="1"/>
  <c r="G107" i="91" s="1"/>
  <c r="J107" i="91" s="1"/>
  <c r="G251" i="89"/>
  <c r="J251" i="89" s="1"/>
  <c r="E251" i="90" s="1"/>
  <c r="E243" i="89"/>
  <c r="E214" i="89"/>
  <c r="G214" i="89" s="1"/>
  <c r="J214" i="89" s="1"/>
  <c r="E214" i="90" s="1"/>
  <c r="E13" i="87"/>
  <c r="G13" i="87" s="1"/>
  <c r="J13" i="87" s="1"/>
  <c r="E13" i="88" s="1"/>
  <c r="G13" i="88" s="1"/>
  <c r="J13" i="88" s="1"/>
  <c r="G244" i="89"/>
  <c r="J244" i="89" s="1"/>
  <c r="E244" i="90" s="1"/>
  <c r="E236" i="89"/>
  <c r="G236" i="89" s="1"/>
  <c r="J236" i="89" s="1"/>
  <c r="G250" i="89"/>
  <c r="J250" i="89" s="1"/>
  <c r="E250" i="90" s="1"/>
  <c r="E242" i="89"/>
  <c r="E7" i="87"/>
  <c r="G7" i="87" s="1"/>
  <c r="J7" i="87" s="1"/>
  <c r="E7" i="88" s="1"/>
  <c r="G7" i="88" s="1"/>
  <c r="J7" i="88" s="1"/>
  <c r="G242" i="89"/>
  <c r="J242" i="89" s="1"/>
  <c r="E247" i="89"/>
  <c r="G247" i="89" s="1"/>
  <c r="J247" i="89" s="1"/>
  <c r="G88" i="89"/>
  <c r="J88" i="89" s="1"/>
  <c r="E88" i="90" s="1"/>
  <c r="E87" i="89"/>
  <c r="G87" i="89" s="1"/>
  <c r="J87" i="89" s="1"/>
  <c r="G243" i="89"/>
  <c r="J243" i="89" s="1"/>
  <c r="E235" i="89"/>
  <c r="G235" i="89" s="1"/>
  <c r="J235" i="89" s="1"/>
  <c r="E14" i="87"/>
  <c r="G14" i="87" s="1"/>
  <c r="J14" i="87" s="1"/>
  <c r="E14" i="88" s="1"/>
  <c r="G14" i="88" s="1"/>
  <c r="J14" i="88" s="1"/>
  <c r="G16" i="87"/>
  <c r="J16" i="87" s="1"/>
  <c r="E16" i="88" s="1"/>
  <c r="E16" i="87"/>
  <c r="E8" i="87"/>
  <c r="G8" i="87" s="1"/>
  <c r="J8" i="87" s="1"/>
  <c r="E8" i="88" s="1"/>
  <c r="G8" i="88" s="1"/>
  <c r="J8" i="88" s="1"/>
  <c r="G246" i="89"/>
  <c r="J246" i="89" s="1"/>
  <c r="E246" i="90" s="1"/>
  <c r="E238" i="89"/>
  <c r="G238" i="89" s="1"/>
  <c r="J238" i="89" s="1"/>
  <c r="E17" i="87"/>
  <c r="G17" i="87" s="1"/>
  <c r="J17" i="87" s="1"/>
  <c r="E17" i="88" s="1"/>
  <c r="G17" i="88" s="1"/>
  <c r="J17" i="88" s="1"/>
  <c r="G15" i="87"/>
  <c r="J15" i="87" s="1"/>
  <c r="E15" i="88" s="1"/>
  <c r="E15" i="87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E234" i="90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15" i="88"/>
  <c r="J15" i="88" s="1"/>
  <c r="G90" i="92"/>
  <c r="J90" i="92" s="1"/>
  <c r="G21" i="92"/>
  <c r="J21" i="92" s="1"/>
  <c r="G16" i="88"/>
  <c r="J16" i="88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E254" i="90" s="1"/>
  <c r="G248" i="89"/>
  <c r="J248" i="89" s="1"/>
  <c r="E248" i="90" s="1"/>
  <c r="G82" i="89"/>
  <c r="J82" i="89" s="1"/>
  <c r="E82" i="90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E133" i="90" s="1"/>
  <c r="G136" i="89"/>
  <c r="J136" i="89" s="1"/>
  <c r="E136" i="90" s="1"/>
  <c r="G132" i="90"/>
  <c r="J132" i="90" s="1"/>
  <c r="G135" i="90"/>
  <c r="J135" i="90" s="1"/>
  <c r="G5" i="74"/>
  <c r="J5" i="74" s="1"/>
  <c r="E5" i="77" s="1"/>
  <c r="G246" i="90" l="1"/>
  <c r="J246" i="90" s="1"/>
  <c r="E238" i="90"/>
  <c r="G238" i="90" s="1"/>
  <c r="J238" i="90" s="1"/>
  <c r="G246" i="91" s="1"/>
  <c r="J246" i="91" s="1"/>
  <c r="G88" i="90"/>
  <c r="J88" i="90" s="1"/>
  <c r="E87" i="90"/>
  <c r="G87" i="90" s="1"/>
  <c r="J87" i="90" s="1"/>
  <c r="G88" i="91" s="1"/>
  <c r="J88" i="91" s="1"/>
  <c r="G244" i="90"/>
  <c r="J244" i="90" s="1"/>
  <c r="E236" i="90"/>
  <c r="G236" i="90" s="1"/>
  <c r="J236" i="90" s="1"/>
  <c r="G244" i="91" s="1"/>
  <c r="J244" i="91" s="1"/>
  <c r="G242" i="90"/>
  <c r="J242" i="90" s="1"/>
  <c r="G250" i="91" s="1"/>
  <c r="J250" i="91" s="1"/>
  <c r="E247" i="90"/>
  <c r="G247" i="90" s="1"/>
  <c r="J247" i="90" s="1"/>
  <c r="G242" i="91" s="1"/>
  <c r="J242" i="91" s="1"/>
  <c r="G250" i="92" s="1"/>
  <c r="J250" i="92" s="1"/>
  <c r="G250" i="90"/>
  <c r="J250" i="90" s="1"/>
  <c r="E242" i="90"/>
  <c r="G251" i="90"/>
  <c r="J251" i="90" s="1"/>
  <c r="E243" i="90"/>
  <c r="G243" i="90"/>
  <c r="J243" i="90" s="1"/>
  <c r="G251" i="91" s="1"/>
  <c r="J251" i="91" s="1"/>
  <c r="E235" i="90"/>
  <c r="G235" i="90" s="1"/>
  <c r="J235" i="90" s="1"/>
  <c r="G243" i="91" s="1"/>
  <c r="J243" i="91" s="1"/>
  <c r="G251" i="92" s="1"/>
  <c r="J251" i="92" s="1"/>
  <c r="E14" i="89"/>
  <c r="G14" i="89" s="1"/>
  <c r="J14" i="89" s="1"/>
  <c r="E14" i="90" s="1"/>
  <c r="G14" i="90" s="1"/>
  <c r="J14" i="90" s="1"/>
  <c r="E17" i="89"/>
  <c r="G17" i="89" s="1"/>
  <c r="J17" i="89" s="1"/>
  <c r="E17" i="90" s="1"/>
  <c r="G17" i="90" s="1"/>
  <c r="J17" i="90" s="1"/>
  <c r="E13" i="89"/>
  <c r="G13" i="89" s="1"/>
  <c r="J13" i="89" s="1"/>
  <c r="E13" i="90" s="1"/>
  <c r="G8" i="89"/>
  <c r="J8" i="89" s="1"/>
  <c r="E8" i="90" s="1"/>
  <c r="E8" i="89"/>
  <c r="E18" i="89"/>
  <c r="G18" i="89" s="1"/>
  <c r="J18" i="89" s="1"/>
  <c r="E18" i="90" s="1"/>
  <c r="E6" i="89"/>
  <c r="G6" i="89" s="1"/>
  <c r="J6" i="89" s="1"/>
  <c r="E6" i="90" s="1"/>
  <c r="G6" i="90" s="1"/>
  <c r="J6" i="90" s="1"/>
  <c r="E7" i="89"/>
  <c r="G7" i="89" s="1"/>
  <c r="J7" i="89" s="1"/>
  <c r="E7" i="90" s="1"/>
  <c r="G15" i="89"/>
  <c r="J15" i="89" s="1"/>
  <c r="E15" i="90" s="1"/>
  <c r="E15" i="89"/>
  <c r="E16" i="89"/>
  <c r="G16" i="89" s="1"/>
  <c r="J16" i="89" s="1"/>
  <c r="E16" i="90" s="1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E231" i="106" s="1"/>
  <c r="G239" i="105"/>
  <c r="J239" i="105" s="1"/>
  <c r="E239" i="106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78" s="1"/>
  <c r="E5" i="8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25" i="93"/>
  <c r="J25" i="93" s="1"/>
  <c r="G20" i="93"/>
  <c r="J20" i="93" s="1"/>
  <c r="G20" i="94" s="1"/>
  <c r="J20" i="94" s="1"/>
  <c r="G97" i="94"/>
  <c r="J97" i="94" s="1"/>
  <c r="G248" i="90"/>
  <c r="J248" i="90" s="1"/>
  <c r="G82" i="90"/>
  <c r="J82" i="90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175" i="105" l="1"/>
  <c r="J175" i="105" s="1"/>
  <c r="G71" i="105"/>
  <c r="J71" i="105" s="1"/>
  <c r="G70" i="105"/>
  <c r="J70" i="105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E70" i="106" l="1"/>
  <c r="G70" i="106" s="1"/>
  <c r="J70" i="106" s="1"/>
  <c r="G70" i="107" s="1"/>
  <c r="J70" i="107" s="1"/>
  <c r="E71" i="106"/>
  <c r="G71" i="106" s="1"/>
  <c r="J71" i="106" s="1"/>
  <c r="G71" i="107" s="1"/>
  <c r="J71" i="107" s="1"/>
  <c r="E175" i="106"/>
  <c r="G175" i="106" s="1"/>
  <c r="J175" i="106" s="1"/>
  <c r="G175" i="107" s="1"/>
  <c r="J175" i="107" s="1"/>
  <c r="G20" i="96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77" i="96" l="1"/>
  <c r="J77" i="96" s="1"/>
  <c r="J77" i="95"/>
  <c r="G93" i="96"/>
  <c r="J93" i="96" s="1"/>
  <c r="J93" i="95"/>
  <c r="G251" i="96"/>
  <c r="J251" i="96" s="1"/>
  <c r="J243" i="95"/>
  <c r="G98" i="96"/>
  <c r="J98" i="96" s="1"/>
  <c r="J98" i="95"/>
  <c r="G66" i="96"/>
  <c r="J66" i="96" s="1"/>
  <c r="J66" i="95"/>
  <c r="G99" i="96"/>
  <c r="J99" i="96" s="1"/>
  <c r="J99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G236" i="95"/>
  <c r="G227" i="95"/>
  <c r="G235" i="95"/>
  <c r="G230" i="95"/>
  <c r="G238" i="95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51" i="96" l="1"/>
  <c r="J51" i="96" s="1"/>
  <c r="J51" i="95"/>
  <c r="G49" i="96"/>
  <c r="J49" i="96" s="1"/>
  <c r="J49" i="95"/>
  <c r="G235" i="96"/>
  <c r="J235" i="96" s="1"/>
  <c r="G243" i="97" s="1"/>
  <c r="J243" i="97" s="1"/>
  <c r="G251" i="98" s="1"/>
  <c r="J251" i="98" s="1"/>
  <c r="J227" i="95"/>
  <c r="G88" i="96"/>
  <c r="J88" i="96" s="1"/>
  <c r="J87" i="95"/>
  <c r="G244" i="96"/>
  <c r="J244" i="96" s="1"/>
  <c r="J236" i="95"/>
  <c r="G87" i="96"/>
  <c r="J87" i="96" s="1"/>
  <c r="G88" i="97" s="1"/>
  <c r="J88" i="97" s="1"/>
  <c r="J86" i="95"/>
  <c r="G246" i="96"/>
  <c r="J246" i="96" s="1"/>
  <c r="J238" i="95"/>
  <c r="G236" i="96"/>
  <c r="J236" i="96" s="1"/>
  <c r="G244" i="97" s="1"/>
  <c r="J244" i="97" s="1"/>
  <c r="J228" i="95"/>
  <c r="G238" i="96"/>
  <c r="J238" i="96" s="1"/>
  <c r="G246" i="97" s="1"/>
  <c r="J246" i="97" s="1"/>
  <c r="J230" i="95"/>
  <c r="G243" i="96"/>
  <c r="J243" i="96" s="1"/>
  <c r="G251" i="97" s="1"/>
  <c r="J251" i="97" s="1"/>
  <c r="J235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E219" i="8"/>
  <c r="G250" i="96" l="1"/>
  <c r="J250" i="96" s="1"/>
  <c r="J242" i="95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91"/>
  <c r="J189" i="91" s="1"/>
  <c r="G189" i="93"/>
  <c r="J189" i="93" s="1"/>
  <c r="G189" i="94"/>
  <c r="J189" i="94" s="1"/>
  <c r="G189" i="95"/>
  <c r="J189" i="95" s="1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5"/>
  <c r="J187" i="95" s="1"/>
  <c r="G187" i="93"/>
  <c r="J187" i="93" s="1"/>
  <c r="G187" i="74"/>
  <c r="J187" i="74" s="1"/>
  <c r="G187" i="92"/>
  <c r="J187" i="92" s="1"/>
  <c r="G258" i="97"/>
  <c r="J258" i="97" s="1"/>
  <c r="G187" i="94"/>
  <c r="J187" i="94" s="1"/>
  <c r="G187" i="91"/>
  <c r="J187" i="91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91"/>
  <c r="J105" i="91" s="1"/>
  <c r="G105" i="74"/>
  <c r="J105" i="74" s="1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92"/>
  <c r="J105" i="92" s="1"/>
  <c r="G105" i="93"/>
  <c r="J105" i="93" s="1"/>
  <c r="G105" i="94"/>
  <c r="J105" i="94" s="1"/>
  <c r="G105" i="95"/>
  <c r="G256" i="97"/>
  <c r="J256" i="97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219" i="77"/>
  <c r="J219" i="77" s="1"/>
  <c r="E219" i="78" s="1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E217" i="8"/>
  <c r="E201" i="8"/>
  <c r="E199" i="8"/>
  <c r="E200" i="8"/>
  <c r="E218" i="8"/>
  <c r="E216" i="8"/>
  <c r="G219" i="8"/>
  <c r="J219" i="8"/>
  <c r="G242" i="96" l="1"/>
  <c r="J242" i="96" s="1"/>
  <c r="G250" i="97" s="1"/>
  <c r="J250" i="97" s="1"/>
  <c r="J247" i="95"/>
  <c r="G6" i="96"/>
  <c r="J6" i="96" s="1"/>
  <c r="J6" i="95"/>
  <c r="G105" i="96"/>
  <c r="J105" i="96" s="1"/>
  <c r="G105" i="97" s="1"/>
  <c r="J105" i="97" s="1"/>
  <c r="J105" i="95"/>
  <c r="E189" i="8"/>
  <c r="E189" i="77"/>
  <c r="G189" i="77" s="1"/>
  <c r="J189" i="77" s="1"/>
  <c r="E189" i="78" s="1"/>
  <c r="E187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G108" i="105"/>
  <c r="J108" i="105" s="1"/>
  <c r="G20" i="104"/>
  <c r="J20" i="104" s="1"/>
  <c r="G116" i="105"/>
  <c r="J116" i="105" s="1"/>
  <c r="G111" i="105"/>
  <c r="J111" i="105" s="1"/>
  <c r="G117" i="105"/>
  <c r="J117" i="105" s="1"/>
  <c r="G115" i="105"/>
  <c r="J115" i="105" s="1"/>
  <c r="G112" i="105"/>
  <c r="J112" i="105" s="1"/>
  <c r="G107" i="105"/>
  <c r="J107" i="105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15" i="96"/>
  <c r="J15" i="96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50" i="103" s="1"/>
  <c r="J250" i="103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J105" i="8"/>
  <c r="G105" i="8"/>
  <c r="G248" i="96"/>
  <c r="J248" i="96" s="1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115" i="106" l="1"/>
  <c r="G115" i="106" s="1"/>
  <c r="J115" i="106" s="1"/>
  <c r="G115" i="107" s="1"/>
  <c r="J115" i="107" s="1"/>
  <c r="E117" i="106"/>
  <c r="G117" i="106" s="1"/>
  <c r="J117" i="106" s="1"/>
  <c r="G117" i="107" s="1"/>
  <c r="J117" i="107" s="1"/>
  <c r="E110" i="106"/>
  <c r="G110" i="106" s="1"/>
  <c r="J110" i="106" s="1"/>
  <c r="G110" i="107" s="1"/>
  <c r="J110" i="107" s="1"/>
  <c r="E111" i="106"/>
  <c r="G111" i="106" s="1"/>
  <c r="J111" i="106" s="1"/>
  <c r="G111" i="107" s="1"/>
  <c r="J111" i="107" s="1"/>
  <c r="E116" i="106"/>
  <c r="G116" i="106" s="1"/>
  <c r="J116" i="106" s="1"/>
  <c r="G116" i="107" s="1"/>
  <c r="J116" i="107" s="1"/>
  <c r="E108" i="106"/>
  <c r="G108" i="106" s="1"/>
  <c r="J108" i="106" s="1"/>
  <c r="G108" i="107" s="1"/>
  <c r="J108" i="107" s="1"/>
  <c r="E107" i="106"/>
  <c r="G107" i="106" s="1"/>
  <c r="J107" i="106" s="1"/>
  <c r="G107" i="107" s="1"/>
  <c r="J107" i="107" s="1"/>
  <c r="E112" i="106"/>
  <c r="G112" i="106" s="1"/>
  <c r="J112" i="106" s="1"/>
  <c r="G112" i="107" s="1"/>
  <c r="J112" i="107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E20" i="106" s="1"/>
  <c r="G20" i="106" s="1"/>
  <c r="J20" i="106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9" i="97"/>
  <c r="J259" i="97" s="1"/>
  <c r="G253" i="98"/>
  <c r="J253" i="98" s="1"/>
  <c r="G188" i="94"/>
  <c r="J188" i="94" s="1"/>
  <c r="G188" i="93"/>
  <c r="J188" i="93" s="1"/>
  <c r="G188" i="95"/>
  <c r="J188" i="95" s="1"/>
  <c r="G188" i="91"/>
  <c r="J188" i="91" s="1"/>
  <c r="G188" i="74"/>
  <c r="J188" i="74" s="1"/>
  <c r="G188" i="92"/>
  <c r="J188" i="92" s="1"/>
  <c r="G174" i="97"/>
  <c r="J174" i="97" s="1"/>
  <c r="E207" i="8"/>
  <c r="G173" i="97"/>
  <c r="J173" i="97" s="1"/>
  <c r="G207" i="78"/>
  <c r="J207" i="78" s="1"/>
  <c r="E207" i="79" s="1"/>
  <c r="G207" i="92"/>
  <c r="J207" i="92" s="1"/>
  <c r="G207" i="94"/>
  <c r="J207" i="94" s="1"/>
  <c r="G207" i="93"/>
  <c r="J207" i="93" s="1"/>
  <c r="G207" i="74"/>
  <c r="J207" i="74" s="1"/>
  <c r="E207" i="77" s="1"/>
  <c r="G207" i="77" s="1"/>
  <c r="J207" i="77" s="1"/>
  <c r="E207" i="78" s="1"/>
  <c r="G207" i="79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95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E76" i="77" s="1"/>
  <c r="G76" i="77" s="1"/>
  <c r="J76" i="77" s="1"/>
  <c r="E76" i="78" s="1"/>
  <c r="G76" i="78" s="1"/>
  <c r="J76" i="78" s="1"/>
  <c r="E76" i="79" s="1"/>
  <c r="G76" i="92"/>
  <c r="J76" i="92" s="1"/>
  <c r="G76" i="95"/>
  <c r="J76" i="95" s="1"/>
  <c r="G76" i="93"/>
  <c r="J76" i="93" s="1"/>
  <c r="G82" i="97"/>
  <c r="J82" i="97" s="1"/>
  <c r="E76" i="8"/>
  <c r="G76" i="91"/>
  <c r="J76" i="91" s="1"/>
  <c r="G76" i="102"/>
  <c r="J76" i="102" s="1"/>
  <c r="G76" i="103" s="1"/>
  <c r="J76" i="103" s="1"/>
  <c r="G76" i="104" s="1"/>
  <c r="J76" i="104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E22" i="106" l="1"/>
  <c r="G22" i="106" s="1"/>
  <c r="J22" i="106" s="1"/>
  <c r="G22" i="107" s="1"/>
  <c r="J22" i="107" s="1"/>
  <c r="E97" i="106"/>
  <c r="G97" i="106" s="1"/>
  <c r="J97" i="106" s="1"/>
  <c r="G97" i="107" s="1"/>
  <c r="J97" i="107" s="1"/>
  <c r="E79" i="106"/>
  <c r="G79" i="106" s="1"/>
  <c r="J79" i="106" s="1"/>
  <c r="G79" i="107" s="1"/>
  <c r="J79" i="107" s="1"/>
  <c r="E24" i="106"/>
  <c r="G24" i="106" s="1"/>
  <c r="J24" i="106" s="1"/>
  <c r="G24" i="107" s="1"/>
  <c r="J24" i="107" s="1"/>
  <c r="G207" i="96"/>
  <c r="J207" i="96" s="1"/>
  <c r="G207" i="97" s="1"/>
  <c r="J207" i="97" s="1"/>
  <c r="J207" i="95"/>
  <c r="E188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G118" i="105"/>
  <c r="J118" i="105" s="1"/>
  <c r="G221" i="104"/>
  <c r="J221" i="104" s="1"/>
  <c r="G137" i="105"/>
  <c r="J137" i="105" s="1"/>
  <c r="G167" i="105"/>
  <c r="J167" i="105" s="1"/>
  <c r="G54" i="104"/>
  <c r="J54" i="104" s="1"/>
  <c r="G38" i="104"/>
  <c r="J38" i="104" s="1"/>
  <c r="G65" i="105"/>
  <c r="J65" i="105" s="1"/>
  <c r="G80" i="105"/>
  <c r="J80" i="105" s="1"/>
  <c r="G140" i="105"/>
  <c r="J140" i="105" s="1"/>
  <c r="G101" i="105"/>
  <c r="J101" i="105" s="1"/>
  <c r="G34" i="104"/>
  <c r="J34" i="104" s="1"/>
  <c r="G44" i="104"/>
  <c r="J44" i="104" s="1"/>
  <c r="G172" i="105"/>
  <c r="J172" i="105" s="1"/>
  <c r="G64" i="105"/>
  <c r="J64" i="105" s="1"/>
  <c r="G143" i="105"/>
  <c r="J143" i="105" s="1"/>
  <c r="G185" i="105"/>
  <c r="J185" i="105" s="1"/>
  <c r="G67" i="105"/>
  <c r="J67" i="105" s="1"/>
  <c r="G55" i="104"/>
  <c r="J55" i="104" s="1"/>
  <c r="G51" i="104"/>
  <c r="J51" i="104" s="1"/>
  <c r="G192" i="105"/>
  <c r="J192" i="105" s="1"/>
  <c r="G68" i="105"/>
  <c r="J68" i="105" s="1"/>
  <c r="G161" i="104"/>
  <c r="J161" i="104" s="1"/>
  <c r="G183" i="105"/>
  <c r="J183" i="105" s="1"/>
  <c r="G138" i="105"/>
  <c r="J138" i="105" s="1"/>
  <c r="G184" i="105"/>
  <c r="J184" i="105" s="1"/>
  <c r="G77" i="105"/>
  <c r="J77" i="105" s="1"/>
  <c r="G130" i="105"/>
  <c r="J130" i="105" s="1"/>
  <c r="G61" i="105"/>
  <c r="J61" i="105" s="1"/>
  <c r="G28" i="105"/>
  <c r="J28" i="105" s="1"/>
  <c r="G23" i="105"/>
  <c r="J23" i="105" s="1"/>
  <c r="G142" i="105"/>
  <c r="J142" i="105" s="1"/>
  <c r="G119" i="104"/>
  <c r="J119" i="104" s="1"/>
  <c r="G122" i="104"/>
  <c r="J122" i="104" s="1"/>
  <c r="G99" i="105"/>
  <c r="J99" i="105" s="1"/>
  <c r="G95" i="105"/>
  <c r="J95" i="105" s="1"/>
  <c r="G120" i="105"/>
  <c r="J120" i="105" s="1"/>
  <c r="G162" i="105"/>
  <c r="J162" i="105" s="1"/>
  <c r="G121" i="105"/>
  <c r="J121" i="105" s="1"/>
  <c r="G69" i="105"/>
  <c r="J69" i="105" s="1"/>
  <c r="G19" i="105"/>
  <c r="J19" i="105" s="1"/>
  <c r="G40" i="104"/>
  <c r="J40" i="104" s="1"/>
  <c r="G91" i="105"/>
  <c r="J91" i="105" s="1"/>
  <c r="G85" i="105"/>
  <c r="J85" i="105" s="1"/>
  <c r="G158" i="105"/>
  <c r="J158" i="105" s="1"/>
  <c r="G98" i="105"/>
  <c r="J98" i="105" s="1"/>
  <c r="G89" i="105"/>
  <c r="J89" i="105" s="1"/>
  <c r="G58" i="104"/>
  <c r="J58" i="104" s="1"/>
  <c r="G92" i="105"/>
  <c r="J92" i="105" s="1"/>
  <c r="G26" i="105"/>
  <c r="J26" i="105" s="1"/>
  <c r="G31" i="104"/>
  <c r="J31" i="104" s="1"/>
  <c r="G31" i="105" s="1"/>
  <c r="J31" i="105" s="1"/>
  <c r="E31" i="106" s="1"/>
  <c r="G31" i="106" s="1"/>
  <c r="J31" i="106" s="1"/>
  <c r="G144" i="105"/>
  <c r="J144" i="105" s="1"/>
  <c r="G179" i="105"/>
  <c r="J179" i="105" s="1"/>
  <c r="G220" i="105"/>
  <c r="J220" i="105" s="1"/>
  <c r="G170" i="105"/>
  <c r="J170" i="105" s="1"/>
  <c r="G49" i="104"/>
  <c r="J49" i="104" s="1"/>
  <c r="G176" i="105"/>
  <c r="J176" i="105" s="1"/>
  <c r="G27" i="104"/>
  <c r="J27" i="104" s="1"/>
  <c r="G50" i="104"/>
  <c r="J50" i="104" s="1"/>
  <c r="G78" i="105"/>
  <c r="J78" i="105" s="1"/>
  <c r="G59" i="104"/>
  <c r="J59" i="104" s="1"/>
  <c r="G52" i="104"/>
  <c r="J52" i="104" s="1"/>
  <c r="G74" i="105"/>
  <c r="J74" i="105" s="1"/>
  <c r="G171" i="105"/>
  <c r="J171" i="105" s="1"/>
  <c r="G106" i="105"/>
  <c r="J106" i="105" s="1"/>
  <c r="G159" i="105"/>
  <c r="J159" i="105" s="1"/>
  <c r="G42" i="104"/>
  <c r="J42" i="104" s="1"/>
  <c r="G57" i="104"/>
  <c r="J57" i="104" s="1"/>
  <c r="G215" i="105"/>
  <c r="J215" i="105" s="1"/>
  <c r="G41" i="104"/>
  <c r="J41" i="104" s="1"/>
  <c r="G29" i="104"/>
  <c r="J29" i="104" s="1"/>
  <c r="G81" i="105"/>
  <c r="J81" i="105" s="1"/>
  <c r="G222" i="105"/>
  <c r="J222" i="105" s="1"/>
  <c r="G123" i="105"/>
  <c r="J123" i="105" s="1"/>
  <c r="G25" i="105"/>
  <c r="J25" i="105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E62" i="106" s="1"/>
  <c r="G62" i="106" s="1"/>
  <c r="J62" i="106" s="1"/>
  <c r="G90" i="105"/>
  <c r="J90" i="105" s="1"/>
  <c r="G180" i="105"/>
  <c r="J180" i="105" s="1"/>
  <c r="G21" i="105"/>
  <c r="J21" i="105" s="1"/>
  <c r="E21" i="106" s="1"/>
  <c r="G21" i="106" s="1"/>
  <c r="J21" i="106" s="1"/>
  <c r="G30" i="104"/>
  <c r="J30" i="104" s="1"/>
  <c r="G32" i="105"/>
  <c r="J32" i="105" s="1"/>
  <c r="G37" i="104"/>
  <c r="J37" i="104" s="1"/>
  <c r="G48" i="104"/>
  <c r="J48" i="104" s="1"/>
  <c r="G139" i="105"/>
  <c r="J139" i="105" s="1"/>
  <c r="G160" i="105"/>
  <c r="J160" i="105" s="1"/>
  <c r="G164" i="105"/>
  <c r="J164" i="105" s="1"/>
  <c r="G223" i="105"/>
  <c r="J223" i="105" s="1"/>
  <c r="G146" i="105"/>
  <c r="J146" i="105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100" i="105"/>
  <c r="J100" i="105" s="1"/>
  <c r="G168" i="105"/>
  <c r="J168" i="105" s="1"/>
  <c r="G163" i="105"/>
  <c r="J163" i="105" s="1"/>
  <c r="G141" i="105"/>
  <c r="J141" i="105" s="1"/>
  <c r="G145" i="105"/>
  <c r="J145" i="105" s="1"/>
  <c r="G53" i="103"/>
  <c r="J53" i="103" s="1"/>
  <c r="G40" i="107"/>
  <c r="J40" i="107" s="1"/>
  <c r="G66" i="105"/>
  <c r="J66" i="105" s="1"/>
  <c r="G72" i="105"/>
  <c r="J72" i="105" s="1"/>
  <c r="G166" i="105"/>
  <c r="J166" i="105" s="1"/>
  <c r="G154" i="105"/>
  <c r="J154" i="105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3"/>
  <c r="J249" i="103" s="1"/>
  <c r="G241" i="103"/>
  <c r="J241" i="103" s="1"/>
  <c r="G57" i="107"/>
  <c r="J57" i="107" s="1"/>
  <c r="G188" i="8"/>
  <c r="J188" i="8"/>
  <c r="G86" i="102"/>
  <c r="J86" i="102" s="1"/>
  <c r="G87" i="102"/>
  <c r="J87" i="102" s="1"/>
  <c r="G225" i="103"/>
  <c r="J225" i="103" s="1"/>
  <c r="G247" i="103"/>
  <c r="J247" i="103" s="1"/>
  <c r="G227" i="102"/>
  <c r="J227" i="102" s="1"/>
  <c r="G235" i="102"/>
  <c r="J235" i="102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38" i="102"/>
  <c r="J238" i="102" s="1"/>
  <c r="G228" i="100"/>
  <c r="J228" i="100" s="1"/>
  <c r="G236" i="100"/>
  <c r="J236" i="100" s="1"/>
  <c r="G244" i="101" s="1"/>
  <c r="J244" i="101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G207" i="8"/>
  <c r="J207" i="8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J76" i="8"/>
  <c r="G76" i="105"/>
  <c r="J76" i="105" s="1"/>
  <c r="E76" i="106" s="1"/>
  <c r="G76" i="96"/>
  <c r="J76" i="96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E66" i="106" l="1"/>
  <c r="G66" i="106" s="1"/>
  <c r="J66" i="106" s="1"/>
  <c r="G66" i="107" s="1"/>
  <c r="J66" i="107" s="1"/>
  <c r="E93" i="106"/>
  <c r="G93" i="106" s="1"/>
  <c r="J93" i="106" s="1"/>
  <c r="G93" i="107" s="1"/>
  <c r="J93" i="107" s="1"/>
  <c r="E160" i="106"/>
  <c r="G160" i="106" s="1"/>
  <c r="J160" i="106" s="1"/>
  <c r="G160" i="107" s="1"/>
  <c r="J160" i="107" s="1"/>
  <c r="E90" i="106"/>
  <c r="G90" i="106" s="1"/>
  <c r="J90" i="106" s="1"/>
  <c r="G90" i="107" s="1"/>
  <c r="J90" i="107" s="1"/>
  <c r="E215" i="106"/>
  <c r="G215" i="106" s="1"/>
  <c r="J215" i="106" s="1"/>
  <c r="G215" i="107" s="1"/>
  <c r="J215" i="107" s="1"/>
  <c r="E179" i="106"/>
  <c r="G179" i="106" s="1"/>
  <c r="J179" i="106" s="1"/>
  <c r="G179" i="107" s="1"/>
  <c r="J179" i="107" s="1"/>
  <c r="E158" i="106"/>
  <c r="G158" i="106" s="1"/>
  <c r="J158" i="106" s="1"/>
  <c r="G158" i="107" s="1"/>
  <c r="J158" i="107" s="1"/>
  <c r="E120" i="106"/>
  <c r="G120" i="106" s="1"/>
  <c r="J120" i="106" s="1"/>
  <c r="G120" i="107" s="1"/>
  <c r="J120" i="107" s="1"/>
  <c r="E61" i="106"/>
  <c r="G61" i="106" s="1"/>
  <c r="J61" i="106" s="1"/>
  <c r="G61" i="107" s="1"/>
  <c r="J61" i="107" s="1"/>
  <c r="E192" i="106"/>
  <c r="G192" i="106" s="1"/>
  <c r="J192" i="106" s="1"/>
  <c r="G192" i="107" s="1"/>
  <c r="J192" i="107" s="1"/>
  <c r="E167" i="106"/>
  <c r="G167" i="106" s="1"/>
  <c r="J167" i="106" s="1"/>
  <c r="G167" i="107" s="1"/>
  <c r="J167" i="107" s="1"/>
  <c r="E139" i="106"/>
  <c r="G139" i="106" s="1"/>
  <c r="J139" i="106" s="1"/>
  <c r="G139" i="107" s="1"/>
  <c r="J139" i="107" s="1"/>
  <c r="E78" i="106"/>
  <c r="G78" i="106" s="1"/>
  <c r="J78" i="106" s="1"/>
  <c r="G78" i="107" s="1"/>
  <c r="J78" i="107" s="1"/>
  <c r="E144" i="106"/>
  <c r="G144" i="106" s="1"/>
  <c r="J144" i="106" s="1"/>
  <c r="G144" i="107" s="1"/>
  <c r="J144" i="107" s="1"/>
  <c r="E85" i="106"/>
  <c r="G85" i="106" s="1"/>
  <c r="J85" i="106" s="1"/>
  <c r="G85" i="107" s="1"/>
  <c r="J85" i="107" s="1"/>
  <c r="E95" i="106"/>
  <c r="G95" i="106" s="1"/>
  <c r="J95" i="106" s="1"/>
  <c r="G95" i="107" s="1"/>
  <c r="J95" i="107" s="1"/>
  <c r="E130" i="106"/>
  <c r="G130" i="106" s="1"/>
  <c r="J130" i="106" s="1"/>
  <c r="G130" i="107" s="1"/>
  <c r="J130" i="107" s="1"/>
  <c r="E137" i="106"/>
  <c r="G137" i="106" s="1"/>
  <c r="J137" i="106" s="1"/>
  <c r="G137" i="107" s="1"/>
  <c r="J137" i="107" s="1"/>
  <c r="E25" i="106"/>
  <c r="G25" i="106" s="1"/>
  <c r="J25" i="106" s="1"/>
  <c r="G25" i="107" s="1"/>
  <c r="J25" i="107" s="1"/>
  <c r="E91" i="106"/>
  <c r="G91" i="106" s="1"/>
  <c r="J91" i="106" s="1"/>
  <c r="G91" i="107" s="1"/>
  <c r="J91" i="107" s="1"/>
  <c r="E99" i="106"/>
  <c r="G99" i="106" s="1"/>
  <c r="J99" i="106" s="1"/>
  <c r="G99" i="107" s="1"/>
  <c r="J99" i="107" s="1"/>
  <c r="E77" i="106"/>
  <c r="G77" i="106" s="1"/>
  <c r="J77" i="106" s="1"/>
  <c r="G77" i="107" s="1"/>
  <c r="J77" i="107" s="1"/>
  <c r="E101" i="106"/>
  <c r="G101" i="106" s="1"/>
  <c r="J101" i="106" s="1"/>
  <c r="G101" i="107" s="1"/>
  <c r="J101" i="107" s="1"/>
  <c r="E145" i="106"/>
  <c r="G145" i="106" s="1"/>
  <c r="J145" i="106" s="1"/>
  <c r="G145" i="107" s="1"/>
  <c r="J145" i="107" s="1"/>
  <c r="E123" i="106"/>
  <c r="G123" i="106" s="1"/>
  <c r="J123" i="106" s="1"/>
  <c r="G123" i="107" s="1"/>
  <c r="J123" i="107" s="1"/>
  <c r="E159" i="106"/>
  <c r="G159" i="106" s="1"/>
  <c r="J159" i="106" s="1"/>
  <c r="G159" i="107" s="1"/>
  <c r="J159" i="107" s="1"/>
  <c r="E26" i="106"/>
  <c r="G26" i="106" s="1"/>
  <c r="J26" i="106" s="1"/>
  <c r="G26" i="107" s="1"/>
  <c r="J26" i="107" s="1"/>
  <c r="E184" i="106"/>
  <c r="G184" i="106" s="1"/>
  <c r="J184" i="106" s="1"/>
  <c r="G184" i="107" s="1"/>
  <c r="J184" i="107" s="1"/>
  <c r="E67" i="106"/>
  <c r="G67" i="106" s="1"/>
  <c r="J67" i="106" s="1"/>
  <c r="G67" i="107" s="1"/>
  <c r="J67" i="107" s="1"/>
  <c r="E140" i="106"/>
  <c r="G140" i="106" s="1"/>
  <c r="J140" i="106" s="1"/>
  <c r="G140" i="107" s="1"/>
  <c r="J140" i="107" s="1"/>
  <c r="E118" i="106"/>
  <c r="G118" i="106" s="1"/>
  <c r="J118" i="106" s="1"/>
  <c r="G118" i="107" s="1"/>
  <c r="J118" i="107" s="1"/>
  <c r="G141" i="106"/>
  <c r="J141" i="106" s="1"/>
  <c r="G141" i="107" s="1"/>
  <c r="J141" i="107" s="1"/>
  <c r="E141" i="106"/>
  <c r="E32" i="106"/>
  <c r="G32" i="106" s="1"/>
  <c r="J32" i="106" s="1"/>
  <c r="E222" i="106"/>
  <c r="G222" i="106" s="1"/>
  <c r="J222" i="106" s="1"/>
  <c r="G222" i="107" s="1"/>
  <c r="J222" i="107" s="1"/>
  <c r="E106" i="106"/>
  <c r="G106" i="106" s="1"/>
  <c r="J106" i="106" s="1"/>
  <c r="G106" i="107" s="1"/>
  <c r="J106" i="107" s="1"/>
  <c r="E176" i="106"/>
  <c r="G176" i="106" s="1"/>
  <c r="J176" i="106" s="1"/>
  <c r="G176" i="107" s="1"/>
  <c r="J176" i="107" s="1"/>
  <c r="E92" i="106"/>
  <c r="G92" i="106" s="1"/>
  <c r="J92" i="106" s="1"/>
  <c r="G92" i="107" s="1"/>
  <c r="J92" i="107" s="1"/>
  <c r="E19" i="106"/>
  <c r="G19" i="106" s="1"/>
  <c r="J19" i="106" s="1"/>
  <c r="G19" i="107" s="1"/>
  <c r="J19" i="107" s="1"/>
  <c r="E138" i="106"/>
  <c r="G138" i="106" s="1"/>
  <c r="J138" i="106" s="1"/>
  <c r="G138" i="107" s="1"/>
  <c r="J138" i="107" s="1"/>
  <c r="E185" i="106"/>
  <c r="G185" i="106" s="1"/>
  <c r="J185" i="106" s="1"/>
  <c r="G185" i="107" s="1"/>
  <c r="J185" i="107" s="1"/>
  <c r="E80" i="106"/>
  <c r="G80" i="106" s="1"/>
  <c r="J80" i="106" s="1"/>
  <c r="G80" i="107" s="1"/>
  <c r="J80" i="107" s="1"/>
  <c r="E154" i="106"/>
  <c r="G154" i="106" s="1"/>
  <c r="J154" i="106" s="1"/>
  <c r="G154" i="107" s="1"/>
  <c r="J154" i="107" s="1"/>
  <c r="E163" i="106"/>
  <c r="G163" i="106" s="1"/>
  <c r="J163" i="106" s="1"/>
  <c r="G163" i="107" s="1"/>
  <c r="J163" i="107" s="1"/>
  <c r="E146" i="106"/>
  <c r="G146" i="106" s="1"/>
  <c r="J146" i="106" s="1"/>
  <c r="G146" i="107" s="1"/>
  <c r="J146" i="107" s="1"/>
  <c r="E81" i="106"/>
  <c r="G81" i="106" s="1"/>
  <c r="J81" i="106" s="1"/>
  <c r="G81" i="107" s="1"/>
  <c r="J81" i="107" s="1"/>
  <c r="E171" i="106"/>
  <c r="G171" i="106" s="1"/>
  <c r="J171" i="106" s="1"/>
  <c r="G171" i="107" s="1"/>
  <c r="J171" i="107" s="1"/>
  <c r="E69" i="106"/>
  <c r="G69" i="106" s="1"/>
  <c r="J69" i="106" s="1"/>
  <c r="G69" i="107" s="1"/>
  <c r="J69" i="107" s="1"/>
  <c r="E142" i="106"/>
  <c r="G142" i="106" s="1"/>
  <c r="J142" i="106" s="1"/>
  <c r="G142" i="107" s="1"/>
  <c r="J142" i="107" s="1"/>
  <c r="E183" i="106"/>
  <c r="G183" i="106" s="1"/>
  <c r="J183" i="106" s="1"/>
  <c r="G183" i="107" s="1"/>
  <c r="J183" i="107" s="1"/>
  <c r="E143" i="106"/>
  <c r="G143" i="106" s="1"/>
  <c r="J143" i="106" s="1"/>
  <c r="G143" i="107" s="1"/>
  <c r="J143" i="107" s="1"/>
  <c r="E65" i="106"/>
  <c r="G65" i="106" s="1"/>
  <c r="J65" i="106" s="1"/>
  <c r="G65" i="107" s="1"/>
  <c r="J65" i="107" s="1"/>
  <c r="E166" i="106"/>
  <c r="G166" i="106" s="1"/>
  <c r="J166" i="106" s="1"/>
  <c r="G166" i="107" s="1"/>
  <c r="J166" i="107" s="1"/>
  <c r="E168" i="106"/>
  <c r="G168" i="106" s="1"/>
  <c r="J168" i="106" s="1"/>
  <c r="G168" i="107" s="1"/>
  <c r="J168" i="107" s="1"/>
  <c r="E223" i="106"/>
  <c r="G223" i="106" s="1"/>
  <c r="J223" i="106" s="1"/>
  <c r="G223" i="107" s="1"/>
  <c r="J223" i="107" s="1"/>
  <c r="E74" i="106"/>
  <c r="G74" i="106" s="1"/>
  <c r="J74" i="106" s="1"/>
  <c r="G74" i="107" s="1"/>
  <c r="J74" i="107" s="1"/>
  <c r="E170" i="106"/>
  <c r="G170" i="106" s="1"/>
  <c r="J170" i="106" s="1"/>
  <c r="G170" i="107" s="1"/>
  <c r="J170" i="107" s="1"/>
  <c r="E89" i="106"/>
  <c r="G89" i="106" s="1"/>
  <c r="J89" i="106" s="1"/>
  <c r="G89" i="107" s="1"/>
  <c r="J89" i="107" s="1"/>
  <c r="E121" i="106"/>
  <c r="G121" i="106" s="1"/>
  <c r="J121" i="106" s="1"/>
  <c r="G121" i="107" s="1"/>
  <c r="J121" i="107" s="1"/>
  <c r="E23" i="106"/>
  <c r="G23" i="106" s="1"/>
  <c r="J23" i="106" s="1"/>
  <c r="G23" i="107" s="1"/>
  <c r="J23" i="107" s="1"/>
  <c r="G64" i="106"/>
  <c r="J64" i="106" s="1"/>
  <c r="G64" i="107" s="1"/>
  <c r="J64" i="107" s="1"/>
  <c r="E64" i="106"/>
  <c r="E72" i="106"/>
  <c r="G72" i="106" s="1"/>
  <c r="J72" i="106" s="1"/>
  <c r="G72" i="107" s="1"/>
  <c r="J72" i="107" s="1"/>
  <c r="E100" i="106"/>
  <c r="G100" i="106" s="1"/>
  <c r="J100" i="106" s="1"/>
  <c r="G100" i="107" s="1"/>
  <c r="J100" i="107" s="1"/>
  <c r="E164" i="106"/>
  <c r="G164" i="106" s="1"/>
  <c r="J164" i="106" s="1"/>
  <c r="G164" i="107" s="1"/>
  <c r="J164" i="107" s="1"/>
  <c r="G180" i="106"/>
  <c r="J180" i="106" s="1"/>
  <c r="G180" i="107" s="1"/>
  <c r="J180" i="107" s="1"/>
  <c r="E180" i="106"/>
  <c r="E220" i="106"/>
  <c r="G220" i="106" s="1"/>
  <c r="J220" i="106" s="1"/>
  <c r="G220" i="107" s="1"/>
  <c r="J220" i="107" s="1"/>
  <c r="E98" i="106"/>
  <c r="G98" i="106" s="1"/>
  <c r="J98" i="106" s="1"/>
  <c r="G98" i="107" s="1"/>
  <c r="J98" i="107" s="1"/>
  <c r="E162" i="106"/>
  <c r="G162" i="106" s="1"/>
  <c r="J162" i="106" s="1"/>
  <c r="G162" i="107" s="1"/>
  <c r="J162" i="107" s="1"/>
  <c r="E28" i="106"/>
  <c r="G28" i="106" s="1"/>
  <c r="J28" i="106" s="1"/>
  <c r="E68" i="106"/>
  <c r="G68" i="106" s="1"/>
  <c r="J68" i="106" s="1"/>
  <c r="G68" i="107" s="1"/>
  <c r="J68" i="107" s="1"/>
  <c r="E172" i="106"/>
  <c r="G172" i="106" s="1"/>
  <c r="J172" i="106" s="1"/>
  <c r="G172" i="107" s="1"/>
  <c r="J172" i="107" s="1"/>
  <c r="E219" i="81"/>
  <c r="G219" i="81" s="1"/>
  <c r="J219" i="81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216" i="80"/>
  <c r="G216" i="80" s="1"/>
  <c r="J216" i="80" s="1"/>
  <c r="G42" i="105"/>
  <c r="J42" i="105" s="1"/>
  <c r="G29" i="105"/>
  <c r="J29" i="105" s="1"/>
  <c r="G53" i="104"/>
  <c r="J53" i="104" s="1"/>
  <c r="G46" i="105"/>
  <c r="J46" i="105" s="1"/>
  <c r="G47" i="104"/>
  <c r="J47" i="104" s="1"/>
  <c r="G51" i="105"/>
  <c r="J51" i="105" s="1"/>
  <c r="G55" i="105"/>
  <c r="J55" i="105" s="1"/>
  <c r="E55" i="106" s="1"/>
  <c r="G55" i="106" s="1"/>
  <c r="J55" i="106" s="1"/>
  <c r="G221" i="105"/>
  <c r="J221" i="105" s="1"/>
  <c r="G34" i="105"/>
  <c r="J34" i="105" s="1"/>
  <c r="G48" i="105"/>
  <c r="J48" i="105" s="1"/>
  <c r="G50" i="105"/>
  <c r="J50" i="105" s="1"/>
  <c r="G33" i="105"/>
  <c r="J33" i="105" s="1"/>
  <c r="G161" i="105"/>
  <c r="J161" i="105" s="1"/>
  <c r="G38" i="105"/>
  <c r="J38" i="105" s="1"/>
  <c r="G37" i="105"/>
  <c r="J37" i="105" s="1"/>
  <c r="G41" i="105"/>
  <c r="J41" i="105" s="1"/>
  <c r="E41" i="106" s="1"/>
  <c r="G41" i="106" s="1"/>
  <c r="J41" i="106" s="1"/>
  <c r="G52" i="105"/>
  <c r="J52" i="105" s="1"/>
  <c r="G27" i="105"/>
  <c r="J27" i="105" s="1"/>
  <c r="G8" i="103"/>
  <c r="J8" i="103" s="1"/>
  <c r="G43" i="105"/>
  <c r="J43" i="105" s="1"/>
  <c r="G32" i="107"/>
  <c r="J32" i="107" s="1"/>
  <c r="G250" i="104"/>
  <c r="J250" i="104" s="1"/>
  <c r="G242" i="104"/>
  <c r="J242" i="104" s="1"/>
  <c r="G119" i="105"/>
  <c r="J119" i="105" s="1"/>
  <c r="G44" i="105"/>
  <c r="J44" i="105" s="1"/>
  <c r="G243" i="103"/>
  <c r="J243" i="103" s="1"/>
  <c r="G165" i="105"/>
  <c r="J165" i="105" s="1"/>
  <c r="G59" i="105"/>
  <c r="J59" i="105" s="1"/>
  <c r="E59" i="106" s="1"/>
  <c r="G59" i="106" s="1"/>
  <c r="J59" i="106" s="1"/>
  <c r="G13" i="103"/>
  <c r="J13" i="103" s="1"/>
  <c r="G30" i="105"/>
  <c r="J30" i="105" s="1"/>
  <c r="G57" i="105"/>
  <c r="J57" i="105" s="1"/>
  <c r="E57" i="106" s="1"/>
  <c r="G57" i="106" s="1"/>
  <c r="J57" i="106" s="1"/>
  <c r="G49" i="105"/>
  <c r="J49" i="105" s="1"/>
  <c r="G58" i="105"/>
  <c r="J58" i="105" s="1"/>
  <c r="E58" i="106" s="1"/>
  <c r="G58" i="106" s="1"/>
  <c r="J58" i="106" s="1"/>
  <c r="G6" i="103"/>
  <c r="J6" i="103" s="1"/>
  <c r="G14" i="103"/>
  <c r="J14" i="103" s="1"/>
  <c r="G16" i="103"/>
  <c r="J16" i="103" s="1"/>
  <c r="G247" i="104"/>
  <c r="J247" i="104" s="1"/>
  <c r="G36" i="105"/>
  <c r="J36" i="105" s="1"/>
  <c r="G15" i="103"/>
  <c r="J15" i="103" s="1"/>
  <c r="G246" i="103"/>
  <c r="J246" i="103" s="1"/>
  <c r="G238" i="103"/>
  <c r="J238" i="103" s="1"/>
  <c r="G88" i="103"/>
  <c r="J88" i="103" s="1"/>
  <c r="G87" i="103"/>
  <c r="J87" i="103" s="1"/>
  <c r="G249" i="104"/>
  <c r="J249" i="104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E56" i="106" s="1"/>
  <c r="G56" i="106" s="1"/>
  <c r="J56" i="106" s="1"/>
  <c r="G96" i="105"/>
  <c r="J96" i="105" s="1"/>
  <c r="G214" i="104"/>
  <c r="J214" i="104" s="1"/>
  <c r="G40" i="105"/>
  <c r="J40" i="105" s="1"/>
  <c r="E40" i="106" s="1"/>
  <c r="G40" i="106" s="1"/>
  <c r="J40" i="106" s="1"/>
  <c r="G122" i="105"/>
  <c r="J122" i="105" s="1"/>
  <c r="G28" i="107"/>
  <c r="J28" i="107" s="1"/>
  <c r="G54" i="105"/>
  <c r="J54" i="105" s="1"/>
  <c r="G76" i="106"/>
  <c r="J76" i="106" s="1"/>
  <c r="G76" i="107" s="1"/>
  <c r="J76" i="107" s="1"/>
  <c r="G86" i="103"/>
  <c r="J86" i="103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44" i="102" s="1"/>
  <c r="J244" i="102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44" i="106" l="1"/>
  <c r="G44" i="106" s="1"/>
  <c r="J44" i="106" s="1"/>
  <c r="E52" i="106"/>
  <c r="G52" i="106" s="1"/>
  <c r="J52" i="106" s="1"/>
  <c r="E34" i="106"/>
  <c r="G34" i="106" s="1"/>
  <c r="J34" i="106" s="1"/>
  <c r="E42" i="106"/>
  <c r="G42" i="106" s="1"/>
  <c r="J42" i="106" s="1"/>
  <c r="E221" i="106"/>
  <c r="G221" i="106" s="1"/>
  <c r="J221" i="106" s="1"/>
  <c r="G221" i="107" s="1"/>
  <c r="J221" i="107" s="1"/>
  <c r="E49" i="106"/>
  <c r="G49" i="106" s="1"/>
  <c r="J49" i="106" s="1"/>
  <c r="E37" i="106"/>
  <c r="G37" i="106" s="1"/>
  <c r="J37" i="106" s="1"/>
  <c r="E122" i="106"/>
  <c r="G122" i="106" s="1"/>
  <c r="J122" i="106" s="1"/>
  <c r="G122" i="107" s="1"/>
  <c r="J122" i="107" s="1"/>
  <c r="E36" i="106"/>
  <c r="G36" i="106" s="1"/>
  <c r="J36" i="106" s="1"/>
  <c r="E30" i="106"/>
  <c r="G30" i="106" s="1"/>
  <c r="J30" i="106" s="1"/>
  <c r="E38" i="106"/>
  <c r="G38" i="106" s="1"/>
  <c r="J38" i="106" s="1"/>
  <c r="G38" i="107" s="1"/>
  <c r="J38" i="107" s="1"/>
  <c r="G51" i="106"/>
  <c r="J51" i="106" s="1"/>
  <c r="E51" i="106"/>
  <c r="E54" i="106"/>
  <c r="G54" i="106" s="1"/>
  <c r="J54" i="106" s="1"/>
  <c r="E119" i="106"/>
  <c r="G119" i="106" s="1"/>
  <c r="J119" i="106" s="1"/>
  <c r="G119" i="107" s="1"/>
  <c r="J119" i="107" s="1"/>
  <c r="E161" i="106"/>
  <c r="G161" i="106" s="1"/>
  <c r="J161" i="106" s="1"/>
  <c r="G161" i="107" s="1"/>
  <c r="J161" i="107" s="1"/>
  <c r="G43" i="106"/>
  <c r="J43" i="106" s="1"/>
  <c r="E43" i="106"/>
  <c r="E33" i="106"/>
  <c r="G33" i="106" s="1"/>
  <c r="J33" i="106" s="1"/>
  <c r="E46" i="106"/>
  <c r="G46" i="106" s="1"/>
  <c r="J46" i="106" s="1"/>
  <c r="E96" i="106"/>
  <c r="G96" i="106" s="1"/>
  <c r="J96" i="106" s="1"/>
  <c r="G96" i="107" s="1"/>
  <c r="J96" i="107" s="1"/>
  <c r="G165" i="106"/>
  <c r="J165" i="106" s="1"/>
  <c r="G165" i="107" s="1"/>
  <c r="J165" i="107" s="1"/>
  <c r="E165" i="106"/>
  <c r="E50" i="106"/>
  <c r="G50" i="106" s="1"/>
  <c r="J50" i="106" s="1"/>
  <c r="E27" i="106"/>
  <c r="G27" i="106" s="1"/>
  <c r="J27" i="106" s="1"/>
  <c r="E48" i="106"/>
  <c r="G48" i="106" s="1"/>
  <c r="J48" i="106" s="1"/>
  <c r="E29" i="106"/>
  <c r="G29" i="106" s="1"/>
  <c r="J29" i="106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00" i="81"/>
  <c r="G200" i="81" s="1"/>
  <c r="J200" i="81" s="1"/>
  <c r="G218" i="81"/>
  <c r="J218" i="81" s="1"/>
  <c r="E218" i="81"/>
  <c r="E217" i="81"/>
  <c r="G217" i="81" s="1"/>
  <c r="J217" i="81" s="1"/>
  <c r="E201" i="81"/>
  <c r="G201" i="81" s="1"/>
  <c r="J201" i="81" s="1"/>
  <c r="E199" i="81"/>
  <c r="G199" i="81" s="1"/>
  <c r="J199" i="81" s="1"/>
  <c r="G13" i="104"/>
  <c r="J13" i="104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9" i="105"/>
  <c r="J249" i="105" s="1"/>
  <c r="E249" i="106" s="1"/>
  <c r="G241" i="105"/>
  <c r="J241" i="105" s="1"/>
  <c r="E241" i="106" s="1"/>
  <c r="G17" i="104"/>
  <c r="J17" i="104" s="1"/>
  <c r="G250" i="105"/>
  <c r="J250" i="105" s="1"/>
  <c r="G242" i="105"/>
  <c r="J242" i="105" s="1"/>
  <c r="E242" i="106" s="1"/>
  <c r="G247" i="105"/>
  <c r="J247" i="105" s="1"/>
  <c r="E247" i="106" s="1"/>
  <c r="G54" i="107"/>
  <c r="J54" i="107" s="1"/>
  <c r="G214" i="105"/>
  <c r="J214" i="105" s="1"/>
  <c r="G7" i="104"/>
  <c r="J7" i="104" s="1"/>
  <c r="G15" i="104"/>
  <c r="J15" i="104" s="1"/>
  <c r="G15" i="105" s="1"/>
  <c r="J15" i="105" s="1"/>
  <c r="G14" i="104"/>
  <c r="J14" i="104" s="1"/>
  <c r="G18" i="103"/>
  <c r="J18" i="103" s="1"/>
  <c r="G246" i="104"/>
  <c r="J246" i="104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30" i="107"/>
  <c r="J30" i="107" s="1"/>
  <c r="G251" i="104"/>
  <c r="J251" i="104" s="1"/>
  <c r="G243" i="104"/>
  <c r="J243" i="104" s="1"/>
  <c r="G86" i="104"/>
  <c r="J86" i="104" s="1"/>
  <c r="G253" i="100"/>
  <c r="J253" i="100" s="1"/>
  <c r="G227" i="104"/>
  <c r="J227" i="104" s="1"/>
  <c r="G224" i="105"/>
  <c r="J224" i="105" s="1"/>
  <c r="E224" i="106" s="1"/>
  <c r="G225" i="105"/>
  <c r="J225" i="105" s="1"/>
  <c r="E225" i="106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6" i="106" l="1"/>
  <c r="G6" i="106" s="1"/>
  <c r="J6" i="106" s="1"/>
  <c r="G6" i="107" s="1"/>
  <c r="J6" i="107" s="1"/>
  <c r="E214" i="106"/>
  <c r="G214" i="106" s="1"/>
  <c r="J214" i="106" s="1"/>
  <c r="G214" i="107" s="1"/>
  <c r="J214" i="107" s="1"/>
  <c r="E47" i="106"/>
  <c r="G47" i="106" s="1"/>
  <c r="J47" i="106" s="1"/>
  <c r="E53" i="106"/>
  <c r="G53" i="106" s="1"/>
  <c r="J53" i="106" s="1"/>
  <c r="E15" i="106"/>
  <c r="G15" i="106" s="1"/>
  <c r="J15" i="106" s="1"/>
  <c r="G15" i="107" s="1"/>
  <c r="J15" i="107" s="1"/>
  <c r="E250" i="106"/>
  <c r="G250" i="106" s="1"/>
  <c r="J250" i="106" s="1"/>
  <c r="E199" i="82"/>
  <c r="G199" i="82" s="1"/>
  <c r="J199" i="82" s="1"/>
  <c r="E199" i="83" s="1"/>
  <c r="G199" i="83" s="1"/>
  <c r="J199" i="83" s="1"/>
  <c r="E199" i="84" s="1"/>
  <c r="E217" i="82"/>
  <c r="G217" i="82" s="1"/>
  <c r="J217" i="82" s="1"/>
  <c r="E217" i="83" s="1"/>
  <c r="G217" i="83" s="1"/>
  <c r="J217" i="83" s="1"/>
  <c r="E217" i="84" s="1"/>
  <c r="E200" i="82"/>
  <c r="G200" i="82" s="1"/>
  <c r="J200" i="82" s="1"/>
  <c r="E200" i="83" s="1"/>
  <c r="G200" i="83" s="1"/>
  <c r="J200" i="83" s="1"/>
  <c r="E200" i="84" s="1"/>
  <c r="G201" i="82"/>
  <c r="J201" i="82" s="1"/>
  <c r="E201" i="83" s="1"/>
  <c r="G201" i="83" s="1"/>
  <c r="J201" i="83" s="1"/>
  <c r="E201" i="84" s="1"/>
  <c r="E201" i="82"/>
  <c r="E218" i="82"/>
  <c r="G218" i="82" s="1"/>
  <c r="J218" i="82" s="1"/>
  <c r="E218" i="83" s="1"/>
  <c r="G218" i="83" s="1"/>
  <c r="J218" i="83" s="1"/>
  <c r="E218" i="84" s="1"/>
  <c r="E5" i="88"/>
  <c r="G5" i="88" s="1"/>
  <c r="J5" i="88" s="1"/>
  <c r="E5" i="89" s="1"/>
  <c r="G5" i="89" s="1"/>
  <c r="J5" i="89" s="1"/>
  <c r="G16" i="105"/>
  <c r="J16" i="105" s="1"/>
  <c r="G235" i="105"/>
  <c r="J235" i="105" s="1"/>
  <c r="E235" i="106" s="1"/>
  <c r="G53" i="107"/>
  <c r="J53" i="107" s="1"/>
  <c r="G17" i="105"/>
  <c r="J17" i="105" s="1"/>
  <c r="G8" i="105"/>
  <c r="J8" i="105" s="1"/>
  <c r="G18" i="104"/>
  <c r="J18" i="104" s="1"/>
  <c r="G18" i="105" s="1"/>
  <c r="J18" i="105" s="1"/>
  <c r="G13" i="105"/>
  <c r="J13" i="105" s="1"/>
  <c r="G174" i="103"/>
  <c r="J174" i="103" s="1"/>
  <c r="G173" i="103"/>
  <c r="J173" i="103" s="1"/>
  <c r="G251" i="105"/>
  <c r="J251" i="105" s="1"/>
  <c r="E251" i="106" s="1"/>
  <c r="G251" i="106" s="1"/>
  <c r="J251" i="106" s="1"/>
  <c r="G243" i="105"/>
  <c r="J243" i="105" s="1"/>
  <c r="E243" i="106" s="1"/>
  <c r="G47" i="107"/>
  <c r="J47" i="107" s="1"/>
  <c r="G7" i="105"/>
  <c r="J7" i="105" s="1"/>
  <c r="G246" i="105"/>
  <c r="J246" i="105" s="1"/>
  <c r="E246" i="106" s="1"/>
  <c r="G238" i="105"/>
  <c r="J238" i="105" s="1"/>
  <c r="E238" i="106" s="1"/>
  <c r="G252" i="105"/>
  <c r="J252" i="105" s="1"/>
  <c r="E252" i="106" s="1"/>
  <c r="G230" i="105"/>
  <c r="J230" i="105" s="1"/>
  <c r="E230" i="106" s="1"/>
  <c r="G88" i="105"/>
  <c r="J88" i="105" s="1"/>
  <c r="E88" i="106" s="1"/>
  <c r="G87" i="105"/>
  <c r="J87" i="105" s="1"/>
  <c r="E87" i="106" s="1"/>
  <c r="G244" i="103"/>
  <c r="J244" i="103" s="1"/>
  <c r="G236" i="103"/>
  <c r="J236" i="103" s="1"/>
  <c r="G14" i="105"/>
  <c r="J14" i="105" s="1"/>
  <c r="G242" i="106"/>
  <c r="J242" i="106" s="1"/>
  <c r="G247" i="106"/>
  <c r="J247" i="106" s="1"/>
  <c r="G249" i="106"/>
  <c r="J249" i="106" s="1"/>
  <c r="G241" i="106"/>
  <c r="J241" i="106" s="1"/>
  <c r="G234" i="102"/>
  <c r="J234" i="102" s="1"/>
  <c r="G234" i="103" s="1"/>
  <c r="J234" i="103" s="1"/>
  <c r="G86" i="105"/>
  <c r="J86" i="105" s="1"/>
  <c r="E86" i="106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E227" i="106" s="1"/>
  <c r="G76" i="99"/>
  <c r="J76" i="99" s="1"/>
  <c r="G76" i="100" s="1"/>
  <c r="J76" i="100" s="1"/>
  <c r="G76" i="101" s="1"/>
  <c r="J76" i="101" s="1"/>
  <c r="G124" i="80"/>
  <c r="J124" i="80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7" i="106" l="1"/>
  <c r="G7" i="106" s="1"/>
  <c r="J7" i="106" s="1"/>
  <c r="G7" i="107" s="1"/>
  <c r="J7" i="107" s="1"/>
  <c r="E8" i="106"/>
  <c r="G8" i="106" s="1"/>
  <c r="J8" i="106" s="1"/>
  <c r="G8" i="107" s="1"/>
  <c r="J8" i="107" s="1"/>
  <c r="E17" i="106"/>
  <c r="G17" i="106" s="1"/>
  <c r="J17" i="106" s="1"/>
  <c r="G17" i="107" s="1"/>
  <c r="J17" i="107" s="1"/>
  <c r="E16" i="106"/>
  <c r="G16" i="106" s="1"/>
  <c r="J16" i="106" s="1"/>
  <c r="G16" i="107" s="1"/>
  <c r="J16" i="107" s="1"/>
  <c r="E13" i="106"/>
  <c r="G13" i="106" s="1"/>
  <c r="J13" i="106" s="1"/>
  <c r="G13" i="107" s="1"/>
  <c r="J13" i="107" s="1"/>
  <c r="E14" i="106"/>
  <c r="G14" i="106" s="1"/>
  <c r="J14" i="106" s="1"/>
  <c r="G14" i="107" s="1"/>
  <c r="J14" i="107" s="1"/>
  <c r="E18" i="106"/>
  <c r="G18" i="106" s="1"/>
  <c r="J18" i="106" s="1"/>
  <c r="E5" i="90"/>
  <c r="G5" i="90" s="1"/>
  <c r="J5" i="90" s="1"/>
  <c r="E124" i="81"/>
  <c r="G124" i="81" s="1"/>
  <c r="J124" i="81" s="1"/>
  <c r="G18" i="107"/>
  <c r="J18" i="107" s="1"/>
  <c r="G174" i="104"/>
  <c r="J174" i="104" s="1"/>
  <c r="G244" i="104"/>
  <c r="J244" i="104" s="1"/>
  <c r="G236" i="104"/>
  <c r="J236" i="104" s="1"/>
  <c r="G249" i="107"/>
  <c r="J249" i="107" s="1"/>
  <c r="G241" i="107"/>
  <c r="J241" i="107" s="1"/>
  <c r="G247" i="107"/>
  <c r="J247" i="107" s="1"/>
  <c r="G250" i="107"/>
  <c r="J250" i="107" s="1"/>
  <c r="G242" i="107"/>
  <c r="J242" i="107" s="1"/>
  <c r="G252" i="106"/>
  <c r="J252" i="106" s="1"/>
  <c r="G230" i="106"/>
  <c r="J230" i="106" s="1"/>
  <c r="G246" i="106"/>
  <c r="J246" i="106" s="1"/>
  <c r="G238" i="106"/>
  <c r="J238" i="106" s="1"/>
  <c r="G243" i="106"/>
  <c r="J243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52" i="107"/>
  <c r="J252" i="107" s="1"/>
  <c r="G230" i="107"/>
  <c r="J230" i="107" s="1"/>
  <c r="G246" i="107"/>
  <c r="J246" i="107" s="1"/>
  <c r="G102" i="103"/>
  <c r="J102" i="103" s="1"/>
  <c r="G88" i="107"/>
  <c r="J88" i="107" s="1"/>
  <c r="G87" i="107"/>
  <c r="J87" i="107" s="1"/>
  <c r="G244" i="105"/>
  <c r="J244" i="105" s="1"/>
  <c r="E244" i="106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251" i="107"/>
  <c r="J251" i="107" s="1"/>
  <c r="G243" i="107"/>
  <c r="J243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E228" i="106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256" i="105"/>
  <c r="J256" i="105" s="1"/>
  <c r="G105" i="105"/>
  <c r="J105" i="105" s="1"/>
  <c r="E105" i="106" s="1"/>
  <c r="G258" i="105"/>
  <c r="J258" i="105" s="1"/>
  <c r="G187" i="105"/>
  <c r="J187" i="105" s="1"/>
  <c r="E187" i="106" s="1"/>
  <c r="G255" i="105"/>
  <c r="J255" i="105" s="1"/>
  <c r="G104" i="105"/>
  <c r="J104" i="105" s="1"/>
  <c r="E104" i="106" s="1"/>
  <c r="G188" i="105"/>
  <c r="J188" i="105" s="1"/>
  <c r="E188" i="106" s="1"/>
  <c r="G234" i="105"/>
  <c r="J234" i="105" s="1"/>
  <c r="E234" i="106" s="1"/>
  <c r="G191" i="105"/>
  <c r="J191" i="105" s="1"/>
  <c r="E191" i="106" s="1"/>
  <c r="G190" i="105"/>
  <c r="J190" i="105" s="1"/>
  <c r="E190" i="106" s="1"/>
  <c r="G132" i="104"/>
  <c r="J132" i="104" s="1"/>
  <c r="G135" i="104"/>
  <c r="J135" i="104" s="1"/>
  <c r="G136" i="103"/>
  <c r="J136" i="103" s="1"/>
  <c r="G133" i="103"/>
  <c r="J133" i="103" s="1"/>
  <c r="E216" i="86" l="1"/>
  <c r="G216" i="86" s="1"/>
  <c r="J216" i="86" s="1"/>
  <c r="E216" i="87" s="1"/>
  <c r="G216" i="87" s="1"/>
  <c r="J216" i="87" s="1"/>
  <c r="E216" i="88" s="1"/>
  <c r="E199" i="86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G217" i="87" s="1"/>
  <c r="J217" i="87" s="1"/>
  <c r="E217" i="88" s="1"/>
  <c r="G200" i="86"/>
  <c r="J200" i="86" s="1"/>
  <c r="E200" i="87" s="1"/>
  <c r="G200" i="87" s="1"/>
  <c r="J200" i="87" s="1"/>
  <c r="E200" i="88" s="1"/>
  <c r="E200" i="86"/>
  <c r="E201" i="86"/>
  <c r="G201" i="86" s="1"/>
  <c r="J201" i="86" s="1"/>
  <c r="E201" i="87" s="1"/>
  <c r="G201" i="87" s="1"/>
  <c r="J201" i="87" s="1"/>
  <c r="E201" i="88" s="1"/>
  <c r="E218" i="86"/>
  <c r="G218" i="86" s="1"/>
  <c r="J218" i="86" s="1"/>
  <c r="E218" i="87" s="1"/>
  <c r="G218" i="87" s="1"/>
  <c r="J218" i="87" s="1"/>
  <c r="E218" i="88" s="1"/>
  <c r="G102" i="104"/>
  <c r="J102" i="104" s="1"/>
  <c r="G174" i="106"/>
  <c r="J174" i="106" s="1"/>
  <c r="G244" i="106"/>
  <c r="J244" i="106" s="1"/>
  <c r="G236" i="106"/>
  <c r="J236" i="106" s="1"/>
  <c r="G253" i="104"/>
  <c r="J253" i="104" s="1"/>
  <c r="G228" i="106"/>
  <c r="J228" i="106" s="1"/>
  <c r="G5" i="93"/>
  <c r="J5" i="93" s="1"/>
  <c r="G219" i="88"/>
  <c r="J219" i="88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E132" i="106" s="1"/>
  <c r="G135" i="105"/>
  <c r="J135" i="105" s="1"/>
  <c r="E135" i="106" s="1"/>
  <c r="E219" i="89" l="1"/>
  <c r="G219" i="89" s="1"/>
  <c r="J219" i="89" s="1"/>
  <c r="E219" i="90" s="1"/>
  <c r="G244" i="107"/>
  <c r="J244" i="107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53" i="105"/>
  <c r="J253" i="105" s="1"/>
  <c r="E253" i="106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G131" i="103"/>
  <c r="J131" i="103" s="1"/>
  <c r="G82" i="105"/>
  <c r="J82" i="105" s="1"/>
  <c r="E82" i="106" s="1"/>
  <c r="G248" i="105"/>
  <c r="J248" i="105" s="1"/>
  <c r="E248" i="106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E133" i="106" s="1"/>
  <c r="G136" i="105"/>
  <c r="J136" i="105" s="1"/>
  <c r="E136" i="106" s="1"/>
  <c r="E201" i="89" l="1"/>
  <c r="G201" i="89" s="1"/>
  <c r="J201" i="89" s="1"/>
  <c r="E201" i="90" s="1"/>
  <c r="E218" i="89"/>
  <c r="G218" i="89" s="1"/>
  <c r="J218" i="89" s="1"/>
  <c r="E218" i="90" s="1"/>
  <c r="E200" i="89"/>
  <c r="G200" i="89" s="1"/>
  <c r="J200" i="89" s="1"/>
  <c r="E200" i="90" s="1"/>
  <c r="G200" i="90" s="1"/>
  <c r="J200" i="90" s="1"/>
  <c r="E199" i="89"/>
  <c r="G199" i="89" s="1"/>
  <c r="J199" i="89" s="1"/>
  <c r="E199" i="90" s="1"/>
  <c r="G199" i="90" s="1"/>
  <c r="J199" i="90" s="1"/>
  <c r="E217" i="89"/>
  <c r="G217" i="89" s="1"/>
  <c r="J217" i="89" s="1"/>
  <c r="E217" i="90" s="1"/>
  <c r="G217" i="90" s="1"/>
  <c r="J217" i="90" s="1"/>
  <c r="E124" i="86"/>
  <c r="G124" i="86" s="1"/>
  <c r="J124" i="86" s="1"/>
  <c r="E124" i="87" s="1"/>
  <c r="G124" i="87" s="1"/>
  <c r="J124" i="87" s="1"/>
  <c r="E124" i="88" s="1"/>
  <c r="E216" i="89"/>
  <c r="G216" i="89" s="1"/>
  <c r="J216" i="89" s="1"/>
  <c r="E216" i="90" s="1"/>
  <c r="G216" i="90" s="1"/>
  <c r="J216" i="90" s="1"/>
  <c r="G102" i="106"/>
  <c r="J102" i="106" s="1"/>
  <c r="G103" i="106"/>
  <c r="J103" i="106" s="1"/>
  <c r="G253" i="106"/>
  <c r="J253" i="106" s="1"/>
  <c r="G5" i="95"/>
  <c r="J5" i="95" s="1"/>
  <c r="G248" i="106"/>
  <c r="J248" i="106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201" i="90"/>
  <c r="J201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E131" i="106" s="1"/>
  <c r="G134" i="105"/>
  <c r="J134" i="105" s="1"/>
  <c r="E134" i="106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E124" i="90" s="1"/>
  <c r="G5" i="97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E5" i="106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E5" i="107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E219" i="106" l="1"/>
  <c r="G219" i="106" s="1"/>
  <c r="J219" i="106" s="1"/>
  <c r="G219" i="107" s="1"/>
  <c r="J219" i="107" s="1"/>
  <c r="G217" i="105"/>
  <c r="J217" i="105" s="1"/>
  <c r="G200" i="105"/>
  <c r="J200" i="105" s="1"/>
  <c r="G216" i="105"/>
  <c r="J216" i="105" s="1"/>
  <c r="G218" i="105"/>
  <c r="J218" i="105" s="1"/>
  <c r="G201" i="105"/>
  <c r="J201" i="105" s="1"/>
  <c r="G199" i="105"/>
  <c r="J199" i="105" s="1"/>
  <c r="G124" i="103"/>
  <c r="J124" i="103" s="1"/>
  <c r="G73" i="91"/>
  <c r="J73" i="91" s="1"/>
  <c r="E218" i="106" l="1"/>
  <c r="G218" i="106" s="1"/>
  <c r="J218" i="106" s="1"/>
  <c r="G218" i="107" s="1"/>
  <c r="J218" i="107" s="1"/>
  <c r="E199" i="106"/>
  <c r="G199" i="106" s="1"/>
  <c r="J199" i="106" s="1"/>
  <c r="G199" i="107" s="1"/>
  <c r="J199" i="107" s="1"/>
  <c r="E200" i="106"/>
  <c r="G200" i="106" s="1"/>
  <c r="J200" i="106" s="1"/>
  <c r="G200" i="107" s="1"/>
  <c r="J200" i="107" s="1"/>
  <c r="E201" i="106"/>
  <c r="G201" i="106" s="1"/>
  <c r="J201" i="106" s="1"/>
  <c r="G201" i="107" s="1"/>
  <c r="J201" i="107" s="1"/>
  <c r="E216" i="106"/>
  <c r="G216" i="106" s="1"/>
  <c r="J216" i="106" s="1"/>
  <c r="G216" i="107" s="1"/>
  <c r="J216" i="107" s="1"/>
  <c r="E217" i="106"/>
  <c r="G217" i="106" s="1"/>
  <c r="J217" i="106" s="1"/>
  <c r="G217" i="107" s="1"/>
  <c r="J217" i="107" s="1"/>
  <c r="G124" i="104"/>
  <c r="J124" i="104" s="1"/>
  <c r="G73" i="92"/>
  <c r="J73" i="92" s="1"/>
  <c r="M260" i="8"/>
  <c r="G124" i="105" l="1"/>
  <c r="J124" i="105" s="1"/>
  <c r="G73" i="93"/>
  <c r="J73" i="93" s="1"/>
  <c r="M263" i="8"/>
  <c r="F261" i="8"/>
  <c r="F264" i="8" s="1"/>
  <c r="F266" i="8" s="1"/>
  <c r="E124" i="106" l="1"/>
  <c r="G124" i="106" s="1"/>
  <c r="J124" i="106" s="1"/>
  <c r="G124" i="107" s="1"/>
  <c r="J124" i="107" s="1"/>
  <c r="G73" i="94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E73" i="106" l="1"/>
  <c r="G73" i="106" s="1"/>
  <c r="J73" i="106" s="1"/>
  <c r="G73" i="107"/>
  <c r="J73" i="107" s="1"/>
</calcChain>
</file>

<file path=xl/sharedStrings.xml><?xml version="1.0" encoding="utf-8"?>
<sst xmlns="http://schemas.openxmlformats.org/spreadsheetml/2006/main" count="38146" uniqueCount="1423">
  <si>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</si>
  <si>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</si>
  <si>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</si>
  <si>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</si>
  <si>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</si>
  <si>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</si>
  <si>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</si>
  <si>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</si>
  <si>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</si>
  <si>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</si>
  <si>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</si>
  <si>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</si>
  <si>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</si>
  <si>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</si>
  <si>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</si>
  <si>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</si>
  <si>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</si>
  <si>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</si>
  <si>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</si>
  <si>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</si>
  <si>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</si>
  <si>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</si>
  <si>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</si>
  <si>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</si>
  <si>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</si>
  <si>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</si>
  <si>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</si>
  <si>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</si>
  <si>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</si>
  <si>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</si>
  <si>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</si>
  <si>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</si>
  <si>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</si>
  <si>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</si>
  <si>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</si>
  <si>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</si>
  <si>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</si>
  <si>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</si>
  <si>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</si>
  <si>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</si>
  <si>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</si>
  <si>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</si>
  <si>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</si>
  <si>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</si>
  <si>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</si>
  <si>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</si>
  <si>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</si>
  <si>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</si>
  <si>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</si>
  <si>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</si>
  <si>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</si>
  <si>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</si>
  <si>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</si>
  <si>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</si>
  <si>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</si>
  <si>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</si>
  <si>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</si>
  <si>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</si>
  <si>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</si>
  <si>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</si>
  <si>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</si>
  <si>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</si>
  <si>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</si>
  <si>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</si>
  <si>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</si>
  <si>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</si>
  <si>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</si>
  <si>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</si>
  <si>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</si>
  <si>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</si>
  <si>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</si>
  <si>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</si>
  <si>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</si>
  <si>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</si>
  <si>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</si>
  <si>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</si>
  <si>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</si>
  <si>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</si>
  <si>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</si>
  <si>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</si>
  <si>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</si>
  <si>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</si>
  <si>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</si>
  <si>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</si>
  <si>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</si>
  <si>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</si>
  <si>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</si>
  <si>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</si>
  <si>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</si>
  <si>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</si>
  <si>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</si>
  <si>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</si>
  <si>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</si>
  <si>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</si>
  <si>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</si>
  <si>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</si>
  <si>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</si>
  <si>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</si>
  <si>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</si>
  <si>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</si>
  <si>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</si>
  <si>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</si>
  <si>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</si>
  <si>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</si>
  <si>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</si>
  <si>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</si>
  <si>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</si>
  <si>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</si>
  <si>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</si>
  <si>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</si>
  <si>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</si>
  <si>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</si>
  <si>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</si>
  <si>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</si>
  <si>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</si>
  <si>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</si>
  <si>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</si>
  <si>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</si>
  <si>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</si>
  <si>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</si>
  <si>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</si>
  <si>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</si>
  <si>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</si>
  <si>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</si>
  <si>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</si>
  <si>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</si>
  <si>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</si>
  <si>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</si>
  <si>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</si>
  <si>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</si>
  <si>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</si>
  <si>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</si>
  <si>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</si>
  <si>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</si>
  <si>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</si>
  <si>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</si>
  <si>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</si>
  <si>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</si>
  <si>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</si>
  <si>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</si>
  <si>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</si>
  <si>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</si>
  <si>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</si>
  <si>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</si>
  <si>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</si>
  <si>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</si>
  <si>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</si>
  <si>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</si>
  <si>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</si>
  <si>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</si>
  <si>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</si>
  <si>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</si>
  <si>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</si>
  <si>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</si>
  <si>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</si>
  <si>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</si>
  <si>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</si>
  <si>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</si>
  <si>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</si>
  <si>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</si>
  <si>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</si>
  <si>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</si>
  <si>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</si>
  <si>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</si>
  <si>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</si>
  <si>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</si>
  <si>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</si>
  <si>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</si>
  <si>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</si>
  <si>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</si>
  <si>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</si>
  <si>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</si>
  <si>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</si>
  <si>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</si>
  <si>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</si>
  <si>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</si>
  <si>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</si>
  <si>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</si>
  <si>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</si>
  <si>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</si>
  <si>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</si>
  <si>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</si>
  <si>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</si>
  <si>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</si>
  <si>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</si>
  <si>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</si>
  <si>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</si>
  <si>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</si>
  <si>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</si>
  <si>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</si>
  <si>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</si>
  <si>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</si>
  <si>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</si>
  <si>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</si>
  <si>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</si>
  <si>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</si>
  <si>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</si>
  <si>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</si>
  <si>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</si>
  <si>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</si>
  <si>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</si>
  <si>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</si>
  <si>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</si>
  <si>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</si>
  <si>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</si>
  <si>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</si>
  <si>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</si>
  <si>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</si>
  <si>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</si>
  <si>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</si>
  <si>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</si>
  <si>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</si>
  <si>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</si>
  <si>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</si>
  <si>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</si>
  <si>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</si>
  <si>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</si>
  <si>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</si>
  <si>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</si>
  <si>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</si>
  <si>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</si>
  <si>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</si>
  <si>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</si>
  <si>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</si>
  <si>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</si>
  <si>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</si>
  <si>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</si>
  <si>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</si>
  <si>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</si>
  <si>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</si>
  <si>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</si>
  <si>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</si>
  <si>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</si>
  <si>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</si>
  <si>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</si>
  <si>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</si>
  <si>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</si>
  <si>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</si>
  <si>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</si>
  <si>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</si>
  <si>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</si>
  <si>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</si>
  <si>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</si>
  <si>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</si>
  <si>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</si>
  <si>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</si>
  <si>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</si>
  <si>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</si>
  <si>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</si>
  <si>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</si>
  <si>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</si>
  <si>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</si>
  <si>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</si>
  <si>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</si>
  <si>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</si>
  <si>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</si>
  <si>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</si>
  <si>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</si>
  <si>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</si>
  <si>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</si>
  <si>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</si>
  <si>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</si>
  <si>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</si>
  <si>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</si>
  <si>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</si>
  <si>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</si>
  <si>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</si>
  <si>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</si>
  <si>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</si>
  <si>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</si>
  <si>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</si>
  <si>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</si>
  <si>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</si>
  <si>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</si>
  <si>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</si>
  <si>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</si>
  <si>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</si>
  <si>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</si>
  <si>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</si>
  <si>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</si>
  <si>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</si>
  <si>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</si>
  <si>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</si>
  <si>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</si>
  <si>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</si>
  <si>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</si>
  <si>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</si>
  <si>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</si>
  <si>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</si>
  <si>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</si>
  <si>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</si>
  <si>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</si>
  <si>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</si>
  <si>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</si>
  <si>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</si>
  <si>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</si>
  <si>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</si>
  <si>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</si>
  <si>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</si>
  <si>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</si>
  <si>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</si>
  <si>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</si>
  <si>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</si>
  <si>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</si>
  <si>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</si>
  <si>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</si>
  <si>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</si>
  <si>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</si>
  <si>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</si>
  <si>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</si>
  <si>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</si>
  <si>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</si>
  <si>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</si>
  <si>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</si>
  <si>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</si>
  <si>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</si>
  <si>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</si>
  <si>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</si>
  <si>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</si>
  <si>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</si>
  <si>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</si>
  <si>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</si>
  <si>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</si>
  <si>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</si>
  <si>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</si>
  <si>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</si>
  <si>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</si>
  <si>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</si>
  <si>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</si>
  <si>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</si>
  <si>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</si>
  <si>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</si>
  <si>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</si>
  <si>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</si>
  <si>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</si>
  <si>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</si>
  <si>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</si>
  <si>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</si>
  <si>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</si>
  <si>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</si>
  <si>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</si>
  <si>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</si>
  <si>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</si>
  <si>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</si>
  <si>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</si>
  <si>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</si>
  <si>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</si>
  <si>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</si>
  <si>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</si>
  <si>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</si>
  <si>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</si>
  <si>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</si>
  <si>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</si>
  <si>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</si>
  <si>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</si>
  <si>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</si>
  <si>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</si>
  <si>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</si>
  <si>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</si>
  <si>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</si>
  <si>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</si>
  <si>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</si>
  <si>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</si>
  <si>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</si>
  <si>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</si>
  <si>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</si>
  <si>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</si>
  <si>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</si>
  <si>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</si>
  <si>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</si>
  <si>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</si>
  <si>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</si>
  <si>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</si>
  <si>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</si>
  <si>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</si>
  <si>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</si>
  <si>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</si>
  <si>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</si>
  <si>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</si>
  <si>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</si>
  <si>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</si>
  <si>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</si>
  <si>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</si>
  <si>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</si>
  <si>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</si>
  <si>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</si>
  <si>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</si>
  <si>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</si>
  <si>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</si>
  <si>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</si>
  <si>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</si>
  <si>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</si>
  <si>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</si>
  <si>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</si>
  <si>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</si>
  <si>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</si>
  <si>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</si>
  <si>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</si>
  <si>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</si>
  <si>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</si>
  <si>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</si>
  <si>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</si>
  <si>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</si>
  <si>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</si>
  <si>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</si>
  <si>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</si>
  <si>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</si>
  <si>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</si>
  <si>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</si>
  <si>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</si>
  <si>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</si>
  <si>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</si>
  <si>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</si>
  <si>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</si>
  <si>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</si>
  <si>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</si>
  <si>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</si>
  <si>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</si>
  <si>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</si>
  <si>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</si>
  <si>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</si>
  <si>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</si>
  <si>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</si>
  <si>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</si>
  <si>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</si>
  <si>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</si>
  <si>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</si>
  <si>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</si>
  <si>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</si>
  <si>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</si>
  <si>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</si>
  <si>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</si>
  <si>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</si>
  <si>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</si>
  <si>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</si>
  <si>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</si>
  <si>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</si>
  <si>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</si>
  <si>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</si>
  <si>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</si>
  <si>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</si>
  <si>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</si>
  <si>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</si>
  <si>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</si>
  <si>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</si>
  <si>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</si>
  <si>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</si>
  <si>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</si>
  <si>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</si>
  <si>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</si>
  <si>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</si>
  <si>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</si>
  <si>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</si>
  <si>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</si>
  <si>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</si>
  <si>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</si>
  <si>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</si>
  <si>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</si>
  <si>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</si>
  <si>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</si>
  <si>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</si>
  <si>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</si>
  <si>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</si>
  <si>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</si>
  <si>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</si>
  <si>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</si>
  <si>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</si>
  <si>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</si>
  <si>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</si>
  <si>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</si>
  <si>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</si>
  <si>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</si>
  <si>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</si>
  <si>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</si>
  <si>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</si>
  <si>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</si>
  <si>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</si>
  <si>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</si>
  <si>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</si>
  <si>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</si>
  <si>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</si>
  <si>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</si>
  <si>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</si>
  <si>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</si>
  <si>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</si>
  <si>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</si>
  <si>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</si>
  <si>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</si>
  <si>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</si>
  <si>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</si>
  <si>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</si>
  <si>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</si>
  <si>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</si>
  <si>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</si>
  <si>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</si>
  <si>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</si>
  <si>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</si>
  <si>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</si>
  <si>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</si>
  <si>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</si>
  <si>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</si>
  <si>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</si>
  <si>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</si>
  <si>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</si>
  <si>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</si>
  <si>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</si>
  <si>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</si>
  <si>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</si>
  <si>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</si>
  <si>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</si>
  <si>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</si>
  <si>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</si>
  <si>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</si>
  <si>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</si>
  <si>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</si>
  <si>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</si>
  <si>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</si>
  <si>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</si>
  <si>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</si>
  <si>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</si>
  <si>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</si>
  <si>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</si>
  <si>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</si>
  <si>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</si>
  <si>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</si>
  <si>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</si>
  <si>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</si>
  <si>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</si>
  <si>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</si>
  <si>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</si>
  <si>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</si>
  <si>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</si>
  <si>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</si>
  <si>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</si>
  <si>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</si>
  <si>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</si>
  <si>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</si>
  <si>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</si>
  <si>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</si>
  <si>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</si>
  <si>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</si>
  <si>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</si>
  <si>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</si>
  <si>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</si>
  <si>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</si>
  <si>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</si>
  <si>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</si>
  <si>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</si>
  <si>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</si>
  <si>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</si>
  <si>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</si>
  <si>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</si>
  <si>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</si>
  <si>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</si>
  <si>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</si>
  <si>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</si>
  <si>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</si>
  <si>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</si>
  <si>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</si>
  <si>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</si>
  <si>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</si>
  <si>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</si>
  <si>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</si>
  <si>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</si>
  <si>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</si>
  <si>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</si>
  <si>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</si>
  <si>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</si>
  <si>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</si>
  <si>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</si>
  <si>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</si>
  <si>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</si>
  <si>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</si>
  <si>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</si>
  <si>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</si>
  <si>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</si>
  <si>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</si>
  <si>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</si>
  <si>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</si>
  <si>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</si>
  <si>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</si>
  <si>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</si>
  <si>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</si>
  <si>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</si>
  <si>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</si>
  <si>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</si>
  <si>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</si>
  <si>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</si>
  <si>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</si>
  <si>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</si>
  <si>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</si>
  <si>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</si>
  <si>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</si>
  <si>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</si>
  <si>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</si>
  <si>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</si>
  <si>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</si>
  <si>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</si>
  <si>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</si>
  <si>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</si>
  <si>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</si>
  <si>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</si>
  <si>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</si>
  <si>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</si>
  <si>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</si>
  <si>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</si>
  <si>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</si>
  <si>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</si>
  <si>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</si>
  <si>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</si>
  <si>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</si>
  <si>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</si>
  <si>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</si>
  <si>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</si>
  <si>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</si>
  <si>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</si>
  <si>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</si>
  <si>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</si>
  <si>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</si>
  <si>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</si>
  <si>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</si>
  <si>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</si>
  <si>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</si>
  <si>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</si>
  <si>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</si>
  <si>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</si>
  <si>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</si>
  <si>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</si>
  <si>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</si>
  <si>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</si>
  <si>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</si>
  <si>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</si>
  <si>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</si>
  <si>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</si>
  <si>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</si>
  <si>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</si>
  <si>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</si>
  <si>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</si>
  <si>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</si>
  <si>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</si>
  <si>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</si>
  <si>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</si>
  <si>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</si>
  <si>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</si>
  <si>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</si>
  <si>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</si>
  <si>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</si>
  <si>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</si>
  <si>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</si>
  <si>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</si>
  <si>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</si>
  <si>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</si>
  <si>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</si>
  <si>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</si>
  <si>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</si>
  <si>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</si>
  <si>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</si>
  <si>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</si>
  <si>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</si>
  <si>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</si>
  <si>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</si>
  <si>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</si>
  <si>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</si>
  <si>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</si>
  <si>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</si>
  <si>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</si>
  <si>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</si>
  <si>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</si>
  <si>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</si>
  <si>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</si>
  <si>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</si>
  <si>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</si>
  <si>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</si>
  <si>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</si>
  <si>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</si>
  <si>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</si>
  <si>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</si>
  <si>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</si>
  <si>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</si>
  <si>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</si>
  <si>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</si>
  <si>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</si>
  <si>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</si>
  <si>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</si>
  <si>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</si>
  <si>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</si>
  <si>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</si>
  <si>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</si>
  <si>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</si>
  <si>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</si>
  <si>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</si>
  <si>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</si>
  <si>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</si>
  <si>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</si>
  <si>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</si>
  <si>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</si>
  <si>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</si>
  <si>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</si>
  <si>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</si>
  <si>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</si>
  <si>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</si>
  <si>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</si>
  <si>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</si>
  <si>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</si>
  <si>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</si>
  <si>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</si>
  <si>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</si>
  <si>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</si>
  <si>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</si>
  <si>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</si>
  <si>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</si>
  <si>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</si>
  <si>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</si>
  <si>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</si>
  <si>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</si>
  <si>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</si>
  <si>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</si>
  <si>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</si>
  <si>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</si>
  <si>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</si>
  <si>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</si>
  <si>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</si>
  <si>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</si>
  <si>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</si>
  <si>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</si>
  <si>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</si>
  <si>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</si>
  <si>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</si>
  <si>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</si>
  <si>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</si>
  <si>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</si>
  <si>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</si>
  <si>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</si>
  <si>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</si>
  <si>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</si>
  <si>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</si>
  <si>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</si>
  <si>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</si>
  <si>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</si>
  <si>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</si>
  <si>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</si>
  <si>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</si>
  <si>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</si>
  <si>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</si>
  <si>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</si>
  <si>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</si>
  <si>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</si>
  <si>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</si>
  <si>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</si>
  <si>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</si>
  <si>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</si>
  <si>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</si>
  <si>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</si>
  <si>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</si>
  <si>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</si>
  <si>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</si>
  <si>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</si>
  <si>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</si>
  <si>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</si>
  <si>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</si>
  <si>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</si>
  <si>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</si>
  <si>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</si>
  <si>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</si>
  <si>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</si>
  <si>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</si>
  <si>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</si>
  <si>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</si>
  <si>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</si>
  <si>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</si>
  <si>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</si>
  <si>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</si>
  <si>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</si>
  <si>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</si>
  <si>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</si>
  <si>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</si>
  <si>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</si>
  <si>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</si>
  <si>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</si>
  <si>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</si>
  <si>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</si>
  <si>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</si>
  <si>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</si>
  <si>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</si>
  <si>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</si>
  <si>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</si>
  <si>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</si>
  <si>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</si>
  <si>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</si>
  <si>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</si>
  <si>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</si>
  <si>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</si>
  <si>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</si>
  <si>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</si>
  <si>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</si>
  <si>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</si>
  <si>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</si>
  <si>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</si>
  <si>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</si>
  <si>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</si>
  <si>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</si>
  <si>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</si>
  <si>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</si>
  <si>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</si>
  <si>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</si>
  <si>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</si>
  <si>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</si>
  <si>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</si>
  <si>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</si>
  <si>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</si>
  <si>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</si>
  <si>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</si>
  <si>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</si>
  <si>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</si>
  <si>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</si>
  <si>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</si>
  <si>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</si>
  <si>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</si>
  <si>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</si>
  <si>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</si>
  <si>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</si>
  <si>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</si>
  <si>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</si>
  <si>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</si>
  <si>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</si>
  <si>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</si>
  <si>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</si>
  <si>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</si>
  <si>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</si>
  <si>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</si>
  <si>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</si>
  <si>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</si>
  <si>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</si>
  <si>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</si>
  <si>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</si>
  <si>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</si>
  <si>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</si>
  <si>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</si>
  <si>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</si>
  <si>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</si>
  <si>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</si>
  <si>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</si>
  <si>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</si>
  <si>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</si>
  <si>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</si>
  <si>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</si>
  <si>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</si>
  <si>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</si>
  <si>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</si>
  <si>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</si>
  <si>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</si>
  <si>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</si>
  <si>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</si>
  <si>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</si>
  <si>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</si>
  <si>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</si>
  <si>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</si>
  <si>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</si>
  <si>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</si>
  <si>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</si>
  <si>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</si>
  <si>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</si>
  <si>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</si>
  <si>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</si>
  <si>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</si>
  <si>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</si>
  <si>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</si>
  <si>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</si>
  <si>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</si>
  <si>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</si>
  <si>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</si>
  <si>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</si>
  <si>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</si>
  <si>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</si>
  <si>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</si>
  <si>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</si>
  <si>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</si>
  <si>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</si>
  <si>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</si>
  <si>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</si>
  <si>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</si>
  <si>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</si>
  <si>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</si>
  <si>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</si>
  <si>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</si>
  <si>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</si>
  <si>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</si>
  <si>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</si>
  <si>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</si>
  <si>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</si>
  <si>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</si>
  <si>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</si>
  <si>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</si>
  <si>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</si>
  <si>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</si>
  <si>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</si>
  <si>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</si>
  <si>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</si>
  <si>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</si>
  <si>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</si>
  <si>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</si>
  <si>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</si>
  <si>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</si>
  <si>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</si>
  <si>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</si>
  <si>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</si>
  <si>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</si>
  <si>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</si>
  <si>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</si>
  <si>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</si>
  <si>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</si>
  <si>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</si>
  <si>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</si>
  <si>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</si>
  <si>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</si>
  <si>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</si>
  <si>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</si>
  <si>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</si>
  <si>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</si>
  <si>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</si>
  <si>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</si>
  <si>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</si>
  <si>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</si>
  <si>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</si>
  <si>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</si>
  <si>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</si>
  <si>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</si>
  <si>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</si>
  <si>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</si>
  <si>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</si>
  <si>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</si>
  <si>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</si>
  <si>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</si>
  <si>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</si>
  <si>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</si>
  <si>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</si>
  <si>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</si>
  <si>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</si>
  <si>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</si>
  <si>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</si>
  <si>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</si>
  <si>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</si>
  <si>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</si>
  <si>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</si>
  <si>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</si>
  <si>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</si>
  <si>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</si>
  <si>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</si>
  <si>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</si>
  <si>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</si>
  <si>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</si>
  <si>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</si>
  <si>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</si>
  <si>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</si>
  <si>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</si>
  <si>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</si>
  <si>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</si>
  <si>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</si>
  <si>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</si>
  <si>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</si>
  <si>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</si>
  <si>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</si>
  <si>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</si>
  <si>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</si>
  <si>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</si>
  <si>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</si>
  <si>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</si>
  <si>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</si>
  <si>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</si>
  <si>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</si>
  <si>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</si>
  <si>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</si>
  <si>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</si>
  <si>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</si>
  <si>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</si>
  <si>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</si>
  <si>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</si>
  <si>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</si>
  <si>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</si>
  <si>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</si>
  <si>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</si>
  <si>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</si>
  <si>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</si>
  <si>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</si>
  <si>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</si>
  <si>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</si>
  <si>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</si>
  <si>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</si>
  <si>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</si>
  <si>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</si>
  <si>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</si>
  <si>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</si>
  <si>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</si>
  <si>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</si>
  <si>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</si>
  <si>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</si>
  <si>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</si>
  <si>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</si>
  <si>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</si>
  <si>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</si>
  <si>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</si>
  <si>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</si>
  <si>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</si>
  <si>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</si>
  <si>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</si>
  <si>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</si>
  <si>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</si>
  <si>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</si>
  <si>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</si>
  <si>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</si>
  <si>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</si>
  <si>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</si>
  <si>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</si>
  <si>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</si>
  <si>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</si>
  <si>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</si>
  <si>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</si>
  <si>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</si>
  <si>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</si>
  <si>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</si>
  <si>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</si>
  <si>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</si>
  <si>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</si>
  <si>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</si>
  <si>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</si>
  <si>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</si>
  <si>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</si>
  <si>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</si>
  <si>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</si>
  <si>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</si>
  <si>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</si>
  <si>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</si>
  <si>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</si>
  <si>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</si>
  <si>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</si>
  <si>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</si>
  <si>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</si>
  <si>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</si>
  <si>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</si>
  <si>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</si>
  <si>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</si>
  <si>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</si>
  <si>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</si>
  <si>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</si>
  <si>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</si>
  <si>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</si>
  <si>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</si>
  <si>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</si>
  <si>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</si>
  <si>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</si>
  <si>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</si>
  <si>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</si>
  <si>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</si>
  <si>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</si>
  <si>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</si>
  <si>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</si>
  <si>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</si>
  <si>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</si>
  <si>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</si>
  <si>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</si>
  <si>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</si>
  <si>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</si>
  <si>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</si>
  <si>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</si>
  <si>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</si>
  <si>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</si>
  <si>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</si>
  <si>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</si>
  <si>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</si>
  <si>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</si>
  <si>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</si>
  <si>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</si>
  <si>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</si>
  <si>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</si>
  <si>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</si>
  <si>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</si>
  <si>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</si>
  <si>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</si>
  <si>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</si>
  <si>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</si>
  <si>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</si>
  <si>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</si>
  <si>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</si>
  <si>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</si>
  <si>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</si>
  <si>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</si>
  <si>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</si>
  <si>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</si>
  <si>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</si>
  <si>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</si>
  <si>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</si>
  <si>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</si>
  <si>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</si>
  <si>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</si>
  <si>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</si>
  <si>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</si>
  <si>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</si>
  <si>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</si>
  <si>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</si>
  <si>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</si>
  <si>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</si>
  <si>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</si>
  <si>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</si>
  <si>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</si>
  <si>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</si>
  <si>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</si>
  <si>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</si>
  <si>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</si>
  <si>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</si>
  <si>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</si>
  <si>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</si>
  <si>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</si>
  <si>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</si>
  <si>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</si>
  <si>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</si>
  <si>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</si>
  <si>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</si>
  <si>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</si>
  <si>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</si>
  <si>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</si>
  <si>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</si>
  <si>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</si>
  <si>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</si>
  <si>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</si>
  <si>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</si>
  <si>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</si>
  <si>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</si>
  <si>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</si>
  <si>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</si>
  <si>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</si>
  <si>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</si>
  <si>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</si>
  <si>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</si>
  <si>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</si>
  <si>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</si>
  <si>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</si>
  <si>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</si>
  <si>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</si>
  <si>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</si>
  <si>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</si>
  <si>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</si>
  <si>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</si>
  <si>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</si>
  <si>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</si>
  <si>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</si>
  <si>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</si>
  <si>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</si>
  <si>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</si>
  <si>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</si>
  <si>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</si>
  <si>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</si>
  <si>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</si>
  <si>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</si>
  <si>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</si>
  <si>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</si>
  <si>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</si>
  <si>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</si>
  <si>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</si>
  <si>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</si>
  <si>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</si>
  <si>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</si>
  <si>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</si>
  <si>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</si>
  <si>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</si>
  <si>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</si>
  <si>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</si>
  <si>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</si>
  <si>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</si>
  <si>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</si>
  <si>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</si>
  <si>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</si>
  <si>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</si>
  <si>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</si>
  <si>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</si>
  <si>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</si>
  <si>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</si>
  <si>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</si>
  <si>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</si>
  <si>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</si>
  <si>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</si>
  <si>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</si>
  <si>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</si>
  <si>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</si>
  <si>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</si>
  <si>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</si>
  <si>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</si>
  <si>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</si>
  <si>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</si>
  <si>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</si>
  <si>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</si>
  <si>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</si>
  <si>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</si>
  <si>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</si>
  <si>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</si>
  <si>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</si>
  <si>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</si>
  <si>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</si>
  <si>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</si>
  <si>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</si>
  <si>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</si>
  <si>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</si>
  <si>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</si>
  <si>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</si>
  <si>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</si>
  <si>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</si>
  <si>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</si>
  <si>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</si>
  <si>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</si>
  <si>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</si>
  <si>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</si>
  <si>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</si>
  <si>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</si>
  <si>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</si>
  <si>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</si>
  <si>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</si>
  <si>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</si>
  <si>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</si>
  <si>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</si>
  <si>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</si>
  <si>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</si>
  <si>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</si>
  <si>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</si>
  <si>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</si>
  <si>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</si>
  <si>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</si>
  <si>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</si>
  <si>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</si>
  <si>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</si>
  <si>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</si>
  <si>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</si>
  <si>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</si>
  <si>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</si>
  <si>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</si>
  <si>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</si>
  <si>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</si>
  <si>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</si>
  <si>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</si>
  <si>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</si>
  <si>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</si>
  <si>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</si>
  <si>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</si>
  <si>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</si>
  <si>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</si>
  <si>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</si>
  <si>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</si>
  <si>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</si>
  <si>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</si>
  <si>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</si>
  <si>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</si>
  <si>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</si>
  <si>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</si>
  <si>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</si>
  <si>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</si>
  <si>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</si>
  <si>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</si>
  <si>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</si>
  <si>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</si>
  <si>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</si>
  <si>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</si>
  <si>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</si>
  <si>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</si>
  <si>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</si>
  <si>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</si>
  <si>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</si>
  <si>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</si>
  <si>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</si>
  <si>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</si>
  <si>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</si>
  <si>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</si>
  <si>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</si>
  <si>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</si>
  <si>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</si>
  <si>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</si>
  <si>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</si>
  <si>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</si>
  <si>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</si>
  <si>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</si>
  <si>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</si>
  <si>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</si>
  <si>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</si>
  <si>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</si>
  <si>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</si>
  <si>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</si>
  <si>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</si>
  <si>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</si>
  <si>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</si>
  <si>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</si>
  <si>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</si>
  <si>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</si>
  <si>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</si>
  <si>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</si>
  <si>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</si>
  <si>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</si>
  <si>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</si>
  <si>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</si>
  <si>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</si>
  <si>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</si>
  <si>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</si>
  <si>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</si>
  <si>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</si>
  <si>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</si>
  <si>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</si>
  <si>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</si>
  <si>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</si>
  <si>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</si>
  <si>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</si>
  <si>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</si>
  <si>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</si>
  <si>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</si>
  <si>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</si>
  <si>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</si>
  <si>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</si>
  <si>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</si>
  <si>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</si>
  <si>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</si>
  <si>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</si>
  <si>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</si>
  <si>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</si>
  <si>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</si>
  <si>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</si>
  <si>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</si>
  <si>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</si>
  <si>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</si>
  <si>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</si>
  <si>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</si>
  <si>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</si>
  <si>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</si>
  <si>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</si>
  <si>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</si>
  <si>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</si>
  <si>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</si>
  <si>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</si>
  <si>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</si>
  <si>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</si>
  <si>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</si>
  <si>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</si>
  <si>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</si>
  <si>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</si>
  <si>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</si>
  <si>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</si>
  <si>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</si>
  <si>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</si>
  <si>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</si>
  <si>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</si>
  <si>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</si>
  <si>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</si>
  <si>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</si>
  <si>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</si>
  <si>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</si>
  <si>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</si>
  <si>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</si>
  <si>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</si>
  <si>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</si>
  <si>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</si>
  <si>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</si>
  <si>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</si>
  <si>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</si>
  <si>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</si>
  <si>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</si>
  <si>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</si>
  <si>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</si>
  <si>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</si>
  <si>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</si>
  <si>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</si>
  <si>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</si>
  <si>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</si>
  <si>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</si>
  <si>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</si>
  <si>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</si>
  <si>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</si>
  <si>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</si>
  <si>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</si>
  <si>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</si>
  <si>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</si>
  <si>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</si>
  <si>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</si>
  <si>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</si>
  <si>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</si>
  <si>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</si>
  <si>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</si>
  <si>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</si>
  <si>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</si>
  <si>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</si>
  <si>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</si>
  <si>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</si>
  <si>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</si>
  <si>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</si>
  <si>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</si>
  <si>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</si>
  <si>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</si>
  <si>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</si>
  <si>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</si>
  <si>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</si>
  <si>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</si>
  <si>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</si>
  <si>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</si>
  <si>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</si>
  <si>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</si>
  <si>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</si>
  <si>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</si>
  <si>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</si>
  <si>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</si>
  <si>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</si>
  <si>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</si>
  <si>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</si>
  <si>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</si>
  <si>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</si>
  <si>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</si>
  <si>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</si>
  <si>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</si>
  <si>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</si>
  <si>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</si>
  <si>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</si>
  <si>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</si>
  <si>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</si>
  <si>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</si>
  <si>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</si>
  <si>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</si>
  <si>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ขนมปังแฮมเห็ดมายองเนส 90 กรัม</t>
  </si>
  <si>
    <t>10</t>
  </si>
  <si>
    <t>บูธ  ลำพยา 3 เก่า วันที่ 1-31 ม.ค. 2568</t>
  </si>
  <si>
    <t>สรุปยอดขาย บูธ  ลำพยา 3 เก่า วันที่ 1-31 ม.ค. 2568</t>
  </si>
  <si>
    <t>ค่าไฟ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</si>
</sst>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10" fillId="2" borderId="1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00000000-0005-0000-0000-000002000000}"/>
    <cellStyle name="จุลภาค" xfId="1" builtinId="3"/>
    <cellStyle name="จุลภาค 2" xfId="2" xr:uid="{00000000-0005-0000-0000-000003000000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A2" sqref="A2:O2"/>
      <selection pane="bottomLeft" activeCell="I26" sqref="I26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00000000-0009-0000-0000-000000000000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V17" sqref="V17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37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93"/>
      <c r="P2" s="68"/>
      <c r="Q2" s="162" t="s">
        <v>1421</v>
      </c>
      <c r="R2" s="162"/>
      <c r="S2" s="162"/>
      <c r="T2" s="162"/>
      <c r="U2" s="162"/>
      <c r="V2" s="162"/>
      <c r="W2" s="162"/>
      <c r="X2" s="162"/>
      <c r="Y2" s="162"/>
      <c r="Z2" s="162"/>
      <c r="AA2" s="95"/>
      <c r="AB2" s="95"/>
    </row>
    <row r="3" spans="1:29" s="5" customFormat="1" ht="24.6" customHeight="1" x14ac:dyDescent="0.55000000000000004">
      <c r="A3" s="126" t="s">
        <v>1</v>
      </c>
      <c r="B3" s="126" t="s">
        <v>1354</v>
      </c>
      <c r="C3" s="126" t="s">
        <v>2</v>
      </c>
      <c r="D3" s="126" t="s">
        <v>1355</v>
      </c>
      <c r="E3" s="126" t="s">
        <v>3</v>
      </c>
      <c r="F3" s="126" t="s">
        <v>4</v>
      </c>
      <c r="G3" s="126" t="s">
        <v>5</v>
      </c>
      <c r="H3" s="77" t="s">
        <v>6</v>
      </c>
      <c r="I3" s="163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274</v>
      </c>
      <c r="P3" s="130" t="s">
        <v>275</v>
      </c>
      <c r="Q3" s="167" t="s">
        <v>214</v>
      </c>
      <c r="R3" s="167" t="s">
        <v>215</v>
      </c>
      <c r="S3" s="167" t="s">
        <v>10</v>
      </c>
      <c r="T3" s="167" t="s">
        <v>216</v>
      </c>
      <c r="U3" s="167" t="s">
        <v>217</v>
      </c>
      <c r="V3" s="165" t="s">
        <v>218</v>
      </c>
      <c r="W3" s="165" t="s">
        <v>219</v>
      </c>
      <c r="X3" s="165" t="s">
        <v>220</v>
      </c>
      <c r="Y3" s="167" t="s">
        <v>221</v>
      </c>
      <c r="Z3" s="168" t="s">
        <v>222</v>
      </c>
      <c r="AA3" s="122" t="s">
        <v>1361</v>
      </c>
      <c r="AB3" s="123" t="s">
        <v>1362</v>
      </c>
    </row>
    <row r="4" spans="1:29" s="5" customFormat="1" ht="24.6" customHeight="1" x14ac:dyDescent="0.55000000000000004">
      <c r="A4" s="126"/>
      <c r="B4" s="126"/>
      <c r="C4" s="126"/>
      <c r="D4" s="126"/>
      <c r="E4" s="126"/>
      <c r="F4" s="126"/>
      <c r="G4" s="126"/>
      <c r="H4" s="77" t="s">
        <v>11</v>
      </c>
      <c r="I4" s="164"/>
      <c r="J4" s="126"/>
      <c r="K4" s="63" t="s">
        <v>12</v>
      </c>
      <c r="L4" s="42" t="s">
        <v>13</v>
      </c>
      <c r="M4" s="63" t="s">
        <v>14</v>
      </c>
      <c r="N4" s="126"/>
      <c r="O4" s="129"/>
      <c r="P4" s="131"/>
      <c r="Q4" s="167"/>
      <c r="R4" s="167"/>
      <c r="S4" s="167"/>
      <c r="T4" s="167"/>
      <c r="U4" s="167"/>
      <c r="V4" s="166"/>
      <c r="W4" s="166"/>
      <c r="X4" s="166"/>
      <c r="Y4" s="167"/>
      <c r="Z4" s="169"/>
      <c r="AA4" s="122"/>
      <c r="AB4" s="12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30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135</v>
      </c>
      <c r="G5" s="43">
        <f t="shared" ref="G5:G85" si="0">+E5+F5</f>
        <v>165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164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8200</v>
      </c>
      <c r="N5" s="19"/>
      <c r="O5" s="90">
        <v>22.48</v>
      </c>
      <c r="P5" s="79">
        <f>+K5*O5</f>
        <v>3686.7200000000003</v>
      </c>
      <c r="Q5" s="45">
        <v>1</v>
      </c>
      <c r="R5" s="46">
        <f>+'1'!N262</f>
        <v>23990</v>
      </c>
      <c r="S5" s="46">
        <f>+'1'!N267</f>
        <v>1725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11710</v>
      </c>
      <c r="X5" s="46">
        <f>+R5-S5-T5-U5-V5-W5</f>
        <v>10555</v>
      </c>
      <c r="Y5" s="46">
        <f>+'1'!N269</f>
        <v>10555</v>
      </c>
      <c r="Z5" s="47">
        <f>+Y5-X5</f>
        <v>0</v>
      </c>
      <c r="AA5" s="47" t="s">
        <v>1364</v>
      </c>
      <c r="AB5" s="121">
        <f>+W5+Y5</f>
        <v>22265</v>
      </c>
      <c r="AC5" s="58">
        <f>+W5+Y5+Z5</f>
        <v>22265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76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265</v>
      </c>
      <c r="G6" s="43">
        <f t="shared" si="0"/>
        <v>341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338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33800</v>
      </c>
      <c r="N6" s="19"/>
      <c r="O6" s="90">
        <v>39.29</v>
      </c>
      <c r="P6" s="79">
        <f t="shared" ref="P6:P70" si="2">+K6*O6</f>
        <v>13280.02</v>
      </c>
      <c r="Q6" s="45">
        <v>2</v>
      </c>
      <c r="R6" s="46">
        <f>+'2'!N262</f>
        <v>8850</v>
      </c>
      <c r="S6" s="46">
        <f>+'2'!N267</f>
        <v>495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2440</v>
      </c>
      <c r="X6" s="46">
        <f>+R6-S6-T6-U6-V6-W6</f>
        <v>5915</v>
      </c>
      <c r="Y6" s="46">
        <f>+'2'!N269</f>
        <v>5915</v>
      </c>
      <c r="Z6" s="47">
        <f t="shared" ref="Z6:Z35" si="3">+Y6-X6</f>
        <v>0</v>
      </c>
      <c r="AA6" s="47" t="s">
        <v>1365</v>
      </c>
      <c r="AB6" s="121">
        <f t="shared" ref="AB6:AB35" si="4">+W6+Y6</f>
        <v>8355</v>
      </c>
      <c r="AC6" s="58">
        <f t="shared" ref="AC6:AC35" si="5">+W6+Y6+Z6</f>
        <v>8355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6265</v>
      </c>
      <c r="S7" s="46">
        <f>+'3'!N267</f>
        <v>520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520</v>
      </c>
      <c r="X7" s="46">
        <f>+R7-S7-T7-U7-V7-W7</f>
        <v>5225</v>
      </c>
      <c r="Y7" s="46">
        <f>+'3'!N269</f>
        <v>5225</v>
      </c>
      <c r="Z7" s="47">
        <f>+Y7-X7</f>
        <v>0</v>
      </c>
      <c r="AA7" s="47" t="s">
        <v>1366</v>
      </c>
      <c r="AB7" s="47">
        <f>+W7+Y7</f>
        <v>5745</v>
      </c>
      <c r="AC7" s="58">
        <f t="shared" si="5"/>
        <v>5745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7305</v>
      </c>
      <c r="S8" s="46">
        <f>+'4'!N267</f>
        <v>450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3260</v>
      </c>
      <c r="X8" s="46">
        <f t="shared" ref="X8" si="6">+R8-S8-T8-U8-V8-W8</f>
        <v>3595</v>
      </c>
      <c r="Y8" s="46">
        <f>+'4'!N269</f>
        <v>3595</v>
      </c>
      <c r="Z8" s="47">
        <f t="shared" si="3"/>
        <v>0</v>
      </c>
      <c r="AA8" s="99" t="s">
        <v>1367</v>
      </c>
      <c r="AB8" s="47">
        <f t="shared" si="4"/>
        <v>6855</v>
      </c>
      <c r="AC8" s="58">
        <f t="shared" si="5"/>
        <v>6855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11320</v>
      </c>
      <c r="S9" s="46">
        <f>+'5'!N267</f>
        <v>1051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3184</v>
      </c>
      <c r="X9" s="46">
        <f t="shared" ref="X9:X34" si="7">+R9-S9-T9-U9-V9-W9</f>
        <v>7085</v>
      </c>
      <c r="Y9" s="46">
        <f>+'5'!N269</f>
        <v>7085</v>
      </c>
      <c r="Z9" s="47">
        <f t="shared" si="3"/>
        <v>0</v>
      </c>
      <c r="AA9" s="99" t="s">
        <v>1368</v>
      </c>
      <c r="AB9" s="121">
        <f t="shared" si="4"/>
        <v>10269</v>
      </c>
      <c r="AC9" s="58">
        <f t="shared" si="5"/>
        <v>10269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4180</v>
      </c>
      <c r="S10" s="46">
        <f>+'6'!N267</f>
        <v>420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1240</v>
      </c>
      <c r="X10" s="46">
        <f t="shared" si="7"/>
        <v>2520</v>
      </c>
      <c r="Y10" s="46">
        <f>+'6'!N269</f>
        <v>2520</v>
      </c>
      <c r="Z10" s="47">
        <f t="shared" si="3"/>
        <v>0</v>
      </c>
      <c r="AA10" s="100" t="s">
        <v>1369</v>
      </c>
      <c r="AB10" s="47">
        <f t="shared" si="4"/>
        <v>3760</v>
      </c>
      <c r="AC10" s="58">
        <f t="shared" si="5"/>
        <v>3760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30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70</v>
      </c>
      <c r="G11" s="43">
        <f t="shared" si="0"/>
        <v>100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97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4850</v>
      </c>
      <c r="N11" s="19"/>
      <c r="O11" s="90">
        <v>16.940000000000001</v>
      </c>
      <c r="P11" s="79">
        <f t="shared" si="2"/>
        <v>1643.18</v>
      </c>
      <c r="Q11" s="45">
        <v>7</v>
      </c>
      <c r="R11" s="46">
        <f>+'7'!N262</f>
        <v>2710</v>
      </c>
      <c r="S11" s="46">
        <f>+'7'!N267</f>
        <v>50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315</v>
      </c>
      <c r="X11" s="46">
        <f t="shared" si="7"/>
        <v>2345</v>
      </c>
      <c r="Y11" s="46">
        <f>+'7'!N269</f>
        <v>2345</v>
      </c>
      <c r="Z11" s="47">
        <f t="shared" si="3"/>
        <v>0</v>
      </c>
      <c r="AA11" s="47" t="s">
        <v>1363</v>
      </c>
      <c r="AB11" s="47">
        <f t="shared" si="4"/>
        <v>2660</v>
      </c>
      <c r="AC11" s="58">
        <f t="shared" si="5"/>
        <v>2660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3530</v>
      </c>
      <c r="S12" s="46">
        <f>+'8'!N267</f>
        <v>110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655</v>
      </c>
      <c r="X12" s="46">
        <f t="shared" si="7"/>
        <v>2765</v>
      </c>
      <c r="Y12" s="46">
        <f>+'8'!N269</f>
        <v>2765</v>
      </c>
      <c r="Z12" s="47">
        <f t="shared" si="3"/>
        <v>0</v>
      </c>
      <c r="AA12" s="47" t="s">
        <v>1364</v>
      </c>
      <c r="AB12" s="47">
        <f t="shared" si="4"/>
        <v>3420</v>
      </c>
      <c r="AC12" s="58">
        <f t="shared" si="5"/>
        <v>3420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3880</v>
      </c>
      <c r="S13" s="46">
        <f>+'9'!N267</f>
        <v>150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1710</v>
      </c>
      <c r="X13" s="46">
        <f>+R13-S13-T13-U13-V13-W13</f>
        <v>2020</v>
      </c>
      <c r="Y13" s="46">
        <f>+'9'!N269</f>
        <v>2020</v>
      </c>
      <c r="Z13" s="47">
        <f t="shared" si="3"/>
        <v>0</v>
      </c>
      <c r="AA13" s="47" t="s">
        <v>1365</v>
      </c>
      <c r="AB13" s="47">
        <f t="shared" si="4"/>
        <v>3730</v>
      </c>
      <c r="AC13" s="58">
        <f t="shared" si="5"/>
        <v>3730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12</v>
      </c>
      <c r="G14" s="43">
        <f t="shared" si="0"/>
        <v>12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12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600</v>
      </c>
      <c r="N14" s="19"/>
      <c r="O14" s="90">
        <v>21.22</v>
      </c>
      <c r="P14" s="79">
        <f t="shared" si="2"/>
        <v>254.64</v>
      </c>
      <c r="Q14" s="45">
        <v>10</v>
      </c>
      <c r="R14" s="46">
        <f>+'10'!N262</f>
        <v>2075</v>
      </c>
      <c r="S14" s="46">
        <f>+'10'!N267</f>
        <v>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1020</v>
      </c>
      <c r="X14" s="46">
        <f t="shared" si="7"/>
        <v>1055</v>
      </c>
      <c r="Y14" s="46">
        <f>+'10'!N269</f>
        <v>1055</v>
      </c>
      <c r="Z14" s="47">
        <f t="shared" si="3"/>
        <v>0</v>
      </c>
      <c r="AA14" s="47" t="s">
        <v>1366</v>
      </c>
      <c r="AB14" s="47">
        <f t="shared" si="4"/>
        <v>2075</v>
      </c>
      <c r="AC14" s="58">
        <f t="shared" si="5"/>
        <v>2075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5410</v>
      </c>
      <c r="S15" s="46">
        <f>+'11'!N267</f>
        <v>200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1200</v>
      </c>
      <c r="X15" s="46">
        <f t="shared" si="7"/>
        <v>4010</v>
      </c>
      <c r="Y15" s="46">
        <f>+'11'!N269</f>
        <v>4010</v>
      </c>
      <c r="Z15" s="47">
        <f t="shared" si="3"/>
        <v>0</v>
      </c>
      <c r="AA15" s="99" t="s">
        <v>1367</v>
      </c>
      <c r="AB15" s="47">
        <f t="shared" si="4"/>
        <v>5210</v>
      </c>
      <c r="AC15" s="58">
        <f t="shared" si="5"/>
        <v>5210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10270</v>
      </c>
      <c r="S16" s="46">
        <f>+'12'!N267</f>
        <v>255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3245</v>
      </c>
      <c r="X16" s="46">
        <f t="shared" si="7"/>
        <v>6770</v>
      </c>
      <c r="Y16" s="46">
        <f>+'12'!N269</f>
        <v>6770</v>
      </c>
      <c r="Z16" s="47">
        <f t="shared" si="3"/>
        <v>0</v>
      </c>
      <c r="AA16" s="99" t="s">
        <v>1368</v>
      </c>
      <c r="AB16" s="121">
        <f t="shared" si="4"/>
        <v>10015</v>
      </c>
      <c r="AC16" s="58">
        <f t="shared" si="5"/>
        <v>10015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2880</v>
      </c>
      <c r="S17" s="46">
        <f>+'13'!N267</f>
        <v>160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1050</v>
      </c>
      <c r="X17" s="46">
        <f>+R17-S17-T17-U17-V17-W17</f>
        <v>1670</v>
      </c>
      <c r="Y17" s="46">
        <f>+'13'!N269</f>
        <v>1670</v>
      </c>
      <c r="Z17" s="47">
        <f t="shared" si="3"/>
        <v>0</v>
      </c>
      <c r="AA17" s="47" t="s">
        <v>1369</v>
      </c>
      <c r="AB17" s="47">
        <f t="shared" si="4"/>
        <v>2720</v>
      </c>
      <c r="AC17" s="58">
        <f t="shared" si="5"/>
        <v>2720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2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59</v>
      </c>
      <c r="G18" s="43">
        <f t="shared" ref="G18:G22" si="9">+E18+F18</f>
        <v>61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61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3050</v>
      </c>
      <c r="N18" s="19"/>
      <c r="O18" s="90">
        <v>18.77</v>
      </c>
      <c r="P18" s="79">
        <f t="shared" si="2"/>
        <v>1144.97</v>
      </c>
      <c r="Q18" s="45">
        <v>14</v>
      </c>
      <c r="R18" s="46">
        <f>+'14'!N262</f>
        <v>2880</v>
      </c>
      <c r="S18" s="46">
        <f>+'14'!N267</f>
        <v>50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950</v>
      </c>
      <c r="X18" s="46">
        <f t="shared" si="7"/>
        <v>1880</v>
      </c>
      <c r="Y18" s="46">
        <f>+'14'!N269</f>
        <v>1880</v>
      </c>
      <c r="Z18" s="47">
        <f t="shared" si="3"/>
        <v>0</v>
      </c>
      <c r="AA18" s="47" t="s">
        <v>1363</v>
      </c>
      <c r="AB18" s="100">
        <f t="shared" si="4"/>
        <v>2830</v>
      </c>
      <c r="AC18" s="58">
        <f t="shared" si="5"/>
        <v>2830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2395</v>
      </c>
      <c r="S19" s="46">
        <f>+'15'!N267</f>
        <v>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0</v>
      </c>
      <c r="X19" s="46">
        <f t="shared" si="7"/>
        <v>2395</v>
      </c>
      <c r="Y19" s="46">
        <f>+'15'!N269</f>
        <v>2395</v>
      </c>
      <c r="Z19" s="47">
        <f t="shared" si="3"/>
        <v>0</v>
      </c>
      <c r="AA19" s="47" t="s">
        <v>1364</v>
      </c>
      <c r="AB19" s="47">
        <f t="shared" si="4"/>
        <v>2395</v>
      </c>
      <c r="AC19" s="58">
        <f t="shared" si="5"/>
        <v>2395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5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19</v>
      </c>
      <c r="G20" s="43">
        <f t="shared" si="9"/>
        <v>24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24</v>
      </c>
      <c r="L20" s="20">
        <v>65</v>
      </c>
      <c r="M20" s="44">
        <f>+K20*L20</f>
        <v>1560</v>
      </c>
      <c r="N20" s="19"/>
      <c r="O20" s="90">
        <v>22.25</v>
      </c>
      <c r="P20" s="79">
        <f t="shared" si="2"/>
        <v>534</v>
      </c>
      <c r="Q20" s="45">
        <v>16</v>
      </c>
      <c r="R20" s="46">
        <f>+'16'!N262</f>
        <v>3565</v>
      </c>
      <c r="S20" s="46">
        <f>+'16'!N267</f>
        <v>50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1430</v>
      </c>
      <c r="X20" s="46">
        <f t="shared" si="7"/>
        <v>2085</v>
      </c>
      <c r="Y20" s="46">
        <f>+'16'!N269</f>
        <v>2085</v>
      </c>
      <c r="Z20" s="47">
        <f t="shared" si="3"/>
        <v>0</v>
      </c>
      <c r="AA20" s="47" t="s">
        <v>1365</v>
      </c>
      <c r="AB20" s="47">
        <f t="shared" si="4"/>
        <v>3515</v>
      </c>
      <c r="AC20" s="58">
        <f t="shared" si="5"/>
        <v>3515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/>
      <c r="P21" s="79">
        <f t="shared" si="2"/>
        <v>0</v>
      </c>
      <c r="Q21" s="45">
        <v>17</v>
      </c>
      <c r="R21" s="46">
        <f>+'17'!N262</f>
        <v>2600</v>
      </c>
      <c r="S21" s="46">
        <f>+'17'!N267</f>
        <v>50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700</v>
      </c>
      <c r="X21" s="46">
        <f t="shared" si="7"/>
        <v>1850</v>
      </c>
      <c r="Y21" s="46">
        <f>+'17'!N269</f>
        <v>1850</v>
      </c>
      <c r="Z21" s="47">
        <f t="shared" si="3"/>
        <v>0</v>
      </c>
      <c r="AA21" s="47" t="s">
        <v>1366</v>
      </c>
      <c r="AB21" s="47">
        <f t="shared" si="4"/>
        <v>2550</v>
      </c>
      <c r="AC21" s="58">
        <f t="shared" si="5"/>
        <v>2550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9"/>
        <v>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0</v>
      </c>
      <c r="N22" s="19"/>
      <c r="O22" s="90">
        <v>26.6</v>
      </c>
      <c r="P22" s="79">
        <f t="shared" si="2"/>
        <v>0</v>
      </c>
      <c r="Q22" s="45">
        <v>18</v>
      </c>
      <c r="R22" s="46">
        <f>+'18'!N262</f>
        <v>3080</v>
      </c>
      <c r="S22" s="46">
        <f>+'18'!N267</f>
        <v>50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500</v>
      </c>
      <c r="X22" s="46">
        <f t="shared" si="7"/>
        <v>2530</v>
      </c>
      <c r="Y22" s="46">
        <f>+'18'!N269</f>
        <v>2530</v>
      </c>
      <c r="Z22" s="47">
        <f t="shared" si="3"/>
        <v>0</v>
      </c>
      <c r="AA22" s="99" t="s">
        <v>1367</v>
      </c>
      <c r="AB22" s="47">
        <f t="shared" si="4"/>
        <v>3030</v>
      </c>
      <c r="AC22" s="58">
        <f t="shared" si="5"/>
        <v>3030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5675</v>
      </c>
      <c r="S23" s="46">
        <f>+'19'!N267</f>
        <v>100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2055</v>
      </c>
      <c r="X23" s="46">
        <f t="shared" si="7"/>
        <v>3520</v>
      </c>
      <c r="Y23" s="46">
        <f>+'19'!N269</f>
        <v>3520</v>
      </c>
      <c r="Z23" s="47">
        <f t="shared" si="3"/>
        <v>0</v>
      </c>
      <c r="AA23" s="99" t="s">
        <v>1368</v>
      </c>
      <c r="AB23" s="47">
        <f t="shared" si="4"/>
        <v>5575</v>
      </c>
      <c r="AC23" s="58">
        <f t="shared" si="5"/>
        <v>5575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0">
        <v>40.51</v>
      </c>
      <c r="P24" s="79">
        <f t="shared" si="2"/>
        <v>0</v>
      </c>
      <c r="Q24" s="45">
        <v>20</v>
      </c>
      <c r="R24" s="46">
        <f>+'20'!N262</f>
        <v>4540</v>
      </c>
      <c r="S24" s="46">
        <f>+'20'!N267</f>
        <v>150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1800</v>
      </c>
      <c r="X24" s="46">
        <f t="shared" si="7"/>
        <v>2590</v>
      </c>
      <c r="Y24" s="46">
        <f>+'20'!N269</f>
        <v>2590</v>
      </c>
      <c r="Z24" s="47">
        <f t="shared" si="3"/>
        <v>0</v>
      </c>
      <c r="AA24" s="47" t="s">
        <v>1369</v>
      </c>
      <c r="AB24" s="47">
        <f t="shared" si="4"/>
        <v>4390</v>
      </c>
      <c r="AC24" s="58">
        <f t="shared" si="5"/>
        <v>4390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2755</v>
      </c>
      <c r="S25" s="46">
        <f>+'21'!N267</f>
        <v>50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755</v>
      </c>
      <c r="X25" s="46">
        <f t="shared" si="7"/>
        <v>1950</v>
      </c>
      <c r="Y25" s="46">
        <f>+'21'!N269</f>
        <v>1950</v>
      </c>
      <c r="Z25" s="47">
        <f t="shared" si="3"/>
        <v>0</v>
      </c>
      <c r="AA25" s="47" t="s">
        <v>1363</v>
      </c>
      <c r="AB25" s="47">
        <f t="shared" si="4"/>
        <v>2705</v>
      </c>
      <c r="AC25" s="58">
        <f t="shared" si="5"/>
        <v>2705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2050</v>
      </c>
      <c r="S26" s="46">
        <f>+'22'!N267</f>
        <v>50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405</v>
      </c>
      <c r="X26" s="46">
        <f t="shared" si="7"/>
        <v>1595</v>
      </c>
      <c r="Y26" s="46">
        <f>+'22'!N269</f>
        <v>1595</v>
      </c>
      <c r="Z26" s="47">
        <f t="shared" si="3"/>
        <v>0</v>
      </c>
      <c r="AA26" s="47" t="s">
        <v>1364</v>
      </c>
      <c r="AB26" s="47">
        <f t="shared" si="4"/>
        <v>2000</v>
      </c>
      <c r="AC26" s="58">
        <f t="shared" si="5"/>
        <v>2000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1710</v>
      </c>
      <c r="S27" s="46">
        <f>+'23'!N267</f>
        <v>30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555</v>
      </c>
      <c r="X27" s="46">
        <f>+R27-S27-T27-U27-V27-W27</f>
        <v>1125</v>
      </c>
      <c r="Y27" s="46">
        <f>+'23'!N269</f>
        <v>1125</v>
      </c>
      <c r="Z27" s="47">
        <f>+Y27-X27</f>
        <v>0</v>
      </c>
      <c r="AA27" s="47" t="s">
        <v>1365</v>
      </c>
      <c r="AB27" s="47">
        <f t="shared" si="4"/>
        <v>1680</v>
      </c>
      <c r="AC27" s="58">
        <f t="shared" si="5"/>
        <v>1680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11"/>
        <v>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0">
        <v>31.97</v>
      </c>
      <c r="P28" s="79">
        <f t="shared" si="2"/>
        <v>0</v>
      </c>
      <c r="Q28" s="45">
        <v>24</v>
      </c>
      <c r="R28" s="46">
        <f>+'24'!N262</f>
        <v>3480</v>
      </c>
      <c r="S28" s="46">
        <f>+'24'!N267</f>
        <v>100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1120</v>
      </c>
      <c r="X28" s="46">
        <f t="shared" si="7"/>
        <v>2260</v>
      </c>
      <c r="Y28" s="46">
        <f>+'24'!N269</f>
        <v>2260</v>
      </c>
      <c r="Z28" s="47">
        <f t="shared" si="3"/>
        <v>0</v>
      </c>
      <c r="AA28" s="47" t="s">
        <v>1366</v>
      </c>
      <c r="AB28" s="47">
        <f t="shared" si="4"/>
        <v>3380</v>
      </c>
      <c r="AC28" s="58">
        <f t="shared" si="5"/>
        <v>3380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5215</v>
      </c>
      <c r="S29" s="46">
        <f>+'25'!N267</f>
        <v>150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2335</v>
      </c>
      <c r="X29" s="46">
        <f t="shared" si="7"/>
        <v>2730</v>
      </c>
      <c r="Y29" s="46">
        <f>+'25'!N269</f>
        <v>2730</v>
      </c>
      <c r="Z29" s="47">
        <f t="shared" si="3"/>
        <v>0</v>
      </c>
      <c r="AA29" s="99" t="s">
        <v>1367</v>
      </c>
      <c r="AB29" s="47">
        <f t="shared" si="4"/>
        <v>5065</v>
      </c>
      <c r="AC29" s="58">
        <f t="shared" si="5"/>
        <v>5065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5005</v>
      </c>
      <c r="S30" s="46">
        <f>+'26'!N267</f>
        <v>100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1190</v>
      </c>
      <c r="X30" s="46">
        <f t="shared" si="7"/>
        <v>3715</v>
      </c>
      <c r="Y30" s="46">
        <f>+'26'!N269</f>
        <v>3715</v>
      </c>
      <c r="Z30" s="47">
        <f t="shared" si="3"/>
        <v>0</v>
      </c>
      <c r="AA30" s="99" t="s">
        <v>1368</v>
      </c>
      <c r="AB30" s="47">
        <f t="shared" si="4"/>
        <v>4905</v>
      </c>
      <c r="AC30" s="58">
        <f t="shared" si="5"/>
        <v>4905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80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245</v>
      </c>
      <c r="G31" s="43">
        <f t="shared" si="0"/>
        <v>325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5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15</v>
      </c>
      <c r="J31" s="43">
        <f t="shared" si="12"/>
        <v>10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295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29500</v>
      </c>
      <c r="N31" s="19"/>
      <c r="O31" s="90">
        <v>38.46</v>
      </c>
      <c r="P31" s="79">
        <f t="shared" si="2"/>
        <v>11345.7</v>
      </c>
      <c r="Q31" s="45">
        <v>27</v>
      </c>
      <c r="R31" s="46">
        <f>+'27'!N262</f>
        <v>2475</v>
      </c>
      <c r="S31" s="46">
        <f>+'27'!N267</f>
        <v>50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965</v>
      </c>
      <c r="X31" s="46">
        <f t="shared" si="7"/>
        <v>1460</v>
      </c>
      <c r="Y31" s="46">
        <f>+'27'!N269</f>
        <v>1460</v>
      </c>
      <c r="Z31" s="47">
        <f t="shared" si="3"/>
        <v>0</v>
      </c>
      <c r="AA31" s="47" t="s">
        <v>1369</v>
      </c>
      <c r="AB31" s="47">
        <f t="shared" si="4"/>
        <v>2425</v>
      </c>
      <c r="AC31" s="58">
        <f t="shared" si="5"/>
        <v>2425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5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37</v>
      </c>
      <c r="G32" s="43">
        <f t="shared" si="0"/>
        <v>42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42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5460</v>
      </c>
      <c r="N32" s="19"/>
      <c r="O32" s="90">
        <v>46.37</v>
      </c>
      <c r="P32" s="79">
        <f t="shared" si="2"/>
        <v>1947.54</v>
      </c>
      <c r="Q32" s="45">
        <v>28</v>
      </c>
      <c r="R32" s="46">
        <f>+'28'!N262</f>
        <v>2815</v>
      </c>
      <c r="S32" s="46">
        <f>+'28'!N267</f>
        <v>100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850</v>
      </c>
      <c r="X32" s="46">
        <f t="shared" si="7"/>
        <v>1865</v>
      </c>
      <c r="Y32" s="46">
        <f>+'28'!N269</f>
        <v>1865</v>
      </c>
      <c r="Z32" s="47">
        <f t="shared" si="3"/>
        <v>0</v>
      </c>
      <c r="AA32" s="47" t="s">
        <v>1363</v>
      </c>
      <c r="AB32" s="47">
        <f t="shared" si="4"/>
        <v>2715</v>
      </c>
      <c r="AC32" s="58">
        <f t="shared" si="5"/>
        <v>2715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2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14</v>
      </c>
      <c r="G33" s="43">
        <f t="shared" si="0"/>
        <v>16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1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1950</v>
      </c>
      <c r="N33" s="19"/>
      <c r="O33" s="90">
        <v>38.9</v>
      </c>
      <c r="P33" s="79">
        <f t="shared" si="2"/>
        <v>583.5</v>
      </c>
      <c r="Q33" s="45">
        <v>29</v>
      </c>
      <c r="R33" s="46">
        <f>+'29'!N262</f>
        <v>3695</v>
      </c>
      <c r="S33" s="46">
        <f>+'29'!N267</f>
        <v>100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1259</v>
      </c>
      <c r="X33" s="46">
        <f t="shared" ref="X33" si="13">+R33-S33-T33-U33-V33-W33</f>
        <v>2336</v>
      </c>
      <c r="Y33" s="46">
        <f>+'29'!N269</f>
        <v>2336</v>
      </c>
      <c r="Z33" s="47">
        <f t="shared" ref="Z33" si="14">+Y33-X33</f>
        <v>0</v>
      </c>
      <c r="AA33" s="47" t="s">
        <v>1364</v>
      </c>
      <c r="AB33" s="47">
        <f t="shared" si="4"/>
        <v>3595</v>
      </c>
      <c r="AC33" s="58">
        <f t="shared" si="5"/>
        <v>3595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3175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2730</v>
      </c>
      <c r="W34" s="46">
        <f>+'30'!N264</f>
        <v>0</v>
      </c>
      <c r="X34" s="46">
        <f t="shared" si="7"/>
        <v>445</v>
      </c>
      <c r="Y34" s="46">
        <f>+'30'!N269</f>
        <v>445</v>
      </c>
      <c r="Z34" s="47">
        <f t="shared" si="3"/>
        <v>0</v>
      </c>
      <c r="AA34" s="47" t="s">
        <v>1365</v>
      </c>
      <c r="AB34" s="47">
        <f t="shared" si="4"/>
        <v>445</v>
      </c>
      <c r="AC34" s="58">
        <f t="shared" si="5"/>
        <v>445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20</v>
      </c>
      <c r="G35" s="43">
        <f t="shared" si="0"/>
        <v>20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2600</v>
      </c>
      <c r="N35" s="19"/>
      <c r="O35" s="90">
        <v>40.799999999999997</v>
      </c>
      <c r="P35" s="79">
        <f t="shared" si="2"/>
        <v>816</v>
      </c>
      <c r="Q35" s="45">
        <v>31</v>
      </c>
      <c r="R35" s="46">
        <f>+'31.'!N262</f>
        <v>4825</v>
      </c>
      <c r="S35" s="46">
        <f>+'31.'!N267</f>
        <v>150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750</v>
      </c>
      <c r="X35" s="46">
        <f>+R35-S35-T35-U35-V35-W35</f>
        <v>3925</v>
      </c>
      <c r="Y35" s="46">
        <f>+'31.'!N269</f>
        <v>3925</v>
      </c>
      <c r="Z35" s="47">
        <f t="shared" si="3"/>
        <v>0</v>
      </c>
      <c r="AA35" s="47" t="s">
        <v>1366</v>
      </c>
      <c r="AB35" s="47">
        <f t="shared" si="4"/>
        <v>4675</v>
      </c>
      <c r="AC35" s="58">
        <f t="shared" si="5"/>
        <v>4675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154600</v>
      </c>
      <c r="S36" s="48">
        <f t="shared" si="15"/>
        <v>6916</v>
      </c>
      <c r="T36" s="48">
        <f t="shared" si="15"/>
        <v>0</v>
      </c>
      <c r="U36" s="48">
        <f t="shared" si="15"/>
        <v>0</v>
      </c>
      <c r="V36" s="48">
        <f t="shared" si="15"/>
        <v>2730</v>
      </c>
      <c r="W36" s="48">
        <f t="shared" si="15"/>
        <v>49168</v>
      </c>
      <c r="X36" s="48">
        <f t="shared" si="15"/>
        <v>95786</v>
      </c>
      <c r="Y36" s="48">
        <f t="shared" si="15"/>
        <v>95786</v>
      </c>
      <c r="Z36" s="48">
        <f t="shared" si="15"/>
        <v>0</v>
      </c>
      <c r="AA36" s="48">
        <f t="shared" si="15"/>
        <v>0</v>
      </c>
      <c r="AB36" s="48">
        <f>SUM(AB5:AB35)</f>
        <v>144954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10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10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10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0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0">
        <v>27.84</v>
      </c>
      <c r="P39" s="79">
        <f t="shared" si="2"/>
        <v>0</v>
      </c>
      <c r="Q39" s="5"/>
      <c r="R39" s="125" t="s">
        <v>1419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0">
        <v>27.12</v>
      </c>
      <c r="P40" s="79">
        <f t="shared" si="2"/>
        <v>0</v>
      </c>
      <c r="Q40" s="5"/>
      <c r="R40" s="125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8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25</v>
      </c>
      <c r="G46" s="43">
        <f t="shared" si="0"/>
        <v>33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8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1100</v>
      </c>
      <c r="N46" s="19"/>
      <c r="O46" s="90">
        <v>19.05</v>
      </c>
      <c r="P46" s="79">
        <f t="shared" si="2"/>
        <v>419.1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7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59</v>
      </c>
      <c r="G47" s="43">
        <f>+E47+F47</f>
        <v>66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2750</v>
      </c>
      <c r="N47" s="19"/>
      <c r="O47" s="90">
        <v>19.21</v>
      </c>
      <c r="P47" s="79">
        <f t="shared" si="2"/>
        <v>1056.55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70</v>
      </c>
      <c r="G48" s="43">
        <f>+E48+F48</f>
        <v>75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75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3750</v>
      </c>
      <c r="N48" s="19"/>
      <c r="O48" s="90">
        <v>18.88</v>
      </c>
      <c r="P48" s="79">
        <f t="shared" si="2"/>
        <v>1416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30</v>
      </c>
      <c r="G49" s="43">
        <f>+E49+F49</f>
        <v>36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5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1350</v>
      </c>
      <c r="N49" s="19"/>
      <c r="O49" s="90">
        <v>20.43</v>
      </c>
      <c r="P49" s="79">
        <f t="shared" si="2"/>
        <v>551.61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9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49</v>
      </c>
      <c r="G50" s="43">
        <f t="shared" si="0"/>
        <v>58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14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44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2200</v>
      </c>
      <c r="N50" s="19"/>
      <c r="O50" s="90">
        <v>21.81</v>
      </c>
      <c r="P50" s="79">
        <f t="shared" si="2"/>
        <v>959.64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10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20</v>
      </c>
      <c r="G51" s="43">
        <f t="shared" si="0"/>
        <v>30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1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4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25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1250</v>
      </c>
      <c r="N51" s="19"/>
      <c r="O51" s="90">
        <v>14.65</v>
      </c>
      <c r="P51" s="79">
        <f t="shared" si="2"/>
        <v>366.25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17</v>
      </c>
      <c r="G52" s="43">
        <f t="shared" si="0"/>
        <v>17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10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7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350</v>
      </c>
      <c r="N52" s="19"/>
      <c r="O52" s="90">
        <v>18.36</v>
      </c>
      <c r="P52" s="79">
        <f t="shared" si="2"/>
        <v>128.51999999999998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20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83</v>
      </c>
      <c r="G53" s="43">
        <f t="shared" si="0"/>
        <v>103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103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5150</v>
      </c>
      <c r="N53" s="19"/>
      <c r="O53" s="90">
        <v>17.53</v>
      </c>
      <c r="P53" s="79">
        <f t="shared" si="2"/>
        <v>1805.5900000000001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0">
        <v>33.409999999999997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90">
        <v>34.56</v>
      </c>
      <c r="P58" s="79">
        <f t="shared" si="2"/>
        <v>69.12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0">
        <v>29.82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3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10</v>
      </c>
      <c r="G67" s="43">
        <f t="shared" si="0"/>
        <v>13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2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11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770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3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10</v>
      </c>
      <c r="G68" s="43">
        <f t="shared" si="0"/>
        <v>13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3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800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7</v>
      </c>
      <c r="G72" s="43">
        <f t="shared" si="0"/>
        <v>7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4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3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150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8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38</v>
      </c>
      <c r="G74" s="43">
        <f t="shared" si="0"/>
        <v>46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7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1950</v>
      </c>
      <c r="N74" s="19"/>
      <c r="O74" s="90">
        <v>17.09</v>
      </c>
      <c r="P74" s="79">
        <f t="shared" si="17"/>
        <v>666.51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0">
        <v>25.15</v>
      </c>
      <c r="P77" s="79">
        <f t="shared" si="17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30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30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30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1050</v>
      </c>
      <c r="N79" s="19"/>
      <c r="O79" s="90">
        <v>30.84</v>
      </c>
      <c r="P79" s="79">
        <f t="shared" si="17"/>
        <v>925.2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7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7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5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20">
        <v>20.350000000000001</v>
      </c>
      <c r="P99" s="79">
        <f t="shared" ref="P99:P105" si="2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95</v>
      </c>
      <c r="G112" s="43">
        <f>+E112+F112</f>
        <v>96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90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9000</v>
      </c>
      <c r="N112" s="19"/>
      <c r="O112" s="90">
        <v>30.3</v>
      </c>
      <c r="P112" s="79">
        <f t="shared" si="17"/>
        <v>2727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11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45</v>
      </c>
      <c r="G113" s="43">
        <f t="shared" si="24"/>
        <v>56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-2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58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3190</v>
      </c>
      <c r="N113" s="19"/>
      <c r="O113" s="90">
        <v>20.58</v>
      </c>
      <c r="P113" s="79">
        <f t="shared" si="17"/>
        <v>1193.6399999999999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40</v>
      </c>
      <c r="G115" s="43">
        <f t="shared" si="24"/>
        <v>42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12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1800</v>
      </c>
      <c r="N115" s="19"/>
      <c r="O115" s="90">
        <v>23.61</v>
      </c>
      <c r="P115" s="79">
        <f t="shared" si="17"/>
        <v>708.3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2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40</v>
      </c>
      <c r="G116" s="43">
        <f t="shared" si="24"/>
        <v>42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4100</v>
      </c>
      <c r="N116" s="19"/>
      <c r="O116" s="90">
        <v>13.03</v>
      </c>
      <c r="P116" s="79">
        <f t="shared" si="17"/>
        <v>534.23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24"/>
        <v>5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4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90">
        <v>11.91</v>
      </c>
      <c r="P117" s="79">
        <f t="shared" si="17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24"/>
        <v>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0">
        <v>9.91</v>
      </c>
      <c r="P131" s="79">
        <f t="shared" si="17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4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7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24"/>
        <v>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0">
        <v>24.21</v>
      </c>
      <c r="P133" s="79">
        <f t="shared" si="17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4" s="43">
        <f t="shared" ref="G174" si="31">+E174+F174</f>
        <v>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0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30"/>
        <v>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0">
        <v>29.96</v>
      </c>
      <c r="P175" s="79">
        <f t="shared" si="2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0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46">
        <f>+ยกมา!J187</f>
        <v>64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64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63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1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10</v>
      </c>
      <c r="N187" s="19"/>
      <c r="O187" s="90">
        <v>3.5</v>
      </c>
      <c r="P187" s="79">
        <f>+K187*O187</f>
        <v>3.5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46">
        <f>+ยกมา!J188</f>
        <v>43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43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42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10</v>
      </c>
      <c r="N188" s="19"/>
      <c r="O188" s="90">
        <v>3.5</v>
      </c>
      <c r="P188" s="79">
        <f>+K188*O188</f>
        <v>3.5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46">
        <f>+ยกมา!J189</f>
        <v>19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19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19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2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70</v>
      </c>
      <c r="G193" s="43">
        <f t="shared" si="30"/>
        <v>72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10</v>
      </c>
      <c r="J193" s="43">
        <f t="shared" si="28"/>
        <v>8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3240</v>
      </c>
      <c r="N193" s="19"/>
      <c r="O193" s="90">
        <v>38</v>
      </c>
      <c r="P193" s="79">
        <f t="shared" si="29"/>
        <v>2052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3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120</v>
      </c>
      <c r="G194" s="43">
        <f t="shared" si="30"/>
        <v>123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11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112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13440</v>
      </c>
      <c r="N194" s="19"/>
      <c r="O194" s="90">
        <v>73</v>
      </c>
      <c r="P194" s="79">
        <f t="shared" si="29"/>
        <v>8176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0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3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90</v>
      </c>
      <c r="G205" s="43">
        <f t="shared" si="30"/>
        <v>93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51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2310</v>
      </c>
      <c r="N205" s="19"/>
      <c r="O205" s="90">
        <v>40</v>
      </c>
      <c r="P205" s="79">
        <f t="shared" si="29"/>
        <v>1680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5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19</v>
      </c>
      <c r="G209" s="43">
        <f t="shared" si="30"/>
        <v>24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24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2880</v>
      </c>
      <c r="N209" s="19"/>
      <c r="O209" s="90">
        <v>83</v>
      </c>
      <c r="P209" s="79">
        <f t="shared" si="29"/>
        <v>1992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1418</v>
      </c>
      <c r="D243" s="10" t="s">
        <v>564</v>
      </c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>
        <v>27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135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/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4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5</v>
      </c>
      <c r="G256" s="43">
        <f t="shared" si="54"/>
        <v>5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5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7" s="43">
        <f t="shared" si="54"/>
        <v>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4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2" t="s">
        <v>223</v>
      </c>
      <c r="B260" s="133"/>
      <c r="C260" s="133"/>
      <c r="D260" s="134"/>
      <c r="E260" s="141" t="s">
        <v>239</v>
      </c>
      <c r="F260" s="142"/>
      <c r="G260" s="135" t="s">
        <v>224</v>
      </c>
      <c r="H260" s="136"/>
      <c r="I260" s="137"/>
      <c r="J260" s="143" t="s">
        <v>225</v>
      </c>
      <c r="K260" s="143"/>
      <c r="L260" s="143"/>
      <c r="M260" s="51">
        <f>SUM(M5:M259)</f>
        <v>154600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4" t="s">
        <v>226</v>
      </c>
      <c r="B261" s="145"/>
      <c r="C261" s="150">
        <f>+M263</f>
        <v>154600</v>
      </c>
      <c r="D261" s="151"/>
      <c r="E261" s="53" t="s">
        <v>227</v>
      </c>
      <c r="F261" s="54">
        <f>+M260</f>
        <v>154600</v>
      </c>
      <c r="G261" s="55" t="s">
        <v>217</v>
      </c>
      <c r="H261" s="159">
        <f>SUM(U36)</f>
        <v>0</v>
      </c>
      <c r="I261" s="160"/>
      <c r="J261" s="155"/>
      <c r="K261" s="155"/>
      <c r="L261" s="155"/>
      <c r="M261" s="57"/>
      <c r="N261" s="57">
        <f>+W36</f>
        <v>49168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4"/>
      <c r="B262" s="145"/>
      <c r="C262" s="150"/>
      <c r="D262" s="151"/>
      <c r="E262" s="53" t="s">
        <v>228</v>
      </c>
      <c r="F262" s="54">
        <f>N263</f>
        <v>6916</v>
      </c>
      <c r="G262" s="55"/>
      <c r="H262" s="159">
        <v>0</v>
      </c>
      <c r="I262" s="160"/>
      <c r="J262" s="155" t="s">
        <v>229</v>
      </c>
      <c r="K262" s="155"/>
      <c r="L262" s="15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6" t="s">
        <v>10</v>
      </c>
      <c r="B263" s="147"/>
      <c r="C263" s="150">
        <f>+F262</f>
        <v>6916</v>
      </c>
      <c r="D263" s="151"/>
      <c r="E263" s="53"/>
      <c r="F263" s="54"/>
      <c r="G263" s="55" t="s">
        <v>230</v>
      </c>
      <c r="H263" s="159">
        <f>+V36</f>
        <v>2730</v>
      </c>
      <c r="I263" s="160"/>
      <c r="J263" s="156" t="s">
        <v>231</v>
      </c>
      <c r="K263" s="157"/>
      <c r="L263" s="158"/>
      <c r="M263" s="57">
        <f>+M260-M261</f>
        <v>154600</v>
      </c>
      <c r="N263" s="59">
        <f>+S36</f>
        <v>6916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8" t="s">
        <v>232</v>
      </c>
      <c r="B264" s="149"/>
      <c r="C264" s="150">
        <f>+C261-C263</f>
        <v>147684</v>
      </c>
      <c r="D264" s="151"/>
      <c r="E264" s="53" t="s">
        <v>232</v>
      </c>
      <c r="F264" s="54">
        <f>+F261-F262</f>
        <v>147684</v>
      </c>
      <c r="G264" s="55" t="s">
        <v>233</v>
      </c>
      <c r="H264" s="159">
        <f>SUM(H261:H263)</f>
        <v>2730</v>
      </c>
      <c r="I264" s="160"/>
      <c r="J264" s="155" t="s">
        <v>206</v>
      </c>
      <c r="K264" s="155"/>
      <c r="L264" s="155"/>
      <c r="M264" s="57">
        <f>H264</f>
        <v>2730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95786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47684</v>
      </c>
      <c r="J266" s="138" t="s">
        <v>209</v>
      </c>
      <c r="K266" s="139"/>
      <c r="L266" s="140"/>
      <c r="M266" s="57">
        <f>+Y36</f>
        <v>95786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f>+F266*4%</f>
        <v>1907.3600000000001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1" t="s">
        <v>1370</v>
      </c>
      <c r="F268" s="102">
        <v>400</v>
      </c>
      <c r="J268" s="161" t="s">
        <v>211</v>
      </c>
      <c r="K268" s="161"/>
      <c r="L268" s="161"/>
      <c r="M268" s="61">
        <f>+M266-M265</f>
        <v>0</v>
      </c>
      <c r="N268" s="66"/>
    </row>
    <row r="269" spans="1:29" ht="24.75" customHeight="1" thickBot="1" x14ac:dyDescent="0.6">
      <c r="H269" s="152" t="s">
        <v>237</v>
      </c>
      <c r="I269" s="153"/>
      <c r="J269" s="153"/>
      <c r="K269" s="153"/>
      <c r="L269" s="153"/>
      <c r="M269" s="153"/>
      <c r="N269" s="154"/>
    </row>
    <row r="270" spans="1:29" x14ac:dyDescent="0.55000000000000004">
      <c r="F270" s="23"/>
    </row>
  </sheetData>
  <autoFilter ref="A4:AC269" xr:uid="{00000000-0009-0000-0000-000002000000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40</v>
      </c>
      <c r="F5" s="71"/>
      <c r="G5" s="46">
        <f t="shared" ref="G5" si="0">E5+F5</f>
        <v>40</v>
      </c>
      <c r="H5" s="78">
        <v>0</v>
      </c>
      <c r="I5" s="76">
        <v>10</v>
      </c>
      <c r="J5" s="46">
        <f t="shared" ref="J5" si="1">+G5-H5-K5-I5</f>
        <v>30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76</v>
      </c>
      <c r="F6" s="71"/>
      <c r="G6" s="46">
        <f t="shared" ref="G6:G26" si="2">E6+F6</f>
        <v>76</v>
      </c>
      <c r="H6" s="78">
        <v>0</v>
      </c>
      <c r="I6" s="76">
        <v>0</v>
      </c>
      <c r="J6" s="46">
        <f t="shared" ref="J6:J26" si="3">+G6-H6-K6-I6</f>
        <v>76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30</v>
      </c>
      <c r="F11" s="71"/>
      <c r="G11" s="46">
        <f t="shared" si="2"/>
        <v>30</v>
      </c>
      <c r="H11" s="78">
        <v>0</v>
      </c>
      <c r="I11" s="76">
        <v>0</v>
      </c>
      <c r="J11" s="46">
        <f t="shared" si="3"/>
        <v>30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2</v>
      </c>
      <c r="F18" s="71"/>
      <c r="G18" s="46">
        <f t="shared" si="2"/>
        <v>2</v>
      </c>
      <c r="H18" s="78">
        <v>0</v>
      </c>
      <c r="I18" s="76">
        <v>0</v>
      </c>
      <c r="J18" s="46">
        <f t="shared" si="3"/>
        <v>2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5</v>
      </c>
      <c r="F20" s="71"/>
      <c r="G20" s="46">
        <f t="shared" si="2"/>
        <v>5</v>
      </c>
      <c r="H20" s="78">
        <v>0</v>
      </c>
      <c r="I20" s="76">
        <v>0</v>
      </c>
      <c r="J20" s="46">
        <f t="shared" si="3"/>
        <v>5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80</v>
      </c>
      <c r="F31" s="71"/>
      <c r="G31" s="46">
        <f t="shared" si="7"/>
        <v>80</v>
      </c>
      <c r="H31" s="78">
        <v>0</v>
      </c>
      <c r="I31" s="76">
        <v>0</v>
      </c>
      <c r="J31" s="46">
        <f t="shared" si="8"/>
        <v>80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5</v>
      </c>
      <c r="F32" s="71"/>
      <c r="G32" s="46">
        <f t="shared" si="7"/>
        <v>5</v>
      </c>
      <c r="H32" s="78">
        <v>0</v>
      </c>
      <c r="I32" s="76">
        <v>0</v>
      </c>
      <c r="J32" s="46">
        <f t="shared" si="8"/>
        <v>5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2</v>
      </c>
      <c r="F33" s="71"/>
      <c r="G33" s="46">
        <f t="shared" si="7"/>
        <v>2</v>
      </c>
      <c r="H33" s="78">
        <v>0</v>
      </c>
      <c r="I33" s="76">
        <v>0</v>
      </c>
      <c r="J33" s="46">
        <f t="shared" si="8"/>
        <v>2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v>10</v>
      </c>
      <c r="F38" s="71"/>
      <c r="G38" s="46">
        <f t="shared" si="7"/>
        <v>10</v>
      </c>
      <c r="H38" s="78">
        <v>0</v>
      </c>
      <c r="I38" s="76">
        <v>0</v>
      </c>
      <c r="J38" s="46">
        <f t="shared" si="8"/>
        <v>10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8</v>
      </c>
      <c r="F46" s="71"/>
      <c r="G46" s="46">
        <f t="shared" si="7"/>
        <v>8</v>
      </c>
      <c r="H46" s="78">
        <v>0</v>
      </c>
      <c r="I46" s="76">
        <v>0</v>
      </c>
      <c r="J46" s="46">
        <f t="shared" si="8"/>
        <v>8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7</v>
      </c>
      <c r="F47" s="71"/>
      <c r="G47" s="46">
        <f t="shared" si="7"/>
        <v>7</v>
      </c>
      <c r="H47" s="78">
        <v>0</v>
      </c>
      <c r="I47" s="76">
        <v>0</v>
      </c>
      <c r="J47" s="46">
        <f t="shared" si="8"/>
        <v>7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5</v>
      </c>
      <c r="F48" s="71"/>
      <c r="G48" s="46">
        <f t="shared" si="7"/>
        <v>5</v>
      </c>
      <c r="H48" s="78">
        <v>0</v>
      </c>
      <c r="I48" s="76">
        <v>0</v>
      </c>
      <c r="J48" s="46">
        <f t="shared" si="8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6</v>
      </c>
      <c r="F49" s="71"/>
      <c r="G49" s="46">
        <f t="shared" si="7"/>
        <v>6</v>
      </c>
      <c r="H49" s="78">
        <v>0</v>
      </c>
      <c r="I49" s="76">
        <v>0</v>
      </c>
      <c r="J49" s="46">
        <f t="shared" si="8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9</v>
      </c>
      <c r="F50" s="71"/>
      <c r="G50" s="46">
        <f t="shared" si="7"/>
        <v>9</v>
      </c>
      <c r="H50" s="78">
        <v>0</v>
      </c>
      <c r="I50" s="76">
        <v>0</v>
      </c>
      <c r="J50" s="46">
        <f t="shared" si="8"/>
        <v>9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v>10</v>
      </c>
      <c r="F51" s="71"/>
      <c r="G51" s="46">
        <f t="shared" si="7"/>
        <v>10</v>
      </c>
      <c r="H51" s="78">
        <v>0</v>
      </c>
      <c r="I51" s="76">
        <v>0</v>
      </c>
      <c r="J51" s="46">
        <f t="shared" si="8"/>
        <v>10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20</v>
      </c>
      <c r="F53" s="71"/>
      <c r="G53" s="46">
        <f t="shared" si="7"/>
        <v>20</v>
      </c>
      <c r="H53" s="78">
        <v>0</v>
      </c>
      <c r="I53" s="76">
        <v>0</v>
      </c>
      <c r="J53" s="46">
        <f t="shared" si="8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3</v>
      </c>
      <c r="F67" s="71"/>
      <c r="G67" s="46">
        <f t="shared" si="7"/>
        <v>3</v>
      </c>
      <c r="H67" s="78">
        <v>0</v>
      </c>
      <c r="I67" s="76">
        <v>0</v>
      </c>
      <c r="J67" s="46">
        <f t="shared" si="8"/>
        <v>3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3</v>
      </c>
      <c r="F68" s="71"/>
      <c r="G68" s="46">
        <f t="shared" si="7"/>
        <v>3</v>
      </c>
      <c r="H68" s="78">
        <v>0</v>
      </c>
      <c r="I68" s="76">
        <v>0</v>
      </c>
      <c r="J68" s="46">
        <f t="shared" si="8"/>
        <v>3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8</v>
      </c>
      <c r="F74" s="71"/>
      <c r="G74" s="46">
        <f t="shared" si="7"/>
        <v>8</v>
      </c>
      <c r="H74" s="78">
        <v>0</v>
      </c>
      <c r="I74" s="76">
        <v>0</v>
      </c>
      <c r="J74" s="46">
        <f t="shared" si="8"/>
        <v>8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v>30</v>
      </c>
      <c r="F79" s="71"/>
      <c r="G79" s="46">
        <f t="shared" si="7"/>
        <v>30</v>
      </c>
      <c r="H79" s="78">
        <v>0</v>
      </c>
      <c r="I79" s="76">
        <v>0</v>
      </c>
      <c r="J79" s="46">
        <f t="shared" si="8"/>
        <v>30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</v>
      </c>
      <c r="F112" s="71"/>
      <c r="G112" s="46">
        <f t="shared" si="25"/>
        <v>1</v>
      </c>
      <c r="H112" s="78">
        <v>0</v>
      </c>
      <c r="I112" s="76">
        <v>0</v>
      </c>
      <c r="J112" s="46">
        <f t="shared" si="26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11</v>
      </c>
      <c r="F113" s="71"/>
      <c r="G113" s="46">
        <f t="shared" si="25"/>
        <v>11</v>
      </c>
      <c r="H113" s="78">
        <v>0</v>
      </c>
      <c r="I113" s="76">
        <v>0</v>
      </c>
      <c r="J113" s="46">
        <f t="shared" si="26"/>
        <v>11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</v>
      </c>
      <c r="F115" s="71"/>
      <c r="G115" s="46">
        <f t="shared" si="25"/>
        <v>2</v>
      </c>
      <c r="H115" s="78">
        <v>0</v>
      </c>
      <c r="I115" s="76">
        <v>0</v>
      </c>
      <c r="J115" s="46">
        <f t="shared" si="26"/>
        <v>2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2</v>
      </c>
      <c r="F116" s="71"/>
      <c r="G116" s="46">
        <f t="shared" si="25"/>
        <v>2</v>
      </c>
      <c r="H116" s="78">
        <v>0</v>
      </c>
      <c r="I116" s="76">
        <v>0</v>
      </c>
      <c r="J116" s="46">
        <f t="shared" si="26"/>
        <v>2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</v>
      </c>
      <c r="F193" s="71"/>
      <c r="G193" s="46">
        <f t="shared" si="32"/>
        <v>2</v>
      </c>
      <c r="H193" s="78">
        <v>0</v>
      </c>
      <c r="I193" s="76">
        <v>0</v>
      </c>
      <c r="J193" s="46">
        <f t="shared" si="33"/>
        <v>2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3</v>
      </c>
      <c r="F194" s="71"/>
      <c r="G194" s="46">
        <f t="shared" si="32"/>
        <v>3</v>
      </c>
      <c r="H194" s="78">
        <v>0</v>
      </c>
      <c r="I194" s="76">
        <v>0</v>
      </c>
      <c r="J194" s="46">
        <f t="shared" si="33"/>
        <v>3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3</v>
      </c>
      <c r="F205" s="71"/>
      <c r="G205" s="46">
        <f t="shared" si="32"/>
        <v>3</v>
      </c>
      <c r="H205" s="78">
        <v>0</v>
      </c>
      <c r="I205" s="76">
        <v>0</v>
      </c>
      <c r="J205" s="46">
        <f t="shared" si="33"/>
        <v>3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5</v>
      </c>
      <c r="F209" s="71"/>
      <c r="G209" s="46">
        <f t="shared" si="32"/>
        <v>5</v>
      </c>
      <c r="H209" s="78">
        <v>0</v>
      </c>
      <c r="I209" s="76">
        <v>0</v>
      </c>
      <c r="J209" s="46">
        <f t="shared" si="33"/>
        <v>5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27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/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3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28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29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30</v>
      </c>
      <c r="F5" s="71"/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5</v>
      </c>
      <c r="K5" s="72">
        <v>25</v>
      </c>
      <c r="L5" s="15">
        <v>50</v>
      </c>
      <c r="M5" s="65">
        <f>+L5*K5</f>
        <v>1250</v>
      </c>
      <c r="N5" s="17" t="s">
        <v>16</v>
      </c>
      <c r="O5" s="18"/>
      <c r="P5" s="103">
        <f>SUM(M5-O5)</f>
        <v>1250</v>
      </c>
      <c r="Q5" s="90">
        <v>22.48</v>
      </c>
      <c r="R5" s="43">
        <f>+K5*Q5</f>
        <v>562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76</v>
      </c>
      <c r="F6" s="71"/>
      <c r="G6" s="46">
        <f t="shared" si="0"/>
        <v>76</v>
      </c>
      <c r="H6" s="78">
        <v>0</v>
      </c>
      <c r="I6" s="76">
        <v>0</v>
      </c>
      <c r="J6" s="46">
        <f t="shared" si="1"/>
        <v>5</v>
      </c>
      <c r="K6" s="72">
        <v>71</v>
      </c>
      <c r="L6" s="15">
        <v>100</v>
      </c>
      <c r="M6" s="65">
        <f t="shared" ref="M6:M80" si="2">+L6*K6</f>
        <v>7100</v>
      </c>
      <c r="N6" s="17" t="s">
        <v>16</v>
      </c>
      <c r="O6" s="18">
        <v>1088</v>
      </c>
      <c r="P6" s="103">
        <f>SUM(M6-O6)</f>
        <v>6012</v>
      </c>
      <c r="Q6" s="90">
        <v>39.29</v>
      </c>
      <c r="R6" s="43">
        <f t="shared" ref="R6:R80" si="3">+K6*Q6</f>
        <v>2789.59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30</v>
      </c>
      <c r="F11" s="71"/>
      <c r="G11" s="46">
        <f t="shared" si="0"/>
        <v>30</v>
      </c>
      <c r="H11" s="78">
        <v>0</v>
      </c>
      <c r="I11" s="76">
        <v>0</v>
      </c>
      <c r="J11" s="46">
        <f t="shared" si="1"/>
        <v>13</v>
      </c>
      <c r="K11" s="72">
        <v>17</v>
      </c>
      <c r="L11" s="15">
        <v>50</v>
      </c>
      <c r="M11" s="65">
        <f t="shared" si="2"/>
        <v>850</v>
      </c>
      <c r="N11" s="17" t="s">
        <v>16</v>
      </c>
      <c r="O11" s="18"/>
      <c r="P11" s="103">
        <f t="shared" si="4"/>
        <v>850</v>
      </c>
      <c r="Q11" s="90">
        <v>16.940000000000001</v>
      </c>
      <c r="R11" s="43">
        <f t="shared" si="3"/>
        <v>287.98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2</v>
      </c>
      <c r="F18" s="71">
        <v>10</v>
      </c>
      <c r="G18" s="46">
        <f t="shared" si="0"/>
        <v>12</v>
      </c>
      <c r="H18" s="78">
        <v>0</v>
      </c>
      <c r="I18" s="76">
        <v>0</v>
      </c>
      <c r="J18" s="46">
        <f t="shared" si="1"/>
        <v>0</v>
      </c>
      <c r="K18" s="72">
        <v>12</v>
      </c>
      <c r="L18" s="15">
        <v>50</v>
      </c>
      <c r="M18" s="65">
        <f t="shared" si="2"/>
        <v>600</v>
      </c>
      <c r="N18" s="17" t="s">
        <v>16</v>
      </c>
      <c r="O18" s="18"/>
      <c r="P18" s="103">
        <f t="shared" si="4"/>
        <v>600</v>
      </c>
      <c r="Q18" s="90">
        <v>18.77</v>
      </c>
      <c r="R18" s="43">
        <f t="shared" si="3"/>
        <v>225.24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0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/>
      <c r="P20" s="103">
        <f t="shared" si="4"/>
        <v>325</v>
      </c>
      <c r="Q20" s="90">
        <v>22.25</v>
      </c>
      <c r="R20" s="43">
        <f t="shared" si="3"/>
        <v>111.25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80</v>
      </c>
      <c r="F31" s="71"/>
      <c r="G31" s="46">
        <f t="shared" si="5"/>
        <v>80</v>
      </c>
      <c r="H31" s="78">
        <v>0</v>
      </c>
      <c r="I31" s="76">
        <v>0</v>
      </c>
      <c r="J31" s="46">
        <f t="shared" si="6"/>
        <v>18</v>
      </c>
      <c r="K31" s="72">
        <v>62</v>
      </c>
      <c r="L31" s="15">
        <v>100</v>
      </c>
      <c r="M31" s="65">
        <f t="shared" si="2"/>
        <v>6200</v>
      </c>
      <c r="N31" s="17" t="s">
        <v>16</v>
      </c>
      <c r="O31" s="18">
        <v>637</v>
      </c>
      <c r="P31" s="103">
        <f t="shared" si="4"/>
        <v>5563</v>
      </c>
      <c r="Q31" s="90">
        <v>38.46</v>
      </c>
      <c r="R31" s="43">
        <f t="shared" si="3"/>
        <v>2384.52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4"/>
        <v>390</v>
      </c>
      <c r="Q32" s="90">
        <v>46.37</v>
      </c>
      <c r="R32" s="43">
        <f t="shared" si="3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3">
        <f t="shared" si="4"/>
        <v>260</v>
      </c>
      <c r="Q33" s="90">
        <v>38.9</v>
      </c>
      <c r="R33" s="43">
        <f t="shared" si="3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10</v>
      </c>
      <c r="F38" s="71"/>
      <c r="G38" s="46">
        <f t="shared" si="5"/>
        <v>10</v>
      </c>
      <c r="H38" s="78">
        <v>0</v>
      </c>
      <c r="I38" s="76">
        <v>0</v>
      </c>
      <c r="J38" s="46">
        <f t="shared" si="6"/>
        <v>10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0</v>
      </c>
      <c r="K46" s="72">
        <v>8</v>
      </c>
      <c r="L46" s="15">
        <v>50</v>
      </c>
      <c r="M46" s="65">
        <f t="shared" si="2"/>
        <v>400</v>
      </c>
      <c r="N46" s="17" t="s">
        <v>16</v>
      </c>
      <c r="O46" s="18"/>
      <c r="P46" s="103">
        <f t="shared" si="4"/>
        <v>400</v>
      </c>
      <c r="Q46" s="90">
        <v>19.05</v>
      </c>
      <c r="R46" s="43">
        <f t="shared" si="3"/>
        <v>152.4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1</v>
      </c>
      <c r="K47" s="72">
        <v>6</v>
      </c>
      <c r="L47" s="15">
        <v>50</v>
      </c>
      <c r="M47" s="65">
        <f t="shared" si="2"/>
        <v>300</v>
      </c>
      <c r="N47" s="17" t="s">
        <v>16</v>
      </c>
      <c r="O47" s="18"/>
      <c r="P47" s="103">
        <f t="shared" si="4"/>
        <v>300</v>
      </c>
      <c r="Q47" s="90">
        <v>19.21</v>
      </c>
      <c r="R47" s="43">
        <f t="shared" si="3"/>
        <v>115.26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3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2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03">
        <f>SUM(M49-O49)</f>
        <v>200</v>
      </c>
      <c r="Q49" s="90">
        <v>20.43</v>
      </c>
      <c r="R49" s="43">
        <f>+K49*Q49</f>
        <v>81.72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1</v>
      </c>
      <c r="K50" s="72">
        <v>8</v>
      </c>
      <c r="L50" s="15">
        <v>50</v>
      </c>
      <c r="M50" s="65">
        <f t="shared" si="2"/>
        <v>400</v>
      </c>
      <c r="N50" s="17" t="s">
        <v>16</v>
      </c>
      <c r="O50" s="18"/>
      <c r="P50" s="103">
        <f t="shared" si="4"/>
        <v>400</v>
      </c>
      <c r="Q50" s="90">
        <v>21.81</v>
      </c>
      <c r="R50" s="43">
        <f t="shared" si="3"/>
        <v>174.48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6</v>
      </c>
      <c r="K53" s="72">
        <v>14</v>
      </c>
      <c r="L53" s="20">
        <v>50</v>
      </c>
      <c r="M53" s="65">
        <f>+L53*K53</f>
        <v>700</v>
      </c>
      <c r="N53" s="17" t="s">
        <v>16</v>
      </c>
      <c r="O53" s="18"/>
      <c r="P53" s="103">
        <f>SUM(M53-O53)</f>
        <v>700</v>
      </c>
      <c r="Q53" s="90">
        <v>17.53</v>
      </c>
      <c r="R53" s="43">
        <f>+K53*Q53</f>
        <v>245.42000000000002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4"/>
        <v>100</v>
      </c>
      <c r="Q74" s="90">
        <v>17.09</v>
      </c>
      <c r="R74" s="43">
        <f t="shared" si="3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hidden="1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30</v>
      </c>
      <c r="F79" s="71"/>
      <c r="G79" s="46">
        <f t="shared" si="5"/>
        <v>30</v>
      </c>
      <c r="H79" s="78">
        <v>0</v>
      </c>
      <c r="I79" s="76">
        <v>0</v>
      </c>
      <c r="J79" s="46">
        <f t="shared" si="6"/>
        <v>13</v>
      </c>
      <c r="K79" s="72">
        <v>17</v>
      </c>
      <c r="L79" s="21">
        <v>35</v>
      </c>
      <c r="M79" s="65">
        <f t="shared" si="2"/>
        <v>595</v>
      </c>
      <c r="N79" s="17" t="s">
        <v>16</v>
      </c>
      <c r="O79" s="18"/>
      <c r="P79" s="103">
        <f t="shared" si="4"/>
        <v>595</v>
      </c>
      <c r="Q79" s="90">
        <v>30.84</v>
      </c>
      <c r="R79" s="43">
        <f t="shared" si="3"/>
        <v>524.28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</v>
      </c>
      <c r="F112" s="71">
        <v>20</v>
      </c>
      <c r="G112" s="46">
        <f t="shared" si="23"/>
        <v>21</v>
      </c>
      <c r="H112" s="78">
        <v>0</v>
      </c>
      <c r="I112" s="76">
        <v>0</v>
      </c>
      <c r="J112" s="46">
        <f t="shared" si="24"/>
        <v>17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3">
        <f>SUM(M112-O112)</f>
        <v>400</v>
      </c>
      <c r="Q112" s="90">
        <v>30.3</v>
      </c>
      <c r="R112" s="43">
        <f>+K112*Q112</f>
        <v>121.2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6</v>
      </c>
      <c r="K113" s="72">
        <v>5</v>
      </c>
      <c r="L113" s="20">
        <v>55</v>
      </c>
      <c r="M113" s="65">
        <f t="shared" si="7"/>
        <v>275</v>
      </c>
      <c r="N113" s="17" t="s">
        <v>16</v>
      </c>
      <c r="O113" s="18"/>
      <c r="P113" s="103">
        <f t="shared" si="8"/>
        <v>275</v>
      </c>
      <c r="Q113" s="90">
        <v>20.58</v>
      </c>
      <c r="R113" s="43">
        <f t="shared" si="9"/>
        <v>102.89999999999999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2</v>
      </c>
      <c r="F116" s="71">
        <v>4</v>
      </c>
      <c r="G116" s="46">
        <f t="shared" si="23"/>
        <v>6</v>
      </c>
      <c r="H116" s="78">
        <v>0</v>
      </c>
      <c r="I116" s="76">
        <v>0</v>
      </c>
      <c r="J116" s="46">
        <f t="shared" si="24"/>
        <v>0</v>
      </c>
      <c r="K116" s="72">
        <v>6</v>
      </c>
      <c r="L116" s="22">
        <v>100</v>
      </c>
      <c r="M116" s="65">
        <f t="shared" si="7"/>
        <v>600</v>
      </c>
      <c r="N116" s="17" t="s">
        <v>16</v>
      </c>
      <c r="O116" s="18"/>
      <c r="P116" s="103">
        <f t="shared" si="8"/>
        <v>600</v>
      </c>
      <c r="Q116" s="90">
        <v>13.03</v>
      </c>
      <c r="R116" s="43">
        <f t="shared" si="9"/>
        <v>78.179999999999993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+ยกมา!J187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+ยกมา!J188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+ยกมา!J189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</v>
      </c>
      <c r="F193" s="71">
        <v>10</v>
      </c>
      <c r="G193" s="46">
        <f t="shared" si="30"/>
        <v>12</v>
      </c>
      <c r="H193" s="78">
        <v>0</v>
      </c>
      <c r="I193" s="76">
        <v>0</v>
      </c>
      <c r="J193" s="46">
        <f t="shared" si="31"/>
        <v>3</v>
      </c>
      <c r="K193" s="72">
        <v>9</v>
      </c>
      <c r="L193" s="20">
        <v>60</v>
      </c>
      <c r="M193" s="65">
        <f t="shared" si="34"/>
        <v>540</v>
      </c>
      <c r="N193" s="17" t="s">
        <v>16</v>
      </c>
      <c r="O193" s="18"/>
      <c r="P193" s="103">
        <f t="shared" si="35"/>
        <v>540</v>
      </c>
      <c r="Q193" s="90">
        <v>38</v>
      </c>
      <c r="R193" s="43">
        <f t="shared" si="36"/>
        <v>342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3</v>
      </c>
      <c r="F194" s="71">
        <v>20</v>
      </c>
      <c r="G194" s="46">
        <f t="shared" si="30"/>
        <v>23</v>
      </c>
      <c r="H194" s="78">
        <v>0</v>
      </c>
      <c r="I194" s="76">
        <v>0</v>
      </c>
      <c r="J194" s="46">
        <f t="shared" si="31"/>
        <v>8</v>
      </c>
      <c r="K194" s="72">
        <v>15</v>
      </c>
      <c r="L194" s="20">
        <v>120</v>
      </c>
      <c r="M194" s="65">
        <f t="shared" si="34"/>
        <v>1800</v>
      </c>
      <c r="N194" s="17" t="s">
        <v>16</v>
      </c>
      <c r="O194" s="18"/>
      <c r="P194" s="103">
        <f t="shared" si="35"/>
        <v>1800</v>
      </c>
      <c r="Q194" s="90">
        <v>73</v>
      </c>
      <c r="R194" s="43">
        <f t="shared" si="36"/>
        <v>1095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0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2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+ยกมา!J243</f>
        <v>0</v>
      </c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27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+ยกมา!J244</f>
        <v>0</v>
      </c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/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+ยกมา!J245</f>
        <v>0</v>
      </c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/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+ยกมา!J246</f>
        <v>0</v>
      </c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26" ht="25.5" x14ac:dyDescent="0.55000000000000004">
      <c r="A260" s="1"/>
      <c r="E260" s="64">
        <f>+ยกมา!J260</f>
        <v>0</v>
      </c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10003.779999999999</v>
      </c>
      <c r="S260" s="75"/>
    </row>
    <row r="261" spans="1:26" ht="25.5" customHeight="1" x14ac:dyDescent="0.5">
      <c r="A261" s="1"/>
      <c r="E261" s="64">
        <f>+ยกมา!J261</f>
        <v>0</v>
      </c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6" ht="25.5" x14ac:dyDescent="0.55000000000000004">
      <c r="A262" s="1"/>
      <c r="E262" s="64">
        <f>+ยกมา!J262</f>
        <v>0</v>
      </c>
      <c r="F262" s="1"/>
      <c r="G262" s="31"/>
      <c r="J262" s="31"/>
      <c r="K262" s="32"/>
      <c r="L262" s="96" t="s">
        <v>202</v>
      </c>
      <c r="M262" s="96"/>
      <c r="N262" s="33">
        <f>SUM(M5:M261)</f>
        <v>23990</v>
      </c>
    </row>
    <row r="263" spans="1:26" ht="25.5" x14ac:dyDescent="0.55000000000000004">
      <c r="A263" s="1"/>
      <c r="E263" s="64">
        <f>+ยกมา!J263</f>
        <v>0</v>
      </c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64">
        <f>+ยกมา!J264</f>
        <v>0</v>
      </c>
      <c r="F264" s="1"/>
      <c r="G264" s="31"/>
      <c r="J264" s="31"/>
      <c r="L264" s="34" t="s">
        <v>204</v>
      </c>
      <c r="M264" s="35"/>
      <c r="N264" s="36">
        <f>SUM(O264:AF264)</f>
        <v>11710</v>
      </c>
      <c r="O264" s="2">
        <v>155</v>
      </c>
      <c r="P264" s="2">
        <v>380</v>
      </c>
      <c r="Q264" s="2">
        <v>200</v>
      </c>
      <c r="R264" s="2">
        <v>250</v>
      </c>
      <c r="S264" s="2">
        <v>250</v>
      </c>
      <c r="T264" s="2">
        <v>950</v>
      </c>
      <c r="U264" s="2">
        <v>750</v>
      </c>
      <c r="V264" s="2">
        <v>300</v>
      </c>
      <c r="W264" s="2">
        <v>2305</v>
      </c>
      <c r="X264" s="2">
        <v>1310</v>
      </c>
      <c r="Y264" s="2">
        <v>2305</v>
      </c>
      <c r="Z264" s="2">
        <v>2555</v>
      </c>
    </row>
    <row r="265" spans="1:26" ht="25.5" x14ac:dyDescent="0.55000000000000004">
      <c r="A265" s="1"/>
      <c r="E265" s="64">
        <f>+ยกมา!J265</f>
        <v>0</v>
      </c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64">
        <f>+ยกมา!J266</f>
        <v>0</v>
      </c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64">
        <f>+ยกมา!J267</f>
        <v>0</v>
      </c>
      <c r="F267" s="1"/>
      <c r="G267" s="31"/>
      <c r="J267" s="31"/>
      <c r="L267" s="34" t="s">
        <v>207</v>
      </c>
      <c r="M267" s="35"/>
      <c r="N267" s="37">
        <f>SUM(O5:O260)</f>
        <v>1725</v>
      </c>
    </row>
    <row r="268" spans="1:26" ht="25.5" x14ac:dyDescent="0.55000000000000004">
      <c r="A268" s="1"/>
      <c r="E268" s="64">
        <f>+ยกมา!J268</f>
        <v>0</v>
      </c>
      <c r="F268" s="1"/>
      <c r="G268" s="31"/>
      <c r="J268" s="31"/>
      <c r="L268" s="34" t="s">
        <v>208</v>
      </c>
      <c r="M268" s="35"/>
      <c r="N268" s="33">
        <f>N262-N263-N264-N266-N267</f>
        <v>10555</v>
      </c>
    </row>
    <row r="269" spans="1:26" ht="25.5" x14ac:dyDescent="0.55000000000000004">
      <c r="A269" s="1"/>
      <c r="E269" s="64">
        <f>+ยกมา!J269</f>
        <v>0</v>
      </c>
      <c r="F269" s="1"/>
      <c r="G269" s="31"/>
      <c r="J269" s="31"/>
      <c r="L269" s="34" t="s">
        <v>209</v>
      </c>
      <c r="M269" s="35"/>
      <c r="N269" s="37">
        <v>10555</v>
      </c>
    </row>
    <row r="270" spans="1:26" ht="25.5" x14ac:dyDescent="0.55000000000000004">
      <c r="A270" s="1"/>
      <c r="E270" s="64">
        <f>+ยกมา!J270</f>
        <v>0</v>
      </c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64">
        <f>+ยกมา!J271</f>
        <v>0</v>
      </c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4000000}">
    <filterColumn colId="15">
      <filters blank="1">
        <filter val="-"/>
        <filter val="1,250.00"/>
        <filter val="1,800.00"/>
        <filter val="100.00"/>
        <filter val="120.00"/>
        <filter val="165.00"/>
        <filter val="200.00"/>
        <filter val="250.00"/>
        <filter val="260.00"/>
        <filter val="275.00"/>
        <filter val="300.00"/>
        <filter val="325.00"/>
        <filter val="380"/>
        <filter val="390.00"/>
        <filter val="400.00"/>
        <filter val="50.00"/>
        <filter val="540.00"/>
        <filter val="6,012.00"/>
        <filter val="600.00"/>
        <filter val="8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0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3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5</v>
      </c>
      <c r="F6" s="71">
        <v>21</v>
      </c>
      <c r="G6" s="46">
        <f t="shared" si="0"/>
        <v>26</v>
      </c>
      <c r="H6" s="78">
        <v>0</v>
      </c>
      <c r="I6" s="76">
        <v>0</v>
      </c>
      <c r="J6" s="46">
        <f t="shared" si="1"/>
        <v>0</v>
      </c>
      <c r="K6" s="72">
        <v>26</v>
      </c>
      <c r="L6" s="15">
        <v>100</v>
      </c>
      <c r="M6" s="65">
        <f t="shared" ref="M6:M80" si="2">+L6*K6</f>
        <v>2600</v>
      </c>
      <c r="N6" s="17" t="s">
        <v>16</v>
      </c>
      <c r="O6" s="18">
        <v>342</v>
      </c>
      <c r="P6" s="103">
        <f t="shared" ref="P6:P80" si="3">SUM(M6-O6)</f>
        <v>2258</v>
      </c>
      <c r="Q6" s="90">
        <v>39.29</v>
      </c>
      <c r="R6" s="43">
        <f t="shared" ref="R6:R80" si="4">+K6*Q6</f>
        <v>1021.54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18</v>
      </c>
      <c r="F31" s="71">
        <v>1</v>
      </c>
      <c r="G31" s="46">
        <f t="shared" si="5"/>
        <v>19</v>
      </c>
      <c r="H31" s="78">
        <v>0</v>
      </c>
      <c r="I31" s="76">
        <v>0</v>
      </c>
      <c r="J31" s="46">
        <f t="shared" si="6"/>
        <v>0</v>
      </c>
      <c r="K31" s="72">
        <v>19</v>
      </c>
      <c r="L31" s="15">
        <v>100</v>
      </c>
      <c r="M31" s="65">
        <f t="shared" si="2"/>
        <v>1900</v>
      </c>
      <c r="N31" s="17" t="s">
        <v>16</v>
      </c>
      <c r="O31" s="18">
        <v>153</v>
      </c>
      <c r="P31" s="103">
        <f t="shared" si="3"/>
        <v>1747</v>
      </c>
      <c r="Q31" s="90">
        <v>38.46</v>
      </c>
      <c r="R31" s="43">
        <f t="shared" si="4"/>
        <v>730.74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10</v>
      </c>
      <c r="F38" s="71"/>
      <c r="G38" s="46">
        <f t="shared" si="5"/>
        <v>10</v>
      </c>
      <c r="H38" s="78">
        <v>0</v>
      </c>
      <c r="I38" s="76">
        <v>0</v>
      </c>
      <c r="J38" s="46">
        <f t="shared" si="6"/>
        <v>10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1</v>
      </c>
      <c r="F47" s="71">
        <v>10</v>
      </c>
      <c r="G47" s="46">
        <f t="shared" si="5"/>
        <v>11</v>
      </c>
      <c r="H47" s="78">
        <v>0</v>
      </c>
      <c r="I47" s="76">
        <v>0</v>
      </c>
      <c r="J47" s="46">
        <f t="shared" si="6"/>
        <v>5</v>
      </c>
      <c r="K47" s="72">
        <v>6</v>
      </c>
      <c r="L47" s="15">
        <v>50</v>
      </c>
      <c r="M47" s="65">
        <f t="shared" si="2"/>
        <v>300</v>
      </c>
      <c r="N47" s="17" t="s">
        <v>16</v>
      </c>
      <c r="O47" s="18"/>
      <c r="P47" s="103">
        <f t="shared" si="3"/>
        <v>300</v>
      </c>
      <c r="Q47" s="90">
        <v>19.21</v>
      </c>
      <c r="R47" s="43">
        <f t="shared" si="4"/>
        <v>115.26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3</v>
      </c>
      <c r="K48" s="72">
        <v>7</v>
      </c>
      <c r="L48" s="20">
        <v>50</v>
      </c>
      <c r="M48" s="65">
        <f>+L48*K48</f>
        <v>350</v>
      </c>
      <c r="N48" s="17" t="s">
        <v>16</v>
      </c>
      <c r="O48" s="18"/>
      <c r="P48" s="103">
        <f>SUM(M48-O48)</f>
        <v>350</v>
      </c>
      <c r="Q48" s="90">
        <v>18.88</v>
      </c>
      <c r="R48" s="43">
        <f>+K48*Q48</f>
        <v>132.16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1</v>
      </c>
      <c r="F50" s="71">
        <v>4</v>
      </c>
      <c r="G50" s="46">
        <f t="shared" si="5"/>
        <v>5</v>
      </c>
      <c r="H50" s="78">
        <v>0</v>
      </c>
      <c r="I50" s="76">
        <v>0</v>
      </c>
      <c r="J50" s="46">
        <f t="shared" si="6"/>
        <v>2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3">
        <f t="shared" si="3"/>
        <v>150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6</v>
      </c>
      <c r="F53" s="71">
        <v>10</v>
      </c>
      <c r="G53" s="46">
        <f t="shared" si="5"/>
        <v>16</v>
      </c>
      <c r="H53" s="78">
        <v>0</v>
      </c>
      <c r="I53" s="76">
        <v>0</v>
      </c>
      <c r="J53" s="46">
        <f t="shared" si="6"/>
        <v>6</v>
      </c>
      <c r="K53" s="72">
        <v>10</v>
      </c>
      <c r="L53" s="20">
        <v>50</v>
      </c>
      <c r="M53" s="65">
        <f>+L53*K53</f>
        <v>500</v>
      </c>
      <c r="N53" s="17" t="s">
        <v>16</v>
      </c>
      <c r="O53" s="18"/>
      <c r="P53" s="103">
        <f>SUM(M53-O53)</f>
        <v>500</v>
      </c>
      <c r="Q53" s="90">
        <v>17.53</v>
      </c>
      <c r="R53" s="43">
        <f>+K53*Q53</f>
        <v>175.3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3">
        <f t="shared" si="3"/>
        <v>80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1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03">
        <f t="shared" si="3"/>
        <v>250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13</v>
      </c>
      <c r="F79" s="71"/>
      <c r="G79" s="46">
        <f t="shared" si="5"/>
        <v>13</v>
      </c>
      <c r="H79" s="78">
        <v>0</v>
      </c>
      <c r="I79" s="76">
        <v>0</v>
      </c>
      <c r="J79" s="46">
        <f t="shared" si="6"/>
        <v>11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/>
      <c r="P79" s="103">
        <f t="shared" si="3"/>
        <v>70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11</v>
      </c>
      <c r="K112" s="72">
        <v>6</v>
      </c>
      <c r="L112" s="20">
        <v>100</v>
      </c>
      <c r="M112" s="65">
        <f>+L112*K112</f>
        <v>600</v>
      </c>
      <c r="N112" s="17" t="s">
        <v>16</v>
      </c>
      <c r="O112" s="18"/>
      <c r="P112" s="103">
        <f>SUM(M112-O112)</f>
        <v>600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4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0</v>
      </c>
      <c r="F116" s="71">
        <v>5</v>
      </c>
      <c r="G116" s="46">
        <f t="shared" si="23"/>
        <v>5</v>
      </c>
      <c r="H116" s="78">
        <v>0</v>
      </c>
      <c r="I116" s="76">
        <v>0</v>
      </c>
      <c r="J116" s="46">
        <f t="shared" si="24"/>
        <v>0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03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0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5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3086.9100000000003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8850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2440</v>
      </c>
      <c r="O264" s="2">
        <v>300</v>
      </c>
      <c r="P264" s="2">
        <v>50</v>
      </c>
      <c r="Q264" s="88">
        <v>60</v>
      </c>
      <c r="R264" s="2">
        <v>250</v>
      </c>
      <c r="S264" s="2">
        <v>300</v>
      </c>
      <c r="T264" s="2">
        <v>200</v>
      </c>
      <c r="U264" s="2">
        <v>300</v>
      </c>
      <c r="V264" s="2">
        <v>350</v>
      </c>
      <c r="W264" s="2">
        <v>200</v>
      </c>
      <c r="X264" s="2">
        <v>300</v>
      </c>
      <c r="Y264" s="2">
        <v>130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495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5915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5915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5000000}">
    <filterColumn colId="15">
      <filters blank="1">
        <filter val="-"/>
        <filter val="100.00"/>
        <filter val="110.00"/>
        <filter val="120.00"/>
        <filter val="150.00"/>
        <filter val="180.00"/>
        <filter val="250.00"/>
        <filter val="260.00"/>
        <filter val="300.00"/>
        <filter val="350.00"/>
        <filter val="360.00"/>
        <filter val="50"/>
        <filter val="500.00"/>
        <filter val="600.00"/>
        <filter val="7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CCFF"/>
  </sheetPr>
  <dimension ref="A1:S346"/>
  <sheetViews>
    <sheetView zoomScale="70" zoomScaleNormal="70" workbookViewId="0">
      <pane xSplit="10" ySplit="4" topLeftCell="K26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0</v>
      </c>
      <c r="F5" s="71">
        <v>30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25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3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0</v>
      </c>
      <c r="F6" s="71">
        <v>78</v>
      </c>
      <c r="G6" s="46">
        <f t="shared" si="0"/>
        <v>78</v>
      </c>
      <c r="H6" s="78">
        <v>0</v>
      </c>
      <c r="I6" s="76">
        <v>0</v>
      </c>
      <c r="J6" s="46">
        <f t="shared" si="1"/>
        <v>52</v>
      </c>
      <c r="K6" s="72">
        <v>26</v>
      </c>
      <c r="L6" s="15">
        <v>100</v>
      </c>
      <c r="M6" s="65">
        <f t="shared" ref="M6:M80" si="2">+L6*K6</f>
        <v>2600</v>
      </c>
      <c r="N6" s="17" t="s">
        <v>16</v>
      </c>
      <c r="O6" s="18">
        <v>450</v>
      </c>
      <c r="P6" s="103">
        <f t="shared" ref="P6:P80" si="3">SUM(M6-O6)</f>
        <v>2150</v>
      </c>
      <c r="Q6" s="90">
        <v>39.29</v>
      </c>
      <c r="R6" s="43">
        <f t="shared" ref="R6:R80" si="4">+K6*Q6</f>
        <v>1021.54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11</v>
      </c>
      <c r="F11" s="71">
        <v>10</v>
      </c>
      <c r="G11" s="46">
        <f t="shared" si="0"/>
        <v>21</v>
      </c>
      <c r="H11" s="78">
        <v>0</v>
      </c>
      <c r="I11" s="76">
        <v>0</v>
      </c>
      <c r="J11" s="46">
        <f t="shared" si="1"/>
        <v>21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>
        <v>3</v>
      </c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0</v>
      </c>
      <c r="F31" s="71">
        <v>50</v>
      </c>
      <c r="G31" s="46">
        <f t="shared" si="5"/>
        <v>50</v>
      </c>
      <c r="H31" s="78">
        <v>0</v>
      </c>
      <c r="I31" s="76">
        <v>0</v>
      </c>
      <c r="J31" s="46">
        <f t="shared" si="6"/>
        <v>50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>
        <v>8</v>
      </c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10</v>
      </c>
      <c r="F38" s="71"/>
      <c r="G38" s="46">
        <f t="shared" si="5"/>
        <v>10</v>
      </c>
      <c r="H38" s="78">
        <v>0</v>
      </c>
      <c r="I38" s="76">
        <v>0</v>
      </c>
      <c r="J38" s="46">
        <f t="shared" si="6"/>
        <v>10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5</v>
      </c>
      <c r="F47" s="71">
        <v>5</v>
      </c>
      <c r="G47" s="46">
        <f t="shared" si="5"/>
        <v>10</v>
      </c>
      <c r="H47" s="78">
        <v>0</v>
      </c>
      <c r="I47" s="76">
        <v>0</v>
      </c>
      <c r="J47" s="46">
        <f t="shared" si="6"/>
        <v>4</v>
      </c>
      <c r="K47" s="72">
        <v>6</v>
      </c>
      <c r="L47" s="15">
        <v>50</v>
      </c>
      <c r="M47" s="65">
        <f t="shared" si="2"/>
        <v>300</v>
      </c>
      <c r="N47" s="17" t="s">
        <v>16</v>
      </c>
      <c r="O47" s="18"/>
      <c r="P47" s="103">
        <f t="shared" si="3"/>
        <v>300</v>
      </c>
      <c r="Q47" s="90">
        <v>19.21</v>
      </c>
      <c r="R47" s="43">
        <f t="shared" si="4"/>
        <v>115.26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2</v>
      </c>
      <c r="F50" s="71">
        <v>5</v>
      </c>
      <c r="G50" s="46">
        <f t="shared" si="5"/>
        <v>7</v>
      </c>
      <c r="H50" s="78">
        <v>0</v>
      </c>
      <c r="I50" s="76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6</v>
      </c>
      <c r="F53" s="71">
        <v>5</v>
      </c>
      <c r="G53" s="46">
        <f t="shared" si="5"/>
        <v>11</v>
      </c>
      <c r="H53" s="78">
        <v>0</v>
      </c>
      <c r="I53" s="76">
        <v>0</v>
      </c>
      <c r="J53" s="46">
        <f t="shared" si="6"/>
        <v>2</v>
      </c>
      <c r="K53" s="72">
        <v>9</v>
      </c>
      <c r="L53" s="20">
        <v>50</v>
      </c>
      <c r="M53" s="65">
        <f>+L53*K53</f>
        <v>450</v>
      </c>
      <c r="N53" s="17" t="s">
        <v>16</v>
      </c>
      <c r="O53" s="18"/>
      <c r="P53" s="103">
        <f>SUM(M53-O53)</f>
        <v>450</v>
      </c>
      <c r="Q53" s="90">
        <v>17.53</v>
      </c>
      <c r="R53" s="43">
        <f>+K53*Q53</f>
        <v>157.77000000000001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03">
        <f t="shared" si="3"/>
        <v>170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>
        <v>6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11</v>
      </c>
      <c r="F112" s="71">
        <v>10</v>
      </c>
      <c r="G112" s="46">
        <f t="shared" si="23"/>
        <v>21</v>
      </c>
      <c r="H112" s="78">
        <v>0</v>
      </c>
      <c r="I112" s="76">
        <v>0</v>
      </c>
      <c r="J112" s="46">
        <f t="shared" si="24"/>
        <v>13</v>
      </c>
      <c r="K112" s="72">
        <v>8</v>
      </c>
      <c r="L112" s="20">
        <v>100</v>
      </c>
      <c r="M112" s="65">
        <f>+L112*K112</f>
        <v>800</v>
      </c>
      <c r="N112" s="17" t="s">
        <v>16</v>
      </c>
      <c r="O112" s="18"/>
      <c r="P112" s="103">
        <f>SUM(M112-O112)</f>
        <v>800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4</v>
      </c>
      <c r="F113" s="71">
        <v>10</v>
      </c>
      <c r="G113" s="46">
        <f t="shared" si="23"/>
        <v>14</v>
      </c>
      <c r="H113" s="78">
        <v>0</v>
      </c>
      <c r="I113" s="76">
        <v>0</v>
      </c>
      <c r="J113" s="46">
        <f t="shared" si="24"/>
        <v>12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0</v>
      </c>
      <c r="F116" s="71">
        <v>6</v>
      </c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5</v>
      </c>
      <c r="F194" s="71">
        <v>15</v>
      </c>
      <c r="G194" s="46">
        <f t="shared" si="30"/>
        <v>20</v>
      </c>
      <c r="H194" s="78">
        <v>0</v>
      </c>
      <c r="I194" s="76">
        <v>0</v>
      </c>
      <c r="J194" s="46">
        <f t="shared" si="31"/>
        <v>14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03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+'2'!J243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2166.79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6265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520</v>
      </c>
      <c r="O264" s="2">
        <v>150</v>
      </c>
      <c r="P264" s="2">
        <v>120</v>
      </c>
      <c r="Q264" s="88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5225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6000000}">
    <filterColumn colId="15">
      <filters blank="1">
        <filter val="-"/>
        <filter val="100.00"/>
        <filter val="110.00"/>
        <filter val="120"/>
        <filter val="150.00"/>
        <filter val="170.00"/>
        <filter val="195.00"/>
        <filter val="200.00"/>
        <filter val="250.00"/>
        <filter val="300.00"/>
        <filter val="450.00"/>
        <filter val="50.00"/>
        <filter val="720.00"/>
        <filter val="8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FFCCFF"/>
  </sheetPr>
  <dimension ref="A1:X346"/>
  <sheetViews>
    <sheetView zoomScale="70" zoomScaleNormal="70" workbookViewId="0">
      <pane xSplit="10" ySplit="4" topLeftCell="K23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14</v>
      </c>
      <c r="K5" s="72">
        <v>11</v>
      </c>
      <c r="L5" s="15">
        <v>50</v>
      </c>
      <c r="M5" s="65">
        <f>+L5*K5</f>
        <v>550</v>
      </c>
      <c r="N5" s="17" t="s">
        <v>16</v>
      </c>
      <c r="O5" s="18">
        <v>50</v>
      </c>
      <c r="P5" s="103">
        <f>SUM(M5-O5)</f>
        <v>500</v>
      </c>
      <c r="Q5" s="90">
        <v>22.48</v>
      </c>
      <c r="R5" s="43">
        <f>+K5*Q5</f>
        <v>247.28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52</v>
      </c>
      <c r="F6" s="71">
        <v>50</v>
      </c>
      <c r="G6" s="46">
        <f t="shared" si="0"/>
        <v>102</v>
      </c>
      <c r="H6" s="78">
        <v>0</v>
      </c>
      <c r="I6" s="76">
        <v>0</v>
      </c>
      <c r="J6" s="46">
        <f t="shared" si="1"/>
        <v>85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>
        <v>221</v>
      </c>
      <c r="P6" s="103">
        <f t="shared" ref="P6:P80" si="3">SUM(M6-O6)</f>
        <v>1479</v>
      </c>
      <c r="Q6" s="90">
        <v>39.29</v>
      </c>
      <c r="R6" s="43">
        <f t="shared" ref="R6:R80" si="4">+K6*Q6</f>
        <v>667.93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15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3">
        <f t="shared" si="3"/>
        <v>300</v>
      </c>
      <c r="Q11" s="90">
        <v>16.940000000000001</v>
      </c>
      <c r="R11" s="43">
        <f t="shared" si="4"/>
        <v>101.64000000000001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2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50</v>
      </c>
      <c r="F31" s="71">
        <v>50</v>
      </c>
      <c r="G31" s="46">
        <f t="shared" si="5"/>
        <v>100</v>
      </c>
      <c r="H31" s="78">
        <v>0</v>
      </c>
      <c r="I31" s="76">
        <v>0</v>
      </c>
      <c r="J31" s="46">
        <f t="shared" si="6"/>
        <v>83</v>
      </c>
      <c r="K31" s="72">
        <v>17</v>
      </c>
      <c r="L31" s="15">
        <v>100</v>
      </c>
      <c r="M31" s="65">
        <f t="shared" si="2"/>
        <v>1700</v>
      </c>
      <c r="N31" s="17" t="s">
        <v>16</v>
      </c>
      <c r="O31" s="18">
        <v>179</v>
      </c>
      <c r="P31" s="103">
        <f t="shared" si="3"/>
        <v>1521</v>
      </c>
      <c r="Q31" s="90">
        <v>38.46</v>
      </c>
      <c r="R31" s="43">
        <f t="shared" si="4"/>
        <v>653.82000000000005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5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3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10</v>
      </c>
      <c r="F38" s="71"/>
      <c r="G38" s="46">
        <f t="shared" si="5"/>
        <v>10</v>
      </c>
      <c r="H38" s="78">
        <v>0</v>
      </c>
      <c r="I38" s="76">
        <v>0</v>
      </c>
      <c r="J38" s="46">
        <f t="shared" si="6"/>
        <v>10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1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3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2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1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03">
        <f t="shared" si="3"/>
        <v>200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8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2</v>
      </c>
      <c r="F53" s="71">
        <v>10</v>
      </c>
      <c r="G53" s="46">
        <f t="shared" si="5"/>
        <v>12</v>
      </c>
      <c r="H53" s="78">
        <v>0</v>
      </c>
      <c r="I53" s="76">
        <v>0</v>
      </c>
      <c r="J53" s="46">
        <f t="shared" si="6"/>
        <v>9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3">
        <f t="shared" si="3"/>
        <v>140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3">
        <f t="shared" si="3"/>
        <v>160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7</v>
      </c>
      <c r="F74" s="71">
        <v>5</v>
      </c>
      <c r="G74" s="46">
        <f t="shared" si="5"/>
        <v>12</v>
      </c>
      <c r="H74" s="78">
        <v>0</v>
      </c>
      <c r="I74" s="76">
        <v>0</v>
      </c>
      <c r="J74" s="46">
        <f t="shared" si="6"/>
        <v>11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10</v>
      </c>
      <c r="F193" s="71">
        <v>10</v>
      </c>
      <c r="G193" s="46">
        <f t="shared" si="30"/>
        <v>20</v>
      </c>
      <c r="H193" s="78">
        <v>0</v>
      </c>
      <c r="I193" s="76">
        <v>10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14</v>
      </c>
      <c r="F194" s="71">
        <v>10</v>
      </c>
      <c r="G194" s="46">
        <f t="shared" si="30"/>
        <v>24</v>
      </c>
      <c r="H194" s="78">
        <v>0</v>
      </c>
      <c r="I194" s="76">
        <v>0</v>
      </c>
      <c r="J194" s="46">
        <f t="shared" si="31"/>
        <v>21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2760.6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7305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3260</v>
      </c>
      <c r="O264" s="2">
        <v>150</v>
      </c>
      <c r="P264" s="2">
        <v>250</v>
      </c>
      <c r="Q264" s="88">
        <v>120</v>
      </c>
      <c r="R264" s="2">
        <v>250</v>
      </c>
      <c r="S264" s="2">
        <v>450</v>
      </c>
      <c r="T264" s="2">
        <v>450</v>
      </c>
      <c r="U264" s="2">
        <v>330</v>
      </c>
      <c r="V264" s="2">
        <v>270</v>
      </c>
      <c r="W264" s="2">
        <v>250</v>
      </c>
      <c r="X264" s="2">
        <v>740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3595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3595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7000000}">
    <filterColumn colId="15">
      <filters blank="1">
        <filter val="-"/>
        <filter val="1,479.00"/>
        <filter val="100.00"/>
        <filter val="120.00"/>
        <filter val="130.00"/>
        <filter val="140.00"/>
        <filter val="150.00"/>
        <filter val="160.00"/>
        <filter val="200.00"/>
        <filter val="240.00"/>
        <filter val="250"/>
        <filter val="260.00"/>
        <filter val="300.00"/>
        <filter val="360.00"/>
        <filter val="390.00"/>
        <filter val="50.00"/>
        <filter val="500.00"/>
        <filter val="5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CCFF"/>
  </sheetPr>
  <dimension ref="A1:W346"/>
  <sheetViews>
    <sheetView zoomScale="70" zoomScaleNormal="70" workbookViewId="0">
      <pane xSplit="10" ySplit="4" topLeftCell="K29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2</v>
      </c>
      <c r="K5" s="72">
        <v>12</v>
      </c>
      <c r="L5" s="15">
        <v>50</v>
      </c>
      <c r="M5" s="65">
        <f>+L5*K5</f>
        <v>600</v>
      </c>
      <c r="N5" s="17" t="s">
        <v>16</v>
      </c>
      <c r="O5" s="18">
        <v>50</v>
      </c>
      <c r="P5" s="103">
        <f>SUM(M5-O5)</f>
        <v>550</v>
      </c>
      <c r="Q5" s="90">
        <v>22.48</v>
      </c>
      <c r="R5" s="43">
        <f>+K5*Q5</f>
        <v>269.76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85</v>
      </c>
      <c r="F6" s="71"/>
      <c r="G6" s="46">
        <f t="shared" si="0"/>
        <v>85</v>
      </c>
      <c r="H6" s="78">
        <v>0</v>
      </c>
      <c r="I6" s="76">
        <v>0</v>
      </c>
      <c r="J6" s="46">
        <f t="shared" si="1"/>
        <v>58</v>
      </c>
      <c r="K6" s="72">
        <v>27</v>
      </c>
      <c r="L6" s="15">
        <v>100</v>
      </c>
      <c r="M6" s="65">
        <f t="shared" ref="M6:M80" si="2">+L6*K6</f>
        <v>2700</v>
      </c>
      <c r="N6" s="17" t="s">
        <v>16</v>
      </c>
      <c r="O6" s="18">
        <v>425</v>
      </c>
      <c r="P6" s="103">
        <f t="shared" ref="P6:P80" si="3">SUM(M6-O6)</f>
        <v>2275</v>
      </c>
      <c r="Q6" s="90">
        <v>39.29</v>
      </c>
      <c r="R6" s="43">
        <f t="shared" ref="R6:R80" si="4">+K6*Q6</f>
        <v>1060.83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5</v>
      </c>
      <c r="K11" s="72">
        <v>10</v>
      </c>
      <c r="L11" s="15">
        <v>50</v>
      </c>
      <c r="M11" s="65">
        <f t="shared" si="2"/>
        <v>500</v>
      </c>
      <c r="N11" s="17" t="s">
        <v>16</v>
      </c>
      <c r="O11" s="18"/>
      <c r="P11" s="103">
        <f t="shared" si="3"/>
        <v>500</v>
      </c>
      <c r="Q11" s="90">
        <v>16.940000000000001</v>
      </c>
      <c r="R11" s="43">
        <f t="shared" si="4"/>
        <v>169.4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0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/>
      <c r="P14" s="103">
        <f t="shared" si="3"/>
        <v>100</v>
      </c>
      <c r="Q14" s="90">
        <v>21.22</v>
      </c>
      <c r="R14" s="43">
        <f t="shared" si="4"/>
        <v>42.44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5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3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83</v>
      </c>
      <c r="F31" s="71"/>
      <c r="G31" s="46">
        <f t="shared" si="5"/>
        <v>83</v>
      </c>
      <c r="H31" s="78">
        <v>0</v>
      </c>
      <c r="I31" s="76">
        <v>10</v>
      </c>
      <c r="J31" s="46">
        <f t="shared" si="6"/>
        <v>49</v>
      </c>
      <c r="K31" s="72">
        <v>24</v>
      </c>
      <c r="L31" s="15">
        <v>100</v>
      </c>
      <c r="M31" s="65">
        <f t="shared" si="2"/>
        <v>2400</v>
      </c>
      <c r="N31" s="17" t="s">
        <v>16</v>
      </c>
      <c r="O31" s="18">
        <v>391</v>
      </c>
      <c r="P31" s="103">
        <f t="shared" si="3"/>
        <v>2009</v>
      </c>
      <c r="Q31" s="90">
        <v>38.46</v>
      </c>
      <c r="R31" s="43">
        <f t="shared" si="4"/>
        <v>923.04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2</v>
      </c>
      <c r="F35" s="71">
        <v>1</v>
      </c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3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10</v>
      </c>
      <c r="F38" s="71"/>
      <c r="G38" s="46">
        <f t="shared" si="5"/>
        <v>10</v>
      </c>
      <c r="H38" s="78">
        <v>0</v>
      </c>
      <c r="I38" s="76">
        <v>0</v>
      </c>
      <c r="J38" s="46">
        <f t="shared" si="6"/>
        <v>10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2</v>
      </c>
      <c r="F48" s="71">
        <v>10</v>
      </c>
      <c r="G48" s="46">
        <f t="shared" si="5"/>
        <v>12</v>
      </c>
      <c r="H48" s="78">
        <v>0</v>
      </c>
      <c r="I48" s="76">
        <v>0</v>
      </c>
      <c r="J48" s="46">
        <f t="shared" si="6"/>
        <v>9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6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2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03">
        <f>SUM(M53-O53)</f>
        <v>350</v>
      </c>
      <c r="Q53" s="90">
        <v>17.53</v>
      </c>
      <c r="R53" s="43">
        <f>+K53*Q53</f>
        <v>122.71000000000001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6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03">
        <f t="shared" si="3"/>
        <v>250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0</v>
      </c>
      <c r="K79" s="72">
        <v>11</v>
      </c>
      <c r="L79" s="21">
        <v>35</v>
      </c>
      <c r="M79" s="65">
        <f t="shared" si="2"/>
        <v>385</v>
      </c>
      <c r="N79" s="17" t="s">
        <v>16</v>
      </c>
      <c r="O79" s="18">
        <v>185</v>
      </c>
      <c r="P79" s="103">
        <f t="shared" si="3"/>
        <v>200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5</v>
      </c>
      <c r="K112" s="72">
        <v>7</v>
      </c>
      <c r="L112" s="20">
        <v>100</v>
      </c>
      <c r="M112" s="65">
        <f>+L112*K112</f>
        <v>700</v>
      </c>
      <c r="N112" s="17" t="s">
        <v>16</v>
      </c>
      <c r="O112" s="18"/>
      <c r="P112" s="103">
        <f>SUM(M112-O112)</f>
        <v>700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+'4'!J187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+'4'!J188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+'4'!J189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3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03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7</v>
      </c>
      <c r="K194" s="72">
        <v>14</v>
      </c>
      <c r="L194" s="20">
        <v>120</v>
      </c>
      <c r="M194" s="65">
        <f t="shared" si="34"/>
        <v>1680</v>
      </c>
      <c r="N194" s="17" t="s">
        <v>16</v>
      </c>
      <c r="O194" s="18"/>
      <c r="P194" s="103">
        <f t="shared" si="35"/>
        <v>1680</v>
      </c>
      <c r="Q194" s="90">
        <v>73</v>
      </c>
      <c r="R194" s="43">
        <f t="shared" si="36"/>
        <v>1022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+'4'!J243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4315.68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11320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3184</v>
      </c>
      <c r="O264" s="2">
        <v>50</v>
      </c>
      <c r="P264" s="2">
        <v>842</v>
      </c>
      <c r="Q264" s="88">
        <v>50</v>
      </c>
      <c r="R264" s="2">
        <v>250</v>
      </c>
      <c r="S264" s="2">
        <v>640</v>
      </c>
      <c r="T264" s="2">
        <v>120</v>
      </c>
      <c r="U264" s="2">
        <v>250</v>
      </c>
      <c r="V264" s="2">
        <v>510</v>
      </c>
      <c r="W264" s="2">
        <v>472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1051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7085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7085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8000000}">
    <filterColumn colId="15">
      <filters blank="1">
        <filter val="-"/>
        <filter val="1,680.00"/>
        <filter val="100.00"/>
        <filter val="150.00"/>
        <filter val="2,009.00"/>
        <filter val="2,275.00"/>
        <filter val="200.00"/>
        <filter val="250.00"/>
        <filter val="260.00"/>
        <filter val="300.00"/>
        <filter val="390.00"/>
        <filter val="50.00"/>
        <filter val="500.00"/>
        <filter val="55.00"/>
        <filter val="700.00"/>
        <filter val="842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FFCCFF"/>
  </sheetPr>
  <dimension ref="A1:U346"/>
  <sheetViews>
    <sheetView zoomScale="70" zoomScaleNormal="70" workbookViewId="0">
      <pane xSplit="10" ySplit="4" topLeftCell="K29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58</v>
      </c>
      <c r="F6" s="71"/>
      <c r="G6" s="46">
        <f t="shared" si="0"/>
        <v>58</v>
      </c>
      <c r="H6" s="78">
        <v>0</v>
      </c>
      <c r="I6" s="76">
        <v>0</v>
      </c>
      <c r="J6" s="46">
        <f t="shared" si="1"/>
        <v>45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>
        <v>278</v>
      </c>
      <c r="P6" s="103">
        <f t="shared" ref="P6:P80" si="3">SUM(M6-O6)</f>
        <v>1022</v>
      </c>
      <c r="Q6" s="90">
        <v>39.29</v>
      </c>
      <c r="R6" s="43">
        <f t="shared" ref="R6:R80" si="4">+K6*Q6</f>
        <v>510.77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5</v>
      </c>
      <c r="F11" s="71">
        <v>10</v>
      </c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49</v>
      </c>
      <c r="F31" s="71"/>
      <c r="G31" s="46">
        <f t="shared" si="5"/>
        <v>49</v>
      </c>
      <c r="H31" s="78">
        <v>0</v>
      </c>
      <c r="I31" s="76">
        <v>0</v>
      </c>
      <c r="J31" s="46">
        <f t="shared" si="6"/>
        <v>42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142</v>
      </c>
      <c r="P31" s="103">
        <f t="shared" si="3"/>
        <v>558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10</v>
      </c>
      <c r="F38" s="71"/>
      <c r="G38" s="46">
        <f t="shared" si="5"/>
        <v>10</v>
      </c>
      <c r="H38" s="78">
        <v>10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2</v>
      </c>
      <c r="F46" s="71">
        <v>10</v>
      </c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1</v>
      </c>
      <c r="F47" s="71">
        <v>15</v>
      </c>
      <c r="G47" s="46">
        <f t="shared" si="5"/>
        <v>16</v>
      </c>
      <c r="H47" s="78">
        <v>0</v>
      </c>
      <c r="I47" s="76">
        <v>0</v>
      </c>
      <c r="J47" s="46">
        <f t="shared" si="6"/>
        <v>15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9</v>
      </c>
      <c r="F48" s="71">
        <v>15</v>
      </c>
      <c r="G48" s="46">
        <f t="shared" si="5"/>
        <v>24</v>
      </c>
      <c r="H48" s="78">
        <v>0</v>
      </c>
      <c r="I48" s="76">
        <v>0</v>
      </c>
      <c r="J48" s="46">
        <f t="shared" si="6"/>
        <v>22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3</v>
      </c>
      <c r="F49" s="71">
        <v>10</v>
      </c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>
        <v>10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6</v>
      </c>
      <c r="F51" s="71">
        <v>10</v>
      </c>
      <c r="G51" s="46">
        <f t="shared" si="5"/>
        <v>16</v>
      </c>
      <c r="H51" s="78">
        <v>0</v>
      </c>
      <c r="I51" s="76">
        <v>0</v>
      </c>
      <c r="J51" s="46">
        <f t="shared" si="6"/>
        <v>16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>
        <v>4</v>
      </c>
      <c r="G52" s="46">
        <f t="shared" si="5"/>
        <v>4</v>
      </c>
      <c r="H52" s="78">
        <v>0</v>
      </c>
      <c r="I52" s="76">
        <v>0</v>
      </c>
      <c r="J52" s="46">
        <f t="shared" si="6"/>
        <v>0</v>
      </c>
      <c r="K52" s="72">
        <v>4</v>
      </c>
      <c r="L52" s="20">
        <v>50</v>
      </c>
      <c r="M52" s="65">
        <f>+L52*K52</f>
        <v>200</v>
      </c>
      <c r="N52" s="17" t="s">
        <v>16</v>
      </c>
      <c r="O52" s="18"/>
      <c r="P52" s="103">
        <f>SUM(M52-O52)</f>
        <v>200</v>
      </c>
      <c r="Q52" s="90">
        <v>18.36</v>
      </c>
      <c r="R52" s="43">
        <f>+K52*Q52</f>
        <v>73.44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0</v>
      </c>
      <c r="K74" s="72">
        <v>6</v>
      </c>
      <c r="L74" s="21">
        <v>50</v>
      </c>
      <c r="M74" s="65">
        <f t="shared" si="2"/>
        <v>300</v>
      </c>
      <c r="N74" s="17" t="s">
        <v>16</v>
      </c>
      <c r="O74" s="18"/>
      <c r="P74" s="103">
        <f t="shared" si="3"/>
        <v>300</v>
      </c>
      <c r="Q74" s="90">
        <v>17.09</v>
      </c>
      <c r="R74" s="43">
        <f t="shared" si="4"/>
        <v>102.53999999999999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5</v>
      </c>
      <c r="F112" s="71">
        <v>10</v>
      </c>
      <c r="G112" s="46">
        <f t="shared" si="23"/>
        <v>15</v>
      </c>
      <c r="H112" s="78">
        <v>0</v>
      </c>
      <c r="I112" s="76">
        <v>0</v>
      </c>
      <c r="J112" s="46">
        <f t="shared" si="24"/>
        <v>13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</v>
      </c>
      <c r="F116" s="71">
        <v>5</v>
      </c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+'5'!J187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+'5'!J188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+'5'!J189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0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2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3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1732.33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4180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1240</v>
      </c>
      <c r="O264" s="2">
        <v>250</v>
      </c>
      <c r="P264" s="2">
        <v>120</v>
      </c>
      <c r="Q264" s="88">
        <v>240</v>
      </c>
      <c r="R264" s="2">
        <v>100</v>
      </c>
      <c r="S264" s="2">
        <v>100</v>
      </c>
      <c r="T264" s="2">
        <v>280</v>
      </c>
      <c r="U264" s="2">
        <v>150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2520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2520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9000000}">
    <filterColumn colId="15">
      <filters blank="1">
        <filter val="-"/>
        <filter val="100.00"/>
        <filter val="120"/>
        <filter val="120.00"/>
        <filter val="130.00"/>
        <filter val="180.00"/>
        <filter val="200.00"/>
        <filter val="300.00"/>
        <filter val="50.00"/>
        <filter val="6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FF"/>
  </sheetPr>
  <dimension ref="A1:S346"/>
  <sheetViews>
    <sheetView zoomScale="70" zoomScaleNormal="70" workbookViewId="0">
      <pane xSplit="10" ySplit="4" topLeftCell="K26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38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3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42</v>
      </c>
      <c r="F31" s="71"/>
      <c r="G31" s="46">
        <f t="shared" si="5"/>
        <v>42</v>
      </c>
      <c r="H31" s="78">
        <v>5</v>
      </c>
      <c r="I31" s="76">
        <v>0</v>
      </c>
      <c r="J31" s="46">
        <f t="shared" si="6"/>
        <v>30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3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11</v>
      </c>
      <c r="F46" s="71">
        <v>5</v>
      </c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22</v>
      </c>
      <c r="F48" s="71">
        <v>5</v>
      </c>
      <c r="G48" s="46">
        <f t="shared" si="5"/>
        <v>27</v>
      </c>
      <c r="H48" s="78">
        <v>0</v>
      </c>
      <c r="I48" s="76">
        <v>0</v>
      </c>
      <c r="J48" s="46">
        <f t="shared" si="6"/>
        <v>25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13</v>
      </c>
      <c r="F49" s="71">
        <v>5</v>
      </c>
      <c r="G49" s="46">
        <f t="shared" si="5"/>
        <v>18</v>
      </c>
      <c r="H49" s="78">
        <v>0</v>
      </c>
      <c r="I49" s="76">
        <v>0</v>
      </c>
      <c r="J49" s="46">
        <f t="shared" si="6"/>
        <v>18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10</v>
      </c>
      <c r="F50" s="71">
        <v>5</v>
      </c>
      <c r="G50" s="46">
        <f t="shared" si="5"/>
        <v>15</v>
      </c>
      <c r="H50" s="78">
        <v>0</v>
      </c>
      <c r="I50" s="76">
        <v>0</v>
      </c>
      <c r="J50" s="46">
        <f t="shared" si="6"/>
        <v>13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16</v>
      </c>
      <c r="F51" s="71">
        <v>5</v>
      </c>
      <c r="G51" s="46">
        <f t="shared" si="5"/>
        <v>21</v>
      </c>
      <c r="H51" s="78">
        <v>0</v>
      </c>
      <c r="I51" s="76">
        <v>0</v>
      </c>
      <c r="J51" s="46">
        <f t="shared" si="6"/>
        <v>21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>
        <v>13</v>
      </c>
      <c r="G52" s="46">
        <f t="shared" si="5"/>
        <v>13</v>
      </c>
      <c r="H52" s="78">
        <v>0</v>
      </c>
      <c r="I52" s="76">
        <v>0</v>
      </c>
      <c r="J52" s="46">
        <f t="shared" si="6"/>
        <v>10</v>
      </c>
      <c r="K52" s="72">
        <v>3</v>
      </c>
      <c r="L52" s="20">
        <v>50</v>
      </c>
      <c r="M52" s="65">
        <f>+L52*K52</f>
        <v>150</v>
      </c>
      <c r="N52" s="17" t="s">
        <v>16</v>
      </c>
      <c r="O52" s="18">
        <v>50</v>
      </c>
      <c r="P52" s="103">
        <f>SUM(M52-O52)</f>
        <v>100</v>
      </c>
      <c r="Q52" s="90">
        <v>18.36</v>
      </c>
      <c r="R52" s="43">
        <f>+K52*Q52</f>
        <v>55.08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8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03">
        <f>SUM(M112-O112)</f>
        <v>500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+'6'!J187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+'6'!J188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+'6'!J189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>
        <v>1</v>
      </c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894.67000000000007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2710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315</v>
      </c>
      <c r="O264" s="2">
        <v>100</v>
      </c>
      <c r="P264" s="2">
        <v>100</v>
      </c>
      <c r="Q264" s="88">
        <v>65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A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rgb="FFFFCCFF"/>
  </sheetPr>
  <dimension ref="A1:S346"/>
  <sheetViews>
    <sheetView zoomScale="70" zoomScaleNormal="70" workbookViewId="0">
      <pane xSplit="10" ySplit="4" topLeftCell="K33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5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3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32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110</v>
      </c>
      <c r="P32" s="103">
        <f t="shared" si="3"/>
        <v>150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25</v>
      </c>
      <c r="F48" s="71"/>
      <c r="G48" s="46">
        <f t="shared" si="5"/>
        <v>25</v>
      </c>
      <c r="H48" s="78">
        <v>0</v>
      </c>
      <c r="I48" s="76">
        <v>0</v>
      </c>
      <c r="J48" s="46">
        <f t="shared" si="6"/>
        <v>23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18</v>
      </c>
      <c r="F49" s="71"/>
      <c r="G49" s="46">
        <f t="shared" si="5"/>
        <v>18</v>
      </c>
      <c r="H49" s="78">
        <v>0</v>
      </c>
      <c r="I49" s="76">
        <v>0</v>
      </c>
      <c r="J49" s="46">
        <f t="shared" si="6"/>
        <v>18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21</v>
      </c>
      <c r="F51" s="71"/>
      <c r="G51" s="46">
        <f t="shared" si="5"/>
        <v>21</v>
      </c>
      <c r="H51" s="78">
        <v>0</v>
      </c>
      <c r="I51" s="76">
        <v>0</v>
      </c>
      <c r="J51" s="46">
        <f t="shared" si="6"/>
        <v>21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</v>
      </c>
      <c r="F53" s="71">
        <v>8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4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3">
        <f>SUM(M112-O112)</f>
        <v>400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9</v>
      </c>
      <c r="F113" s="71">
        <v>10</v>
      </c>
      <c r="G113" s="46">
        <f t="shared" si="23"/>
        <v>19</v>
      </c>
      <c r="H113" s="78">
        <v>0</v>
      </c>
      <c r="I113" s="76">
        <v>0</v>
      </c>
      <c r="J113" s="46">
        <f t="shared" si="24"/>
        <v>16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3">
        <f t="shared" si="8"/>
        <v>165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6</v>
      </c>
      <c r="F116" s="71">
        <v>5</v>
      </c>
      <c r="G116" s="46">
        <f t="shared" si="23"/>
        <v>11</v>
      </c>
      <c r="H116" s="78">
        <v>0</v>
      </c>
      <c r="I116" s="76">
        <v>0</v>
      </c>
      <c r="J116" s="46">
        <f t="shared" si="24"/>
        <v>6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03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+'7'!J187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+'7'!J188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+'7'!J189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</v>
      </c>
      <c r="F194" s="71">
        <v>10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7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3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1144.29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3530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655</v>
      </c>
      <c r="O264" s="2">
        <v>540</v>
      </c>
      <c r="P264" s="2">
        <v>65</v>
      </c>
      <c r="Q264" s="88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B000000}">
    <filterColumn colId="15">
      <filters blank="1">
        <filter val="-"/>
        <filter val="100.00"/>
        <filter val="165.00"/>
        <filter val="250.00"/>
        <filter val="400.00"/>
        <filter val="480.00"/>
        <filter val="50.00"/>
        <filter val="500.00"/>
        <filter val="60.00"/>
        <filter val="600.00"/>
        <filter val="65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CFF"/>
  </sheetPr>
  <dimension ref="A1:T346"/>
  <sheetViews>
    <sheetView zoomScale="70" zoomScaleNormal="70" workbookViewId="0">
      <pane xSplit="10" ySplit="4" topLeftCell="K23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5</v>
      </c>
      <c r="F5" s="71">
        <v>20</v>
      </c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32</v>
      </c>
      <c r="F6" s="71">
        <v>10</v>
      </c>
      <c r="G6" s="46">
        <f t="shared" si="0"/>
        <v>42</v>
      </c>
      <c r="H6" s="78">
        <v>0</v>
      </c>
      <c r="I6" s="76">
        <v>0</v>
      </c>
      <c r="J6" s="46">
        <f t="shared" si="1"/>
        <v>35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3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13</v>
      </c>
      <c r="F11" s="71">
        <v>10</v>
      </c>
      <c r="G11" s="46">
        <f t="shared" si="0"/>
        <v>23</v>
      </c>
      <c r="H11" s="78">
        <v>0</v>
      </c>
      <c r="I11" s="76">
        <v>0</v>
      </c>
      <c r="J11" s="46">
        <f t="shared" si="1"/>
        <v>19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>
        <v>3</v>
      </c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</v>
      </c>
      <c r="F18" s="71">
        <v>4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13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/>
      <c r="P31" s="103">
        <f t="shared" si="3"/>
        <v>1300</v>
      </c>
      <c r="Q31" s="90">
        <v>38.46</v>
      </c>
      <c r="R31" s="43">
        <f t="shared" si="4"/>
        <v>499.98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50</v>
      </c>
      <c r="P47" s="23">
        <f t="shared" si="3"/>
        <v>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23</v>
      </c>
      <c r="F48" s="71"/>
      <c r="G48" s="46">
        <f t="shared" si="5"/>
        <v>23</v>
      </c>
      <c r="H48" s="78">
        <v>0</v>
      </c>
      <c r="I48" s="76">
        <v>0</v>
      </c>
      <c r="J48" s="46">
        <f t="shared" si="6"/>
        <v>23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18</v>
      </c>
      <c r="F49" s="71"/>
      <c r="G49" s="46">
        <f t="shared" si="5"/>
        <v>18</v>
      </c>
      <c r="H49" s="78">
        <v>0</v>
      </c>
      <c r="I49" s="76">
        <v>0</v>
      </c>
      <c r="J49" s="46">
        <f t="shared" si="6"/>
        <v>17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21</v>
      </c>
      <c r="F51" s="71"/>
      <c r="G51" s="46">
        <f t="shared" si="5"/>
        <v>21</v>
      </c>
      <c r="H51" s="78">
        <v>0</v>
      </c>
      <c r="I51" s="76">
        <v>0</v>
      </c>
      <c r="J51" s="46">
        <f t="shared" si="6"/>
        <v>20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3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3">
        <f>SUM(M53-O53)</f>
        <v>300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>
        <v>7</v>
      </c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0</v>
      </c>
      <c r="F115" s="71">
        <v>20</v>
      </c>
      <c r="G115" s="46">
        <f t="shared" si="23"/>
        <v>20</v>
      </c>
      <c r="H115" s="78">
        <v>0</v>
      </c>
      <c r="I115" s="76">
        <v>0</v>
      </c>
      <c r="J115" s="46">
        <f t="shared" si="24"/>
        <v>19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6</v>
      </c>
      <c r="F116" s="71">
        <v>5</v>
      </c>
      <c r="G116" s="46">
        <f t="shared" si="23"/>
        <v>11</v>
      </c>
      <c r="H116" s="78">
        <v>0</v>
      </c>
      <c r="I116" s="76">
        <v>0</v>
      </c>
      <c r="J116" s="46">
        <f t="shared" si="24"/>
        <v>6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03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+'8'!J187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+'8'!J188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+'8'!J189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>
        <v>90</v>
      </c>
      <c r="G205" s="46">
        <f t="shared" si="30"/>
        <v>90</v>
      </c>
      <c r="H205" s="78">
        <v>0</v>
      </c>
      <c r="I205" s="76">
        <v>0</v>
      </c>
      <c r="J205" s="46">
        <f t="shared" si="31"/>
        <v>90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1401.16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3880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1710</v>
      </c>
      <c r="O264" s="2">
        <v>170</v>
      </c>
      <c r="P264" s="2">
        <v>220</v>
      </c>
      <c r="Q264" s="88">
        <v>700</v>
      </c>
      <c r="R264" s="2">
        <v>120</v>
      </c>
      <c r="S264" s="2">
        <v>150</v>
      </c>
      <c r="T264" s="2">
        <v>350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2020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C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FF"/>
  </sheetPr>
  <dimension ref="A1:T346"/>
  <sheetViews>
    <sheetView zoomScale="90" zoomScaleNormal="90" workbookViewId="0">
      <pane xSplit="10" ySplit="4" topLeftCell="N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23</v>
      </c>
      <c r="F5" s="71">
        <v>10</v>
      </c>
      <c r="G5" s="46">
        <f t="shared" ref="G5:G26" si="0">E5+F5</f>
        <v>33</v>
      </c>
      <c r="H5" s="78">
        <v>0</v>
      </c>
      <c r="I5" s="76">
        <v>0</v>
      </c>
      <c r="J5" s="46">
        <f t="shared" ref="J5:J26" si="1">+G5-H5-K5-I5</f>
        <v>33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35</v>
      </c>
      <c r="F6" s="71">
        <v>15</v>
      </c>
      <c r="G6" s="46">
        <f t="shared" si="0"/>
        <v>50</v>
      </c>
      <c r="H6" s="78">
        <v>0</v>
      </c>
      <c r="I6" s="76">
        <v>0</v>
      </c>
      <c r="J6" s="46">
        <f t="shared" si="1"/>
        <v>40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3">
        <f t="shared" ref="P6:P80" si="3">SUM(M6-O6)</f>
        <v>1000</v>
      </c>
      <c r="Q6" s="90">
        <v>39.29</v>
      </c>
      <c r="R6" s="43">
        <f t="shared" ref="R6:R80" si="4">+K6*Q6</f>
        <v>392.9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13</v>
      </c>
      <c r="F31" s="71">
        <v>29</v>
      </c>
      <c r="G31" s="46">
        <f t="shared" si="5"/>
        <v>42</v>
      </c>
      <c r="H31" s="78">
        <v>0</v>
      </c>
      <c r="I31" s="76">
        <v>0</v>
      </c>
      <c r="J31" s="46">
        <f t="shared" si="6"/>
        <v>42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</v>
      </c>
      <c r="F32" s="71">
        <v>4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23</v>
      </c>
      <c r="F48" s="71"/>
      <c r="G48" s="46">
        <f t="shared" si="5"/>
        <v>23</v>
      </c>
      <c r="H48" s="78">
        <v>0</v>
      </c>
      <c r="I48" s="76">
        <v>0</v>
      </c>
      <c r="J48" s="46">
        <f t="shared" si="6"/>
        <v>23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17</v>
      </c>
      <c r="F49" s="71"/>
      <c r="G49" s="46">
        <f t="shared" si="5"/>
        <v>17</v>
      </c>
      <c r="H49" s="78">
        <v>0</v>
      </c>
      <c r="I49" s="76">
        <v>0</v>
      </c>
      <c r="J49" s="46">
        <f t="shared" si="6"/>
        <v>16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20</v>
      </c>
      <c r="F51" s="71"/>
      <c r="G51" s="46">
        <f t="shared" si="5"/>
        <v>20</v>
      </c>
      <c r="H51" s="78">
        <v>0</v>
      </c>
      <c r="I51" s="76">
        <v>0</v>
      </c>
      <c r="J51" s="46">
        <f t="shared" si="6"/>
        <v>20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3">
        <f t="shared" si="3"/>
        <v>80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3</v>
      </c>
      <c r="F112" s="71">
        <v>10</v>
      </c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3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+'9'!J187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+'9'!J188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+'9'!J189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5</v>
      </c>
      <c r="F194" s="71">
        <v>15</v>
      </c>
      <c r="G194" s="46">
        <f t="shared" si="30"/>
        <v>20</v>
      </c>
      <c r="H194" s="78">
        <v>0</v>
      </c>
      <c r="I194" s="76">
        <v>0</v>
      </c>
      <c r="J194" s="46">
        <f t="shared" si="31"/>
        <v>19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90</v>
      </c>
      <c r="F205" s="71"/>
      <c r="G205" s="46">
        <f t="shared" si="30"/>
        <v>90</v>
      </c>
      <c r="H205" s="78">
        <v>0</v>
      </c>
      <c r="I205" s="76">
        <v>0</v>
      </c>
      <c r="J205" s="46">
        <f t="shared" si="31"/>
        <v>90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2</v>
      </c>
      <c r="F209" s="71">
        <v>3</v>
      </c>
      <c r="G209" s="46">
        <f t="shared" si="30"/>
        <v>5</v>
      </c>
      <c r="H209" s="78">
        <v>0</v>
      </c>
      <c r="I209" s="76">
        <v>0</v>
      </c>
      <c r="J209" s="46">
        <f t="shared" si="31"/>
        <v>3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746.52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2075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1020</v>
      </c>
      <c r="O264" s="2">
        <v>100</v>
      </c>
      <c r="P264" s="2">
        <v>200</v>
      </c>
      <c r="Q264" s="88">
        <v>320</v>
      </c>
      <c r="R264" s="2">
        <v>120</v>
      </c>
      <c r="S264" s="2">
        <v>230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1055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1055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D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CFF"/>
  </sheetPr>
  <dimension ref="A1:T346"/>
  <sheetViews>
    <sheetView zoomScale="90" zoomScaleNormal="90" workbookViewId="0">
      <pane xSplit="10" ySplit="4" topLeftCell="K26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33</v>
      </c>
      <c r="F5" s="71"/>
      <c r="G5" s="46">
        <f t="shared" ref="G5:G26" si="0">E5+F5</f>
        <v>33</v>
      </c>
      <c r="H5" s="78">
        <v>0</v>
      </c>
      <c r="I5" s="76">
        <v>0</v>
      </c>
      <c r="J5" s="46">
        <f t="shared" ref="J5:J26" si="1">+G5-H5-K5-I5</f>
        <v>33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32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3">
        <f t="shared" ref="P6:P80" si="3">SUM(M6-O6)</f>
        <v>800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2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50</v>
      </c>
      <c r="P14" s="23">
        <f t="shared" si="3"/>
        <v>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50</v>
      </c>
      <c r="P18" s="103">
        <f t="shared" si="3"/>
        <v>100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1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42</v>
      </c>
      <c r="F31" s="71"/>
      <c r="G31" s="46">
        <f t="shared" si="5"/>
        <v>42</v>
      </c>
      <c r="H31" s="78">
        <v>0</v>
      </c>
      <c r="I31" s="76">
        <v>0</v>
      </c>
      <c r="J31" s="46">
        <f t="shared" si="6"/>
        <v>32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3">
        <f t="shared" si="3"/>
        <v>1000</v>
      </c>
      <c r="Q31" s="90">
        <v>38.46</v>
      </c>
      <c r="R31" s="43">
        <f t="shared" si="4"/>
        <v>384.6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3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23</v>
      </c>
      <c r="F48" s="71"/>
      <c r="G48" s="46">
        <f t="shared" si="5"/>
        <v>23</v>
      </c>
      <c r="H48" s="78">
        <v>0</v>
      </c>
      <c r="I48" s="76">
        <v>0</v>
      </c>
      <c r="J48" s="46">
        <f t="shared" si="6"/>
        <v>20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100</v>
      </c>
      <c r="P48" s="103">
        <f>SUM(M48-O48)</f>
        <v>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16</v>
      </c>
      <c r="F49" s="71"/>
      <c r="G49" s="46">
        <f t="shared" si="5"/>
        <v>16</v>
      </c>
      <c r="H49" s="78">
        <v>0</v>
      </c>
      <c r="I49" s="76">
        <v>0</v>
      </c>
      <c r="J49" s="46">
        <f t="shared" si="6"/>
        <v>15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20</v>
      </c>
      <c r="F51" s="71"/>
      <c r="G51" s="46">
        <f t="shared" si="5"/>
        <v>20</v>
      </c>
      <c r="H51" s="78">
        <v>0</v>
      </c>
      <c r="I51" s="76">
        <v>0</v>
      </c>
      <c r="J51" s="46">
        <f t="shared" si="6"/>
        <v>20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13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+'10'!J187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+'10'!J188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+'10'!J189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1</v>
      </c>
      <c r="K193" s="72">
        <v>7</v>
      </c>
      <c r="L193" s="20">
        <v>60</v>
      </c>
      <c r="M193" s="65">
        <f t="shared" si="34"/>
        <v>420</v>
      </c>
      <c r="N193" s="17" t="s">
        <v>16</v>
      </c>
      <c r="O193" s="18"/>
      <c r="P193" s="103">
        <f t="shared" si="35"/>
        <v>420</v>
      </c>
      <c r="Q193" s="90">
        <v>38</v>
      </c>
      <c r="R193" s="43">
        <f t="shared" si="36"/>
        <v>266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10</v>
      </c>
      <c r="K194" s="72">
        <v>9</v>
      </c>
      <c r="L194" s="20">
        <v>120</v>
      </c>
      <c r="M194" s="65">
        <f t="shared" si="34"/>
        <v>1080</v>
      </c>
      <c r="N194" s="17" t="s">
        <v>16</v>
      </c>
      <c r="O194" s="18"/>
      <c r="P194" s="103">
        <f t="shared" si="35"/>
        <v>1080</v>
      </c>
      <c r="Q194" s="90">
        <v>73</v>
      </c>
      <c r="R194" s="43">
        <f t="shared" si="36"/>
        <v>657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90</v>
      </c>
      <c r="F205" s="71"/>
      <c r="G205" s="46">
        <f t="shared" si="30"/>
        <v>90</v>
      </c>
      <c r="H205" s="78">
        <v>0</v>
      </c>
      <c r="I205" s="76">
        <v>0</v>
      </c>
      <c r="J205" s="46">
        <f t="shared" si="31"/>
        <v>85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03">
        <f t="shared" si="35"/>
        <v>275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+'10'!J243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2152.91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5410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1200</v>
      </c>
      <c r="O264" s="2">
        <v>305</v>
      </c>
      <c r="P264" s="2">
        <v>50</v>
      </c>
      <c r="Q264" s="88">
        <v>65</v>
      </c>
      <c r="R264" s="2">
        <v>150</v>
      </c>
      <c r="S264" s="2">
        <v>100</v>
      </c>
      <c r="T264" s="2">
        <v>530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4010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4010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E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CFF"/>
  </sheetPr>
  <dimension ref="A1:AC346"/>
  <sheetViews>
    <sheetView zoomScale="90" zoomScaleNormal="90" workbookViewId="0">
      <pane xSplit="10" ySplit="4" topLeftCell="K24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33</v>
      </c>
      <c r="F5" s="71"/>
      <c r="G5" s="46">
        <f t="shared" ref="G5:G26" si="0">E5+F5</f>
        <v>33</v>
      </c>
      <c r="H5" s="78">
        <v>0</v>
      </c>
      <c r="I5" s="76">
        <v>0</v>
      </c>
      <c r="J5" s="46">
        <f t="shared" ref="J5:J26" si="1">+G5-H5-K5-I5</f>
        <v>23</v>
      </c>
      <c r="K5" s="72">
        <v>10</v>
      </c>
      <c r="L5" s="15">
        <v>50</v>
      </c>
      <c r="M5" s="65">
        <f>+L5*K5</f>
        <v>500</v>
      </c>
      <c r="N5" s="17" t="s">
        <v>16</v>
      </c>
      <c r="O5" s="18">
        <v>50</v>
      </c>
      <c r="P5" s="103">
        <f>SUM(M5-O5)</f>
        <v>450</v>
      </c>
      <c r="Q5" s="90">
        <v>22.48</v>
      </c>
      <c r="R5" s="43">
        <f>+K5*Q5</f>
        <v>224.8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8</v>
      </c>
      <c r="K6" s="72">
        <v>24</v>
      </c>
      <c r="L6" s="15">
        <v>100</v>
      </c>
      <c r="M6" s="65">
        <f t="shared" ref="M6:M80" si="2">+L6*K6</f>
        <v>2400</v>
      </c>
      <c r="N6" s="17" t="s">
        <v>16</v>
      </c>
      <c r="O6" s="18"/>
      <c r="P6" s="103">
        <f t="shared" ref="P6:P80" si="3">SUM(M6-O6)</f>
        <v>2400</v>
      </c>
      <c r="Q6" s="90">
        <v>39.29</v>
      </c>
      <c r="R6" s="43">
        <f t="shared" ref="R6:R80" si="4">+K6*Q6</f>
        <v>942.96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1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0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/>
      <c r="P18" s="103">
        <f t="shared" si="3"/>
        <v>300</v>
      </c>
      <c r="Q18" s="90">
        <v>18.77</v>
      </c>
      <c r="R18" s="43">
        <f t="shared" si="4"/>
        <v>112.62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32</v>
      </c>
      <c r="F31" s="71"/>
      <c r="G31" s="46">
        <f t="shared" si="5"/>
        <v>32</v>
      </c>
      <c r="H31" s="78">
        <v>0</v>
      </c>
      <c r="I31" s="76">
        <v>5</v>
      </c>
      <c r="J31" s="46">
        <f t="shared" si="6"/>
        <v>12</v>
      </c>
      <c r="K31" s="72">
        <v>15</v>
      </c>
      <c r="L31" s="15">
        <v>100</v>
      </c>
      <c r="M31" s="65">
        <f t="shared" si="2"/>
        <v>1500</v>
      </c>
      <c r="N31" s="17" t="s">
        <v>16</v>
      </c>
      <c r="O31" s="18"/>
      <c r="P31" s="103">
        <f t="shared" si="3"/>
        <v>1500</v>
      </c>
      <c r="Q31" s="90">
        <v>38.46</v>
      </c>
      <c r="R31" s="43">
        <f t="shared" si="4"/>
        <v>576.9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3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10</v>
      </c>
      <c r="K48" s="72">
        <v>10</v>
      </c>
      <c r="L48" s="20">
        <v>50</v>
      </c>
      <c r="M48" s="65">
        <f>+L48*K48</f>
        <v>500</v>
      </c>
      <c r="N48" s="17" t="s">
        <v>16</v>
      </c>
      <c r="O48" s="18">
        <v>100</v>
      </c>
      <c r="P48" s="103">
        <f>SUM(M48-O48)</f>
        <v>400</v>
      </c>
      <c r="Q48" s="90">
        <v>18.88</v>
      </c>
      <c r="R48" s="43">
        <f>+K48*Q48</f>
        <v>188.79999999999998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10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/>
      <c r="P49" s="103">
        <f>SUM(M49-O49)</f>
        <v>250</v>
      </c>
      <c r="Q49" s="90">
        <v>20.43</v>
      </c>
      <c r="R49" s="43">
        <f>+K49*Q49</f>
        <v>102.15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9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20</v>
      </c>
      <c r="F51" s="71"/>
      <c r="G51" s="46">
        <f t="shared" si="5"/>
        <v>20</v>
      </c>
      <c r="H51" s="78">
        <v>0</v>
      </c>
      <c r="I51" s="76">
        <v>0</v>
      </c>
      <c r="J51" s="46">
        <f t="shared" si="6"/>
        <v>9</v>
      </c>
      <c r="K51" s="72">
        <v>11</v>
      </c>
      <c r="L51" s="15">
        <v>50</v>
      </c>
      <c r="M51" s="65">
        <f>+L51*K51</f>
        <v>550</v>
      </c>
      <c r="N51" s="17" t="s">
        <v>16</v>
      </c>
      <c r="O51" s="18"/>
      <c r="P51" s="103">
        <f>SUM(M51-O51)</f>
        <v>550</v>
      </c>
      <c r="Q51" s="90">
        <v>14.65</v>
      </c>
      <c r="R51" s="43">
        <f>+K51*Q51</f>
        <v>161.15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3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</v>
      </c>
      <c r="K112" s="72">
        <v>10</v>
      </c>
      <c r="L112" s="20">
        <v>100</v>
      </c>
      <c r="M112" s="65">
        <f>+L112*K112</f>
        <v>1000</v>
      </c>
      <c r="N112" s="17" t="s">
        <v>16</v>
      </c>
      <c r="O112" s="18"/>
      <c r="P112" s="103">
        <f>SUM(M112-O112)</f>
        <v>1000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9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>
        <v>55</v>
      </c>
      <c r="P113" s="103">
        <f t="shared" si="8"/>
        <v>165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9</v>
      </c>
      <c r="K115" s="72">
        <v>7</v>
      </c>
      <c r="L115" s="22">
        <v>60</v>
      </c>
      <c r="M115" s="65">
        <f t="shared" si="7"/>
        <v>420</v>
      </c>
      <c r="N115" s="17" t="s">
        <v>16</v>
      </c>
      <c r="O115" s="18"/>
      <c r="P115" s="103">
        <f t="shared" si="8"/>
        <v>420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+'11'!J187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+'11'!J188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+'11'!J189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4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03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85</v>
      </c>
      <c r="F205" s="71"/>
      <c r="G205" s="46">
        <f t="shared" si="30"/>
        <v>85</v>
      </c>
      <c r="H205" s="78">
        <v>0</v>
      </c>
      <c r="I205" s="76">
        <v>0</v>
      </c>
      <c r="J205" s="46">
        <f t="shared" si="31"/>
        <v>80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03">
        <f t="shared" si="35"/>
        <v>275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+'11'!J243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3390.6000000000008</v>
      </c>
      <c r="S260" s="75"/>
    </row>
    <row r="261" spans="1:2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10270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3245</v>
      </c>
      <c r="O264" s="2">
        <v>230</v>
      </c>
      <c r="P264" s="2">
        <v>100</v>
      </c>
      <c r="Q264" s="88">
        <v>255</v>
      </c>
      <c r="R264" s="2">
        <v>200</v>
      </c>
      <c r="S264" s="2">
        <v>500</v>
      </c>
      <c r="T264" s="2">
        <v>55</v>
      </c>
      <c r="U264" s="2">
        <v>160</v>
      </c>
      <c r="V264" s="2">
        <v>55</v>
      </c>
      <c r="W264" s="2">
        <v>300</v>
      </c>
      <c r="X264" s="2">
        <v>50</v>
      </c>
      <c r="Y264" s="2">
        <v>100</v>
      </c>
      <c r="Z264" s="2">
        <v>400</v>
      </c>
      <c r="AA264" s="2">
        <v>230</v>
      </c>
      <c r="AB264" s="2">
        <v>260</v>
      </c>
      <c r="AC264" s="2">
        <v>350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6770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6770</v>
      </c>
    </row>
    <row r="270" spans="1:2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F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0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3">
        <f t="shared" ref="P6:P80" si="3">SUM(M6-O6)</f>
        <v>800</v>
      </c>
      <c r="Q6" s="90">
        <v>39.29</v>
      </c>
      <c r="R6" s="43">
        <f t="shared" ref="R6:R80" si="4">+K6*Q6</f>
        <v>314.32</v>
      </c>
    </row>
    <row r="7" spans="1:18" ht="25.5" hidden="1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hidden="1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hidden="1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hidden="1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hidden="1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hidden="1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hidden="1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hidden="1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hidden="1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hidden="1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hidden="1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12</v>
      </c>
      <c r="F31" s="71">
        <v>20</v>
      </c>
      <c r="G31" s="46">
        <f t="shared" si="5"/>
        <v>32</v>
      </c>
      <c r="H31" s="78">
        <v>0</v>
      </c>
      <c r="I31" s="76">
        <v>0</v>
      </c>
      <c r="J31" s="46">
        <f t="shared" si="6"/>
        <v>24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100</v>
      </c>
      <c r="P31" s="103">
        <f t="shared" si="3"/>
        <v>700</v>
      </c>
      <c r="Q31" s="90">
        <v>38.46</v>
      </c>
      <c r="R31" s="43">
        <f t="shared" si="4"/>
        <v>307.68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hidden="1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>
        <v>1</v>
      </c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hidden="1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hidden="1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hidden="1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hidden="1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hidden="1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hidden="1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hidden="1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hidden="1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hidden="1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hidden="1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hidden="1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hidden="1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hidden="1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hidden="1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hidden="1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hidden="1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hidden="1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hidden="1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hidden="1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hidden="1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hidden="1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hidden="1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hidden="1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hidden="1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hidden="1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hidden="1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hidden="1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hidden="1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hidden="1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hidden="1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hidden="1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hidden="1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hidden="1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hidden="1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hidden="1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hidden="1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hidden="1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hidden="1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hidden="1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hidden="1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hidden="1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hidden="1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hidden="1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hidden="1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hidden="1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hidden="1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hidden="1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hidden="1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hidden="1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hidden="1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hidden="1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hidden="1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</v>
      </c>
      <c r="F112" s="71">
        <v>5</v>
      </c>
      <c r="G112" s="46">
        <f t="shared" si="23"/>
        <v>6</v>
      </c>
      <c r="H112" s="78">
        <v>0</v>
      </c>
      <c r="I112" s="76">
        <v>0</v>
      </c>
      <c r="J112" s="46">
        <f t="shared" si="24"/>
        <v>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5.5" hidden="1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9</v>
      </c>
      <c r="F113" s="71">
        <v>10</v>
      </c>
      <c r="G113" s="46">
        <f t="shared" si="23"/>
        <v>19</v>
      </c>
      <c r="H113" s="78">
        <v>0</v>
      </c>
      <c r="I113" s="76">
        <v>0</v>
      </c>
      <c r="J113" s="46">
        <f t="shared" si="24"/>
        <v>19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hidden="1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hidden="1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hidden="1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hidden="1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hidden="1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hidden="1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hidden="1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hidden="1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hidden="1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hidden="1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hidden="1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hidden="1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hidden="1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hidden="1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hidden="1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hidden="1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hidden="1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hidden="1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hidden="1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hidden="1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hidden="1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hidden="1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hidden="1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hidden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hidden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hidden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hidden="1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hidden="1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hidden="1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hidden="1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hidden="1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hidden="1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hidden="1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hidden="1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hidden="1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+'12'!J187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hidden="1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+'12'!J188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hidden="1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+'12'!J189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hidden="1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hidden="1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hidden="1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hidden="1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hidden="1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hidden="1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hidden="1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hidden="1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hidden="1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hidden="1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hidden="1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hidden="1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80</v>
      </c>
      <c r="F205" s="71"/>
      <c r="G205" s="46">
        <f t="shared" si="30"/>
        <v>80</v>
      </c>
      <c r="H205" s="78">
        <v>0</v>
      </c>
      <c r="I205" s="76">
        <v>0</v>
      </c>
      <c r="J205" s="46">
        <f t="shared" si="31"/>
        <v>78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hidden="1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hidden="1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hidden="1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hidden="1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hidden="1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hidden="1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hidden="1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hidden="1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hidden="1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hidden="1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hidden="1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hidden="1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hidden="1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hidden="1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hidden="1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hidden="1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hidden="1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hidden="1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hidden="1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hidden="1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hidden="1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hidden="1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hidden="1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hidden="1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hidden="1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hidden="1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hidden="1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hidden="1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hidden="1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hidden="1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hidden="1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hidden="1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hidden="1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+'12'!J243</f>
        <v>0</v>
      </c>
      <c r="F243" s="71">
        <v>5</v>
      </c>
      <c r="G243" s="46">
        <f t="shared" ref="G243:G246" si="47">E243+F243</f>
        <v>5</v>
      </c>
      <c r="H243" s="78">
        <v>0</v>
      </c>
      <c r="I243" s="76">
        <v>0</v>
      </c>
      <c r="J243" s="46">
        <f t="shared" ref="J243:J246" si="48">+G243-H243-K243-I243</f>
        <v>0</v>
      </c>
      <c r="K243" s="72">
        <v>5</v>
      </c>
      <c r="L243" s="20">
        <v>27</v>
      </c>
      <c r="M243" s="65">
        <f t="shared" ref="M243:M246" si="49">+L243*K243</f>
        <v>135</v>
      </c>
      <c r="N243" s="17" t="s">
        <v>16</v>
      </c>
      <c r="O243" s="18">
        <v>60</v>
      </c>
      <c r="P243" s="103">
        <f t="shared" ref="P243:P246" si="50">SUM(M243-O243)</f>
        <v>75</v>
      </c>
      <c r="Q243" s="92"/>
      <c r="R243" s="43">
        <f t="shared" ref="R243:R246" si="51">+K243*Q243</f>
        <v>0</v>
      </c>
    </row>
    <row r="244" spans="1:18" ht="25.5" hidden="1" x14ac:dyDescent="0.55000000000000004">
      <c r="A244" s="10">
        <v>240</v>
      </c>
      <c r="B244" s="10"/>
      <c r="C244" s="19"/>
      <c r="D244" s="10"/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hidden="1" x14ac:dyDescent="0.55000000000000004">
      <c r="A245" s="10">
        <v>241</v>
      </c>
      <c r="B245" s="10"/>
      <c r="C245" s="19"/>
      <c r="D245" s="10"/>
      <c r="E245" s="64">
        <f>+'12'!J245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hidden="1" x14ac:dyDescent="0.55000000000000004">
      <c r="A246" s="10">
        <v>242</v>
      </c>
      <c r="B246" s="10"/>
      <c r="C246" s="19"/>
      <c r="D246" s="10"/>
      <c r="E246" s="64">
        <f>+'12'!J246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hidden="1" customHeight="1" x14ac:dyDescent="0.55000000000000004">
      <c r="A247" s="10">
        <v>243</v>
      </c>
      <c r="B247" s="10"/>
      <c r="C247" s="19"/>
      <c r="D247" s="10"/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hidden="1" x14ac:dyDescent="0.55000000000000004">
      <c r="A248" s="10">
        <v>244</v>
      </c>
      <c r="B248" s="10"/>
      <c r="C248" s="19"/>
      <c r="D248" s="10"/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hidden="1" x14ac:dyDescent="0.55000000000000004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hidden="1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hidden="1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hidden="1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hidden="1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hidden="1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hidden="1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hidden="1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hidden="1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hidden="1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hidden="1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980.05999999999983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1050</v>
      </c>
      <c r="O264" s="2">
        <v>50</v>
      </c>
      <c r="P264" s="2">
        <v>1000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0000000}">
    <filterColumn colId="15">
      <filters blank="1">
        <filter val="100.00"/>
        <filter val="1000"/>
        <filter val="110.00"/>
        <filter val="130.00"/>
        <filter val="150.00"/>
        <filter val="200.00"/>
        <filter val="240.00"/>
        <filter val="50.00"/>
        <filter val="65.00"/>
        <filter val="700.00"/>
        <filter val="75.00"/>
        <filter val="8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9</v>
      </c>
      <c r="K5" s="72">
        <v>12</v>
      </c>
      <c r="L5" s="15">
        <v>50</v>
      </c>
      <c r="M5" s="65">
        <f>+L5*K5</f>
        <v>600</v>
      </c>
      <c r="N5" s="17" t="s">
        <v>16</v>
      </c>
      <c r="O5" s="18"/>
      <c r="P5" s="103">
        <f>SUM(M5-O5)</f>
        <v>600</v>
      </c>
      <c r="Q5" s="90">
        <v>22.48</v>
      </c>
      <c r="R5" s="43">
        <f>+K5*Q5</f>
        <v>269.76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0</v>
      </c>
      <c r="F6" s="71">
        <v>20</v>
      </c>
      <c r="G6" s="46">
        <f t="shared" si="0"/>
        <v>20</v>
      </c>
      <c r="H6" s="78">
        <v>0</v>
      </c>
      <c r="I6" s="76">
        <v>0</v>
      </c>
      <c r="J6" s="46">
        <f t="shared" si="1"/>
        <v>16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3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+'13'!J187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+'13'!J188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+'13'!J189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78</v>
      </c>
      <c r="F205" s="71"/>
      <c r="G205" s="46">
        <f t="shared" si="30"/>
        <v>78</v>
      </c>
      <c r="H205" s="78">
        <v>0</v>
      </c>
      <c r="I205" s="76">
        <v>0</v>
      </c>
      <c r="J205" s="46">
        <f t="shared" si="31"/>
        <v>76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+'13'!J243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1037.0399999999997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2880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950</v>
      </c>
      <c r="O264" s="2">
        <v>50</v>
      </c>
      <c r="P264" s="2">
        <v>150</v>
      </c>
      <c r="Q264" s="88">
        <v>50</v>
      </c>
      <c r="R264" s="2">
        <v>150</v>
      </c>
      <c r="S264" s="2">
        <v>50</v>
      </c>
      <c r="T264" s="2">
        <v>500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1880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1880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1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0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3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4</v>
      </c>
      <c r="F112" s="71">
        <v>5</v>
      </c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+'14'!J187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+'14'!J188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+'14'!J189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2</v>
      </c>
      <c r="F194" s="71">
        <v>10</v>
      </c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73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>
        <v>2</v>
      </c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+'14'!J243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862.56999999999994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2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1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>
        <v>50</v>
      </c>
      <c r="P11" s="103">
        <f t="shared" si="3"/>
        <v>300</v>
      </c>
      <c r="Q11" s="90">
        <v>16.940000000000001</v>
      </c>
      <c r="R11" s="43">
        <f t="shared" si="4"/>
        <v>118.58000000000001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15</v>
      </c>
      <c r="F31" s="71">
        <v>20</v>
      </c>
      <c r="G31" s="46">
        <f t="shared" si="5"/>
        <v>35</v>
      </c>
      <c r="H31" s="78">
        <v>0</v>
      </c>
      <c r="I31" s="76">
        <v>0</v>
      </c>
      <c r="J31" s="46">
        <f t="shared" si="6"/>
        <v>27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3">
        <f t="shared" si="3"/>
        <v>800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8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>SUM(M47-O47)</f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3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2</v>
      </c>
      <c r="K50" s="72">
        <v>5</v>
      </c>
      <c r="L50" s="15">
        <v>50</v>
      </c>
      <c r="M50" s="65">
        <f t="shared" si="2"/>
        <v>250</v>
      </c>
      <c r="N50" s="17" t="s">
        <v>16</v>
      </c>
      <c r="O50" s="18"/>
      <c r="P50" s="103">
        <f t="shared" si="3"/>
        <v>250</v>
      </c>
      <c r="Q50" s="90">
        <v>21.81</v>
      </c>
      <c r="R50" s="43">
        <f t="shared" si="4"/>
        <v>109.05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8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1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03">
        <f>SUM(M53-O53)</f>
        <v>350</v>
      </c>
      <c r="Q53" s="90">
        <v>17.53</v>
      </c>
      <c r="R53" s="43">
        <f>+K53*Q53</f>
        <v>122.71000000000001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1</v>
      </c>
      <c r="F68" s="71">
        <v>1</v>
      </c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3">
        <f t="shared" si="3"/>
        <v>160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8</v>
      </c>
      <c r="F112" s="71">
        <v>10</v>
      </c>
      <c r="G112" s="46">
        <f t="shared" si="23"/>
        <v>18</v>
      </c>
      <c r="H112" s="78">
        <v>0</v>
      </c>
      <c r="I112" s="76">
        <v>0</v>
      </c>
      <c r="J112" s="46">
        <f t="shared" si="2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15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3">
        <f t="shared" si="8"/>
        <v>165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5</v>
      </c>
      <c r="F116" s="71">
        <v>5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+'15'!J187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+'15'!J188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+'15'!J189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6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73</v>
      </c>
      <c r="F205" s="71"/>
      <c r="G205" s="46">
        <f t="shared" si="30"/>
        <v>73</v>
      </c>
      <c r="H205" s="78">
        <v>0</v>
      </c>
      <c r="I205" s="76">
        <v>0</v>
      </c>
      <c r="J205" s="46">
        <f t="shared" si="31"/>
        <v>73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+'15'!J243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1306.9599999999998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3565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1430</v>
      </c>
      <c r="O264" s="2">
        <v>50</v>
      </c>
      <c r="P264" s="2">
        <v>200</v>
      </c>
      <c r="Q264" s="88">
        <v>80</v>
      </c>
      <c r="R264" s="2">
        <v>100</v>
      </c>
      <c r="S264" s="2">
        <v>100</v>
      </c>
      <c r="T264" s="2">
        <v>115</v>
      </c>
      <c r="U264" s="2">
        <v>160</v>
      </c>
      <c r="V264" s="2">
        <v>125</v>
      </c>
      <c r="W264" s="2">
        <v>500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2085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2085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3000000}">
    <filterColumn colId="15">
      <filters blank="1">
        <filter val="-"/>
        <filter val="100.00"/>
        <filter val="150.00"/>
        <filter val="160.00"/>
        <filter val="165.00"/>
        <filter val="180.00"/>
        <filter val="200"/>
        <filter val="240.00"/>
        <filter val="250.00"/>
        <filter val="300.00"/>
        <filter val="400.00"/>
        <filter val="50.00"/>
        <filter val="70.00"/>
        <filter val="8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5</v>
      </c>
      <c r="F5" s="71">
        <v>10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7</v>
      </c>
      <c r="F6" s="71">
        <v>20</v>
      </c>
      <c r="G6" s="46">
        <f t="shared" si="0"/>
        <v>27</v>
      </c>
      <c r="H6" s="78">
        <v>0</v>
      </c>
      <c r="I6" s="76">
        <v>0</v>
      </c>
      <c r="J6" s="46">
        <f t="shared" si="1"/>
        <v>22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</v>
      </c>
      <c r="F11" s="71">
        <v>10</v>
      </c>
      <c r="G11" s="46">
        <f t="shared" si="0"/>
        <v>11</v>
      </c>
      <c r="H11" s="78">
        <v>0</v>
      </c>
      <c r="I11" s="76">
        <v>0</v>
      </c>
      <c r="J11" s="46">
        <f t="shared" si="1"/>
        <v>6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3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>
        <v>3</v>
      </c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27</v>
      </c>
      <c r="F31" s="71">
        <v>10</v>
      </c>
      <c r="G31" s="46">
        <f t="shared" si="5"/>
        <v>37</v>
      </c>
      <c r="H31" s="78">
        <v>0</v>
      </c>
      <c r="I31" s="76">
        <v>0</v>
      </c>
      <c r="J31" s="46">
        <f t="shared" si="6"/>
        <v>31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3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>
        <v>7</v>
      </c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1</v>
      </c>
      <c r="F35" s="71">
        <v>5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3</v>
      </c>
      <c r="F48" s="71">
        <v>10</v>
      </c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2</v>
      </c>
      <c r="F50" s="71">
        <v>5</v>
      </c>
      <c r="G50" s="46">
        <f t="shared" si="5"/>
        <v>7</v>
      </c>
      <c r="H50" s="78">
        <v>0</v>
      </c>
      <c r="I50" s="76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</v>
      </c>
      <c r="F53" s="71">
        <v>10</v>
      </c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>
        <v>1</v>
      </c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18</v>
      </c>
      <c r="F112" s="71">
        <v>5</v>
      </c>
      <c r="G112" s="46">
        <f t="shared" si="23"/>
        <v>23</v>
      </c>
      <c r="H112" s="78">
        <v>0</v>
      </c>
      <c r="I112" s="76">
        <v>0</v>
      </c>
      <c r="J112" s="46">
        <f t="shared" si="24"/>
        <v>21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3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3">
        <f t="shared" si="8"/>
        <v>240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+'16'!J187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+'16'!J188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+'16'!J189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3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10</v>
      </c>
      <c r="F194" s="71">
        <v>10</v>
      </c>
      <c r="G194" s="46">
        <f t="shared" si="30"/>
        <v>20</v>
      </c>
      <c r="H194" s="78">
        <v>0</v>
      </c>
      <c r="I194" s="76">
        <v>0</v>
      </c>
      <c r="J194" s="46">
        <f t="shared" si="31"/>
        <v>20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73</v>
      </c>
      <c r="F205" s="71"/>
      <c r="G205" s="46">
        <f t="shared" si="30"/>
        <v>73</v>
      </c>
      <c r="H205" s="78">
        <v>0</v>
      </c>
      <c r="I205" s="76">
        <v>0</v>
      </c>
      <c r="J205" s="46">
        <f t="shared" si="31"/>
        <v>72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+'16'!J243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777.91999999999985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700</v>
      </c>
      <c r="O264" s="2">
        <v>100</v>
      </c>
      <c r="P264" s="2">
        <v>100</v>
      </c>
      <c r="Q264" s="88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31</v>
      </c>
      <c r="F31" s="71"/>
      <c r="G31" s="46">
        <f t="shared" si="5"/>
        <v>31</v>
      </c>
      <c r="H31" s="78">
        <v>0</v>
      </c>
      <c r="I31" s="76">
        <v>0</v>
      </c>
      <c r="J31" s="46">
        <f t="shared" si="6"/>
        <v>25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3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4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6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>SUM(M53-O53)</f>
        <v>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3">
        <f t="shared" si="3"/>
        <v>160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/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+'17'!J187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+'17'!J188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+'17'!J189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72</v>
      </c>
      <c r="F205" s="71"/>
      <c r="G205" s="46">
        <f t="shared" si="30"/>
        <v>72</v>
      </c>
      <c r="H205" s="78">
        <v>0</v>
      </c>
      <c r="I205" s="76">
        <v>0</v>
      </c>
      <c r="J205" s="46">
        <f t="shared" si="31"/>
        <v>70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+'17'!J243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1098.6499999999996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5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CFF"/>
  </sheetPr>
  <dimension ref="A1:AE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68" si="1">+G5-H5-K5-I5</f>
        <v>5</v>
      </c>
      <c r="K5" s="72">
        <v>15</v>
      </c>
      <c r="L5" s="15">
        <v>50</v>
      </c>
      <c r="M5" s="65">
        <f>+L5*K5</f>
        <v>750</v>
      </c>
      <c r="N5" s="17" t="s">
        <v>16</v>
      </c>
      <c r="O5" s="18">
        <v>50</v>
      </c>
      <c r="P5" s="103">
        <f>SUM(M5-O5)</f>
        <v>700</v>
      </c>
      <c r="Q5" s="90">
        <v>22.48</v>
      </c>
      <c r="R5" s="43">
        <f>+K5*Q5</f>
        <v>337.2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13</v>
      </c>
      <c r="K6" s="72">
        <v>5</v>
      </c>
      <c r="L6" s="15">
        <v>100</v>
      </c>
      <c r="M6" s="65">
        <f>+L6*K6</f>
        <v>500</v>
      </c>
      <c r="N6" s="17" t="s">
        <v>16</v>
      </c>
      <c r="O6" s="18"/>
      <c r="P6" s="103">
        <f t="shared" ref="P6:P69" si="2">SUM(M6-O6)</f>
        <v>500</v>
      </c>
      <c r="Q6" s="90">
        <v>39.29</v>
      </c>
      <c r="R6" s="43">
        <f t="shared" ref="R6:R80" si="3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0</v>
      </c>
      <c r="K11" s="72">
        <v>5</v>
      </c>
      <c r="L11" s="15">
        <v>50</v>
      </c>
      <c r="M11" s="65">
        <f t="shared" si="4"/>
        <v>250</v>
      </c>
      <c r="N11" s="17" t="s">
        <v>16</v>
      </c>
      <c r="O11" s="18"/>
      <c r="P11" s="103">
        <f t="shared" si="2"/>
        <v>250</v>
      </c>
      <c r="Q11" s="90">
        <v>16.940000000000001</v>
      </c>
      <c r="R11" s="43">
        <f t="shared" si="3"/>
        <v>84.7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103">
        <f t="shared" si="2"/>
        <v>50</v>
      </c>
      <c r="Q18" s="90">
        <v>18.77</v>
      </c>
      <c r="R18" s="43">
        <f t="shared" si="3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4"/>
        <v>195</v>
      </c>
      <c r="N20" s="17" t="s">
        <v>16</v>
      </c>
      <c r="O20" s="18"/>
      <c r="P20" s="103">
        <f t="shared" si="2"/>
        <v>195</v>
      </c>
      <c r="Q20" s="90">
        <v>22.25</v>
      </c>
      <c r="R20" s="43">
        <f t="shared" si="3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1"/>
        <v>21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103">
        <f t="shared" si="2"/>
        <v>400</v>
      </c>
      <c r="Q31" s="90">
        <v>38.46</v>
      </c>
      <c r="R31" s="43">
        <f t="shared" si="3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1"/>
        <v>1</v>
      </c>
      <c r="K32" s="72">
        <v>3</v>
      </c>
      <c r="L32" s="15">
        <v>130</v>
      </c>
      <c r="M32" s="65">
        <f t="shared" si="4"/>
        <v>390</v>
      </c>
      <c r="N32" s="17" t="s">
        <v>16</v>
      </c>
      <c r="O32" s="18"/>
      <c r="P32" s="103">
        <f t="shared" si="2"/>
        <v>390</v>
      </c>
      <c r="Q32" s="90">
        <v>46.37</v>
      </c>
      <c r="R32" s="43">
        <f t="shared" si="3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1"/>
        <v>2</v>
      </c>
      <c r="K33" s="72">
        <v>1</v>
      </c>
      <c r="L33" s="15">
        <v>130</v>
      </c>
      <c r="M33" s="65">
        <f t="shared" si="4"/>
        <v>130</v>
      </c>
      <c r="N33" s="17" t="s">
        <v>16</v>
      </c>
      <c r="O33" s="18"/>
      <c r="P33" s="103">
        <f t="shared" si="2"/>
        <v>130</v>
      </c>
      <c r="Q33" s="90">
        <v>38.9</v>
      </c>
      <c r="R33" s="43">
        <f t="shared" si="3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1"/>
        <v>3</v>
      </c>
      <c r="K35" s="72">
        <v>2</v>
      </c>
      <c r="L35" s="15">
        <v>130</v>
      </c>
      <c r="M35" s="65">
        <f t="shared" si="4"/>
        <v>260</v>
      </c>
      <c r="N35" s="17" t="s">
        <v>16</v>
      </c>
      <c r="O35" s="18"/>
      <c r="P35" s="103">
        <f t="shared" si="2"/>
        <v>260</v>
      </c>
      <c r="Q35" s="90">
        <v>40.799999999999997</v>
      </c>
      <c r="R35" s="43">
        <f t="shared" si="3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4"/>
        <v>0</v>
      </c>
      <c r="N38" s="17" t="s">
        <v>16</v>
      </c>
      <c r="O38" s="18"/>
      <c r="P38" s="23">
        <f t="shared" si="2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4"/>
        <v>0</v>
      </c>
      <c r="N43" s="17" t="s">
        <v>16</v>
      </c>
      <c r="O43" s="18"/>
      <c r="P43" s="23">
        <f t="shared" si="2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1"/>
        <v>9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03">
        <f t="shared" si="2"/>
        <v>50</v>
      </c>
      <c r="Q46" s="90">
        <v>19.05</v>
      </c>
      <c r="R46" s="43">
        <f t="shared" si="3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1"/>
        <v>4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103">
        <f t="shared" si="2"/>
        <v>100</v>
      </c>
      <c r="Q47" s="90">
        <v>19.21</v>
      </c>
      <c r="R47" s="43">
        <f t="shared" si="3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1"/>
        <v>8</v>
      </c>
      <c r="K48" s="72">
        <v>2</v>
      </c>
      <c r="L48" s="20">
        <v>50</v>
      </c>
      <c r="M48" s="65">
        <f t="shared" si="4"/>
        <v>100</v>
      </c>
      <c r="N48" s="17" t="s">
        <v>16</v>
      </c>
      <c r="O48" s="18"/>
      <c r="P48" s="103">
        <f t="shared" si="2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1"/>
        <v>6</v>
      </c>
      <c r="K49" s="72">
        <v>1</v>
      </c>
      <c r="L49" s="20">
        <v>50</v>
      </c>
      <c r="M49" s="65">
        <f t="shared" si="4"/>
        <v>50</v>
      </c>
      <c r="N49" s="17" t="s">
        <v>16</v>
      </c>
      <c r="O49" s="18"/>
      <c r="P49" s="103">
        <f t="shared" si="2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1"/>
        <v>4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103">
        <f t="shared" si="2"/>
        <v>50</v>
      </c>
      <c r="Q50" s="90">
        <v>21.81</v>
      </c>
      <c r="R50" s="43">
        <f t="shared" si="3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1"/>
        <v>6</v>
      </c>
      <c r="K51" s="72"/>
      <c r="L51" s="15">
        <v>50</v>
      </c>
      <c r="M51" s="65">
        <f t="shared" si="4"/>
        <v>0</v>
      </c>
      <c r="N51" s="17" t="s">
        <v>16</v>
      </c>
      <c r="O51" s="18"/>
      <c r="P51" s="23">
        <f t="shared" si="2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1"/>
        <v>10</v>
      </c>
      <c r="K52" s="72"/>
      <c r="L52" s="20">
        <v>50</v>
      </c>
      <c r="M52" s="65">
        <f t="shared" si="4"/>
        <v>0</v>
      </c>
      <c r="N52" s="17" t="s">
        <v>16</v>
      </c>
      <c r="O52" s="18"/>
      <c r="P52" s="23">
        <f t="shared" si="2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1"/>
        <v>3</v>
      </c>
      <c r="K53" s="72">
        <v>5</v>
      </c>
      <c r="L53" s="20">
        <v>50</v>
      </c>
      <c r="M53" s="65">
        <f t="shared" si="4"/>
        <v>250</v>
      </c>
      <c r="N53" s="17" t="s">
        <v>16</v>
      </c>
      <c r="O53" s="18"/>
      <c r="P53" s="103">
        <f t="shared" si="2"/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4"/>
        <v>0</v>
      </c>
      <c r="N55" s="17" t="s">
        <v>16</v>
      </c>
      <c r="O55" s="18"/>
      <c r="P55" s="23">
        <f t="shared" si="2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4"/>
        <v>0</v>
      </c>
      <c r="N56" s="17" t="s">
        <v>16</v>
      </c>
      <c r="O56" s="18"/>
      <c r="P56" s="23">
        <f t="shared" si="2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7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7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1</v>
      </c>
      <c r="K74" s="72">
        <v>8</v>
      </c>
      <c r="L74" s="21">
        <v>50</v>
      </c>
      <c r="M74" s="65">
        <f t="shared" si="4"/>
        <v>400</v>
      </c>
      <c r="N74" s="17" t="s">
        <v>16</v>
      </c>
      <c r="O74" s="18">
        <v>50</v>
      </c>
      <c r="P74" s="103">
        <f t="shared" si="7"/>
        <v>350</v>
      </c>
      <c r="Q74" s="90">
        <v>17.09</v>
      </c>
      <c r="R74" s="43">
        <f t="shared" si="3"/>
        <v>136.72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4"/>
        <v>0</v>
      </c>
      <c r="N76" s="17" t="s">
        <v>16</v>
      </c>
      <c r="O76" s="18"/>
      <c r="P76" s="23">
        <f t="shared" si="7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7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7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44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8"/>
        <v>0</v>
      </c>
      <c r="N82" s="17" t="s">
        <v>16</v>
      </c>
      <c r="O82" s="18"/>
      <c r="P82" s="23">
        <f t="shared" si="7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8"/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8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8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8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8"/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3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8"/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8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0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8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0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8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0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5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16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17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16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2"/>
      <c r="R103" s="43">
        <f t="shared" si="16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2"/>
      <c r="R104" s="43">
        <f t="shared" si="16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2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8"/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8"/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21</v>
      </c>
      <c r="F112" s="71"/>
      <c r="G112" s="46">
        <f t="shared" si="15"/>
        <v>21</v>
      </c>
      <c r="H112" s="78">
        <v>0</v>
      </c>
      <c r="I112" s="76">
        <v>0</v>
      </c>
      <c r="J112" s="46">
        <f t="shared" si="6"/>
        <v>17</v>
      </c>
      <c r="K112" s="72">
        <v>4</v>
      </c>
      <c r="L112" s="20">
        <v>100</v>
      </c>
      <c r="M112" s="65">
        <f t="shared" si="8"/>
        <v>400</v>
      </c>
      <c r="N112" s="17" t="s">
        <v>16</v>
      </c>
      <c r="O112" s="18"/>
      <c r="P112" s="103">
        <f t="shared" si="7"/>
        <v>400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13</v>
      </c>
      <c r="F113" s="71"/>
      <c r="G113" s="46">
        <f t="shared" si="15"/>
        <v>13</v>
      </c>
      <c r="H113" s="78">
        <v>0</v>
      </c>
      <c r="I113" s="76">
        <v>0</v>
      </c>
      <c r="J113" s="46">
        <f t="shared" si="6"/>
        <v>11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03">
        <f t="shared" si="7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2</v>
      </c>
      <c r="F115" s="71"/>
      <c r="G115" s="46">
        <f t="shared" si="15"/>
        <v>2</v>
      </c>
      <c r="H115" s="78">
        <v>0</v>
      </c>
      <c r="I115" s="76">
        <v>0</v>
      </c>
      <c r="J115" s="46">
        <f t="shared" si="6"/>
        <v>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3">
        <f t="shared" si="7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9</v>
      </c>
      <c r="F116" s="71"/>
      <c r="G116" s="46">
        <f t="shared" si="15"/>
        <v>9</v>
      </c>
      <c r="H116" s="78">
        <v>0</v>
      </c>
      <c r="I116" s="76">
        <v>0</v>
      </c>
      <c r="J116" s="46">
        <f t="shared" si="6"/>
        <v>5</v>
      </c>
      <c r="K116" s="72">
        <v>4</v>
      </c>
      <c r="L116" s="22">
        <v>100</v>
      </c>
      <c r="M116" s="65">
        <f t="shared" si="8"/>
        <v>400</v>
      </c>
      <c r="N116" s="17" t="s">
        <v>16</v>
      </c>
      <c r="O116" s="18"/>
      <c r="P116" s="103">
        <f t="shared" si="7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5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8"/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8"/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5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5"/>
        <v>0</v>
      </c>
      <c r="H133" s="78">
        <v>0</v>
      </c>
      <c r="I133" s="76">
        <v>0</v>
      </c>
      <c r="J133" s="46">
        <f t="shared" ref="J133:J196" si="18">+G133-H133-K133-I133</f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5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9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5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9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5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9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 t="shared" si="8"/>
        <v>0</v>
      </c>
      <c r="N137" s="17" t="s">
        <v>16</v>
      </c>
      <c r="O137" s="18"/>
      <c r="P137" s="23">
        <f t="shared" si="19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9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9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9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9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8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ref="M145:M208" si="20">+L145*K145</f>
        <v>0</v>
      </c>
      <c r="N145" s="17" t="s">
        <v>16</v>
      </c>
      <c r="O145" s="18"/>
      <c r="P145" s="23">
        <f t="shared" si="1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20"/>
        <v>0</v>
      </c>
      <c r="N146" s="17" t="s">
        <v>16</v>
      </c>
      <c r="O146" s="18"/>
      <c r="P146" s="23">
        <f t="shared" si="1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20"/>
        <v>0</v>
      </c>
      <c r="N147" s="17" t="s">
        <v>16</v>
      </c>
      <c r="O147" s="18"/>
      <c r="P147" s="23">
        <f t="shared" si="19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20"/>
        <v>0</v>
      </c>
      <c r="N148" s="17" t="s">
        <v>16</v>
      </c>
      <c r="O148" s="18"/>
      <c r="P148" s="23">
        <f t="shared" si="1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20"/>
        <v>0</v>
      </c>
      <c r="N149" s="17" t="s">
        <v>16</v>
      </c>
      <c r="O149" s="18"/>
      <c r="P149" s="23">
        <f t="shared" si="1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20"/>
        <v>0</v>
      </c>
      <c r="N150" s="17" t="s">
        <v>16</v>
      </c>
      <c r="O150" s="18"/>
      <c r="P150" s="23">
        <f t="shared" si="1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20"/>
        <v>0</v>
      </c>
      <c r="N151" s="17" t="s">
        <v>16</v>
      </c>
      <c r="O151" s="18"/>
      <c r="P151" s="23">
        <f t="shared" si="19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20"/>
        <v>0</v>
      </c>
      <c r="N152" s="17" t="s">
        <v>16</v>
      </c>
      <c r="O152" s="18"/>
      <c r="P152" s="23">
        <f t="shared" si="1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20"/>
        <v>0</v>
      </c>
      <c r="N153" s="17" t="s">
        <v>16</v>
      </c>
      <c r="O153" s="18"/>
      <c r="P153" s="23">
        <f t="shared" si="1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8"/>
        <v>0</v>
      </c>
      <c r="K154" s="72"/>
      <c r="L154" s="20">
        <v>25</v>
      </c>
      <c r="M154" s="65">
        <f t="shared" si="20"/>
        <v>0</v>
      </c>
      <c r="N154" s="17" t="s">
        <v>16</v>
      </c>
      <c r="O154" s="18"/>
      <c r="P154" s="23">
        <f t="shared" si="1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20"/>
        <v>0</v>
      </c>
      <c r="N155" s="17" t="s">
        <v>16</v>
      </c>
      <c r="O155" s="18"/>
      <c r="P155" s="23">
        <f t="shared" si="1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20"/>
        <v>0</v>
      </c>
      <c r="N156" s="17" t="s">
        <v>16</v>
      </c>
      <c r="O156" s="18"/>
      <c r="P156" s="23">
        <f t="shared" si="1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20"/>
        <v>0</v>
      </c>
      <c r="N157" s="17" t="s">
        <v>16</v>
      </c>
      <c r="O157" s="18"/>
      <c r="P157" s="23">
        <f t="shared" si="1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20"/>
        <v>0</v>
      </c>
      <c r="N158" s="17" t="s">
        <v>16</v>
      </c>
      <c r="O158" s="18"/>
      <c r="P158" s="23">
        <f t="shared" si="19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20"/>
        <v>0</v>
      </c>
      <c r="N159" s="17" t="s">
        <v>16</v>
      </c>
      <c r="O159" s="18"/>
      <c r="P159" s="23">
        <f t="shared" si="1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20"/>
        <v>0</v>
      </c>
      <c r="N160" s="17" t="s">
        <v>16</v>
      </c>
      <c r="O160" s="18"/>
      <c r="P160" s="23">
        <f t="shared" si="1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20"/>
        <v>0</v>
      </c>
      <c r="N161" s="17" t="s">
        <v>16</v>
      </c>
      <c r="O161" s="18"/>
      <c r="P161" s="23">
        <f t="shared" si="1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1">E162+F162</f>
        <v>0</v>
      </c>
      <c r="H162" s="78">
        <v>0</v>
      </c>
      <c r="I162" s="76">
        <v>0</v>
      </c>
      <c r="J162" s="46">
        <f t="shared" si="18"/>
        <v>0</v>
      </c>
      <c r="K162" s="72"/>
      <c r="L162" s="20">
        <v>60</v>
      </c>
      <c r="M162" s="65">
        <f t="shared" si="20"/>
        <v>0</v>
      </c>
      <c r="N162" s="17" t="s">
        <v>16</v>
      </c>
      <c r="O162" s="18"/>
      <c r="P162" s="23">
        <f t="shared" si="1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1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20"/>
        <v>0</v>
      </c>
      <c r="N163" s="17" t="s">
        <v>16</v>
      </c>
      <c r="O163" s="18"/>
      <c r="P163" s="23">
        <f t="shared" si="19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1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20"/>
        <v>0</v>
      </c>
      <c r="N164" s="17" t="s">
        <v>16</v>
      </c>
      <c r="O164" s="18"/>
      <c r="P164" s="23">
        <f t="shared" si="1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1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20"/>
        <v>0</v>
      </c>
      <c r="N165" s="17" t="s">
        <v>16</v>
      </c>
      <c r="O165" s="18"/>
      <c r="P165" s="23">
        <f t="shared" si="1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1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20"/>
        <v>0</v>
      </c>
      <c r="N166" s="17" t="s">
        <v>16</v>
      </c>
      <c r="O166" s="18"/>
      <c r="P166" s="23">
        <f t="shared" si="1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1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 t="shared" si="20"/>
        <v>0</v>
      </c>
      <c r="N167" s="17" t="s">
        <v>16</v>
      </c>
      <c r="O167" s="18"/>
      <c r="P167" s="23">
        <f t="shared" si="1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1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 t="shared" si="20"/>
        <v>0</v>
      </c>
      <c r="N168" s="17" t="s">
        <v>16</v>
      </c>
      <c r="O168" s="18"/>
      <c r="P168" s="23">
        <f t="shared" si="1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1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20"/>
        <v>0</v>
      </c>
      <c r="N169" s="17" t="s">
        <v>16</v>
      </c>
      <c r="O169" s="18"/>
      <c r="P169" s="23">
        <f t="shared" si="1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1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20"/>
        <v>0</v>
      </c>
      <c r="N170" s="17" t="s">
        <v>16</v>
      </c>
      <c r="O170" s="18"/>
      <c r="P170" s="23">
        <f t="shared" si="19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1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20"/>
        <v>0</v>
      </c>
      <c r="N171" s="17" t="s">
        <v>16</v>
      </c>
      <c r="O171" s="18"/>
      <c r="P171" s="23">
        <f t="shared" si="1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1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20"/>
        <v>0</v>
      </c>
      <c r="N172" s="17" t="s">
        <v>16</v>
      </c>
      <c r="O172" s="18"/>
      <c r="P172" s="23">
        <f t="shared" si="19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18"/>
        <v>0</v>
      </c>
      <c r="K173" s="72"/>
      <c r="L173" s="20">
        <v>35</v>
      </c>
      <c r="M173" s="65">
        <f t="shared" si="20"/>
        <v>0</v>
      </c>
      <c r="N173" s="17" t="s">
        <v>16</v>
      </c>
      <c r="O173" s="18"/>
      <c r="P173" s="23">
        <f t="shared" si="19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2">E174+F174</f>
        <v>0</v>
      </c>
      <c r="H174" s="78">
        <v>0</v>
      </c>
      <c r="I174" s="76">
        <v>0</v>
      </c>
      <c r="J174" s="46">
        <f t="shared" si="18"/>
        <v>0</v>
      </c>
      <c r="K174" s="72"/>
      <c r="L174" s="15">
        <v>65</v>
      </c>
      <c r="M174" s="65">
        <f t="shared" si="20"/>
        <v>0</v>
      </c>
      <c r="N174" s="17" t="s">
        <v>16</v>
      </c>
      <c r="O174" s="18"/>
      <c r="P174" s="23">
        <f t="shared" si="1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1"/>
        <v>0</v>
      </c>
      <c r="H175" s="78">
        <v>0</v>
      </c>
      <c r="I175" s="76">
        <v>0</v>
      </c>
      <c r="J175" s="46">
        <f t="shared" si="18"/>
        <v>0</v>
      </c>
      <c r="K175" s="72"/>
      <c r="L175" s="15">
        <v>50</v>
      </c>
      <c r="M175" s="65">
        <f t="shared" si="20"/>
        <v>0</v>
      </c>
      <c r="N175" s="17" t="s">
        <v>16</v>
      </c>
      <c r="O175" s="18"/>
      <c r="P175" s="23">
        <f t="shared" si="1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1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 t="shared" si="20"/>
        <v>0</v>
      </c>
      <c r="N176" s="17" t="s">
        <v>16</v>
      </c>
      <c r="O176" s="18"/>
      <c r="P176" s="23">
        <f t="shared" si="19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1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si="20"/>
        <v>0</v>
      </c>
      <c r="N177" s="17" t="s">
        <v>16</v>
      </c>
      <c r="O177" s="18"/>
      <c r="P177" s="23">
        <f t="shared" si="19"/>
        <v>0</v>
      </c>
      <c r="Q177" s="90"/>
      <c r="R177" s="43">
        <f t="shared" ref="R177:R258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1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19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1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19"/>
        <v>0</v>
      </c>
      <c r="Q179" s="90"/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1"/>
        <v>0</v>
      </c>
      <c r="H180" s="78">
        <v>0</v>
      </c>
      <c r="I180" s="76">
        <v>0</v>
      </c>
      <c r="J180" s="46">
        <f t="shared" si="18"/>
        <v>0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19"/>
        <v>0</v>
      </c>
      <c r="Q180" s="90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1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 t="shared" si="20"/>
        <v>0</v>
      </c>
      <c r="N181" s="17" t="s">
        <v>16</v>
      </c>
      <c r="O181" s="18"/>
      <c r="P181" s="23">
        <f t="shared" si="1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1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19"/>
        <v>0</v>
      </c>
      <c r="Q182" s="90"/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1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 t="shared" si="20"/>
        <v>0</v>
      </c>
      <c r="N183" s="17" t="s">
        <v>16</v>
      </c>
      <c r="O183" s="18"/>
      <c r="P183" s="23">
        <f t="shared" si="19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1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19"/>
        <v>0</v>
      </c>
      <c r="Q184" s="90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1"/>
        <v>0</v>
      </c>
      <c r="H185" s="78">
        <v>0</v>
      </c>
      <c r="I185" s="76">
        <v>0</v>
      </c>
      <c r="J185" s="46">
        <f t="shared" si="18"/>
        <v>0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19"/>
        <v>0</v>
      </c>
      <c r="Q185" s="92"/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1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19"/>
        <v>0</v>
      </c>
      <c r="Q186" s="92"/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+'18'!J187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 t="shared" si="18"/>
        <v>64</v>
      </c>
      <c r="K187" s="72"/>
      <c r="L187" s="20">
        <v>15</v>
      </c>
      <c r="M187" s="65">
        <f t="shared" si="20"/>
        <v>0</v>
      </c>
      <c r="N187" s="17" t="s">
        <v>16</v>
      </c>
      <c r="O187" s="18"/>
      <c r="P187" s="23">
        <f t="shared" si="19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+'18'!J188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 t="shared" si="18"/>
        <v>43</v>
      </c>
      <c r="K188" s="72"/>
      <c r="L188" s="20">
        <v>15</v>
      </c>
      <c r="M188" s="65">
        <f t="shared" si="20"/>
        <v>0</v>
      </c>
      <c r="N188" s="17" t="s">
        <v>16</v>
      </c>
      <c r="O188" s="18"/>
      <c r="P188" s="23">
        <f t="shared" si="19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+'18'!J189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 t="shared" si="18"/>
        <v>19</v>
      </c>
      <c r="K189" s="72"/>
      <c r="L189" s="20">
        <v>15</v>
      </c>
      <c r="M189" s="65">
        <f t="shared" si="20"/>
        <v>0</v>
      </c>
      <c r="N189" s="17" t="s">
        <v>16</v>
      </c>
      <c r="O189" s="18"/>
      <c r="P189" s="23">
        <f t="shared" si="19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1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19"/>
        <v>0</v>
      </c>
      <c r="Q190" s="92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1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1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19"/>
        <v>0</v>
      </c>
      <c r="Q192" s="92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</v>
      </c>
      <c r="F193" s="71"/>
      <c r="G193" s="46">
        <f t="shared" si="21"/>
        <v>1</v>
      </c>
      <c r="H193" s="78">
        <v>0</v>
      </c>
      <c r="I193" s="76">
        <v>0</v>
      </c>
      <c r="J193" s="46">
        <f t="shared" si="18"/>
        <v>1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19"/>
        <v>0</v>
      </c>
      <c r="Q193" s="90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18</v>
      </c>
      <c r="F194" s="71"/>
      <c r="G194" s="46">
        <f t="shared" si="21"/>
        <v>18</v>
      </c>
      <c r="H194" s="78">
        <v>0</v>
      </c>
      <c r="I194" s="76">
        <v>0</v>
      </c>
      <c r="J194" s="46">
        <f t="shared" si="18"/>
        <v>13</v>
      </c>
      <c r="K194" s="72">
        <v>5</v>
      </c>
      <c r="L194" s="20">
        <v>120</v>
      </c>
      <c r="M194" s="65">
        <f t="shared" si="20"/>
        <v>600</v>
      </c>
      <c r="N194" s="17" t="s">
        <v>16</v>
      </c>
      <c r="O194" s="18"/>
      <c r="P194" s="103">
        <f t="shared" si="19"/>
        <v>600</v>
      </c>
      <c r="Q194" s="90">
        <v>73</v>
      </c>
      <c r="R194" s="43">
        <f t="shared" si="23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1"/>
        <v>0</v>
      </c>
      <c r="H195" s="78">
        <v>0</v>
      </c>
      <c r="I195" s="76">
        <v>0</v>
      </c>
      <c r="J195" s="46">
        <f t="shared" si="18"/>
        <v>0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19"/>
        <v>0</v>
      </c>
      <c r="Q195" s="90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1"/>
        <v>0</v>
      </c>
      <c r="H196" s="78">
        <v>0</v>
      </c>
      <c r="I196" s="76">
        <v>0</v>
      </c>
      <c r="J196" s="46">
        <f t="shared" si="18"/>
        <v>0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19"/>
        <v>0</v>
      </c>
      <c r="Q196" s="90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1"/>
        <v>0</v>
      </c>
      <c r="H197" s="78">
        <v>0</v>
      </c>
      <c r="I197" s="76">
        <v>0</v>
      </c>
      <c r="J197" s="46">
        <f t="shared" ref="J197:J258" si="26">+G197-H197-K197-I197</f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19"/>
        <v>0</v>
      </c>
      <c r="Q197" s="90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1"/>
        <v>0</v>
      </c>
      <c r="H198" s="78">
        <v>0</v>
      </c>
      <c r="I198" s="76">
        <v>0</v>
      </c>
      <c r="J198" s="46">
        <f t="shared" si="26"/>
        <v>0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ref="P198:P258" si="27">SUM(M198-O198)</f>
        <v>0</v>
      </c>
      <c r="Q198" s="90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7"/>
        <v>0</v>
      </c>
      <c r="Q199" s="92"/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7"/>
        <v>0</v>
      </c>
      <c r="Q200" s="92"/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1"/>
        <v>0</v>
      </c>
      <c r="H201" s="78">
        <v>0</v>
      </c>
      <c r="I201" s="76">
        <v>0</v>
      </c>
      <c r="J201" s="46">
        <f t="shared" si="26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7"/>
        <v>0</v>
      </c>
      <c r="Q201" s="92"/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1"/>
        <v>0</v>
      </c>
      <c r="H202" s="78">
        <v>0</v>
      </c>
      <c r="I202" s="76">
        <v>0</v>
      </c>
      <c r="J202" s="46">
        <f t="shared" si="26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7"/>
        <v>0</v>
      </c>
      <c r="Q202" s="92"/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1"/>
        <v>0</v>
      </c>
      <c r="H203" s="78">
        <v>0</v>
      </c>
      <c r="I203" s="76">
        <v>0</v>
      </c>
      <c r="J203" s="46">
        <f t="shared" si="26"/>
        <v>0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7"/>
        <v>0</v>
      </c>
      <c r="Q203" s="92"/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1"/>
        <v>0</v>
      </c>
      <c r="H204" s="78">
        <v>0</v>
      </c>
      <c r="I204" s="76">
        <v>0</v>
      </c>
      <c r="J204" s="46">
        <f t="shared" si="26"/>
        <v>0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7"/>
        <v>0</v>
      </c>
      <c r="Q204" s="92"/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70</v>
      </c>
      <c r="F205" s="71"/>
      <c r="G205" s="46">
        <f t="shared" si="21"/>
        <v>70</v>
      </c>
      <c r="H205" s="78">
        <v>0</v>
      </c>
      <c r="I205" s="76">
        <v>0</v>
      </c>
      <c r="J205" s="46">
        <f t="shared" si="26"/>
        <v>70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7"/>
        <v>0</v>
      </c>
      <c r="Q205" s="92"/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7"/>
        <v>0</v>
      </c>
      <c r="Q206" s="92"/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0"/>
        <v>0</v>
      </c>
      <c r="N207" s="17" t="s">
        <v>16</v>
      </c>
      <c r="O207" s="18"/>
      <c r="P207" s="23">
        <f t="shared" si="27"/>
        <v>0</v>
      </c>
      <c r="Q207" s="92"/>
      <c r="R207" s="43">
        <f t="shared" ref="R207" si="2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6"/>
        <v>0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>
        <v>3</v>
      </c>
      <c r="G209" s="46">
        <f t="shared" si="21"/>
        <v>3</v>
      </c>
      <c r="H209" s="78">
        <v>0</v>
      </c>
      <c r="I209" s="76">
        <v>0</v>
      </c>
      <c r="J209" s="46">
        <f t="shared" si="26"/>
        <v>2</v>
      </c>
      <c r="K209" s="72">
        <v>1</v>
      </c>
      <c r="L209" s="20">
        <v>120</v>
      </c>
      <c r="M209" s="65">
        <f t="shared" ref="M209:M259" si="29">+L209*K209</f>
        <v>120</v>
      </c>
      <c r="N209" s="17" t="s">
        <v>16</v>
      </c>
      <c r="O209" s="18"/>
      <c r="P209" s="103">
        <f t="shared" si="27"/>
        <v>120</v>
      </c>
      <c r="Q209" s="90">
        <v>83</v>
      </c>
      <c r="R209" s="43">
        <f t="shared" si="2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29"/>
        <v>0</v>
      </c>
      <c r="N210" s="17" t="s">
        <v>16</v>
      </c>
      <c r="O210" s="18"/>
      <c r="P210" s="23">
        <f t="shared" si="2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25</v>
      </c>
      <c r="M211" s="65">
        <f t="shared" si="29"/>
        <v>0</v>
      </c>
      <c r="N211" s="17" t="s">
        <v>16</v>
      </c>
      <c r="O211" s="18"/>
      <c r="P211" s="23">
        <f t="shared" si="27"/>
        <v>0</v>
      </c>
      <c r="Q211" s="90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9"/>
        <v>0</v>
      </c>
      <c r="N212" s="17" t="s">
        <v>16</v>
      </c>
      <c r="O212" s="18"/>
      <c r="P212" s="23">
        <f t="shared" si="27"/>
        <v>0</v>
      </c>
      <c r="Q212" s="90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9"/>
        <v>0</v>
      </c>
      <c r="N213" s="17" t="s">
        <v>16</v>
      </c>
      <c r="O213" s="18"/>
      <c r="P213" s="23">
        <f t="shared" si="27"/>
        <v>0</v>
      </c>
      <c r="Q213" s="90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29"/>
        <v>0</v>
      </c>
      <c r="N214" s="17" t="s">
        <v>16</v>
      </c>
      <c r="O214" s="18"/>
      <c r="P214" s="23">
        <f t="shared" si="2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9"/>
        <v>0</v>
      </c>
      <c r="N215" s="17" t="s">
        <v>16</v>
      </c>
      <c r="O215" s="18"/>
      <c r="P215" s="23">
        <f t="shared" si="27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1"/>
        <v>0</v>
      </c>
      <c r="H216" s="78">
        <v>0</v>
      </c>
      <c r="I216" s="76">
        <v>0</v>
      </c>
      <c r="J216" s="46">
        <f t="shared" si="26"/>
        <v>0</v>
      </c>
      <c r="K216" s="72"/>
      <c r="L216" s="20">
        <v>10</v>
      </c>
      <c r="M216" s="65">
        <f t="shared" si="29"/>
        <v>0</v>
      </c>
      <c r="N216" s="17" t="s">
        <v>16</v>
      </c>
      <c r="O216" s="18"/>
      <c r="P216" s="23">
        <f t="shared" si="27"/>
        <v>0</v>
      </c>
      <c r="Q216" s="92"/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1"/>
        <v>0</v>
      </c>
      <c r="H217" s="78">
        <v>0</v>
      </c>
      <c r="I217" s="76">
        <v>0</v>
      </c>
      <c r="J217" s="46">
        <f t="shared" si="26"/>
        <v>0</v>
      </c>
      <c r="K217" s="72"/>
      <c r="L217" s="20">
        <v>10</v>
      </c>
      <c r="M217" s="65">
        <f t="shared" si="29"/>
        <v>0</v>
      </c>
      <c r="N217" s="17" t="s">
        <v>16</v>
      </c>
      <c r="O217" s="18"/>
      <c r="P217" s="23">
        <f t="shared" si="27"/>
        <v>0</v>
      </c>
      <c r="Q217" s="92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6"/>
        <v>0</v>
      </c>
      <c r="K218" s="72"/>
      <c r="L218" s="20">
        <v>20</v>
      </c>
      <c r="M218" s="65">
        <f t="shared" si="29"/>
        <v>0</v>
      </c>
      <c r="N218" s="17" t="s">
        <v>16</v>
      </c>
      <c r="O218" s="18"/>
      <c r="P218" s="23">
        <f t="shared" si="27"/>
        <v>0</v>
      </c>
      <c r="Q218" s="92"/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9"/>
        <v>0</v>
      </c>
      <c r="N219" s="17" t="s">
        <v>16</v>
      </c>
      <c r="O219" s="18"/>
      <c r="P219" s="23">
        <f t="shared" si="27"/>
        <v>0</v>
      </c>
      <c r="Q219" s="92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9"/>
        <v>0</v>
      </c>
      <c r="N220" s="17" t="s">
        <v>16</v>
      </c>
      <c r="O220" s="18"/>
      <c r="P220" s="23">
        <f t="shared" si="27"/>
        <v>0</v>
      </c>
      <c r="Q220" s="92"/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9"/>
        <v>0</v>
      </c>
      <c r="N221" s="17" t="s">
        <v>16</v>
      </c>
      <c r="O221" s="18"/>
      <c r="P221" s="23">
        <f t="shared" si="27"/>
        <v>0</v>
      </c>
      <c r="Q221" s="92"/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9"/>
        <v>0</v>
      </c>
      <c r="N222" s="17" t="s">
        <v>16</v>
      </c>
      <c r="O222" s="18"/>
      <c r="P222" s="23">
        <f t="shared" si="27"/>
        <v>0</v>
      </c>
      <c r="Q222" s="92"/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9"/>
        <v>0</v>
      </c>
      <c r="N223" s="17" t="s">
        <v>16</v>
      </c>
      <c r="O223" s="18"/>
      <c r="P223" s="23">
        <f t="shared" si="27"/>
        <v>0</v>
      </c>
      <c r="Q223" s="92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1"/>
        <v>0</v>
      </c>
      <c r="H224" s="78">
        <v>0</v>
      </c>
      <c r="I224" s="76">
        <v>0</v>
      </c>
      <c r="J224" s="46">
        <f t="shared" si="26"/>
        <v>0</v>
      </c>
      <c r="K224" s="72"/>
      <c r="L224" s="20">
        <v>0</v>
      </c>
      <c r="M224" s="65">
        <f t="shared" si="29"/>
        <v>0</v>
      </c>
      <c r="N224" s="17" t="s">
        <v>16</v>
      </c>
      <c r="O224" s="18"/>
      <c r="P224" s="23">
        <f t="shared" si="27"/>
        <v>0</v>
      </c>
      <c r="Q224" s="92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9"/>
        <v>0</v>
      </c>
      <c r="N225" s="17" t="s">
        <v>16</v>
      </c>
      <c r="O225" s="18"/>
      <c r="P225" s="23">
        <f t="shared" si="27"/>
        <v>0</v>
      </c>
      <c r="Q225" s="90"/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9"/>
        <v>0</v>
      </c>
      <c r="N226" s="17" t="s">
        <v>16</v>
      </c>
      <c r="O226" s="18"/>
      <c r="P226" s="23">
        <f t="shared" si="27"/>
        <v>0</v>
      </c>
      <c r="Q226" s="90"/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29"/>
        <v>0</v>
      </c>
      <c r="N227" s="17" t="s">
        <v>16</v>
      </c>
      <c r="O227" s="18"/>
      <c r="P227" s="23">
        <f t="shared" si="27"/>
        <v>0</v>
      </c>
      <c r="Q227" s="90"/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9"/>
        <v>0</v>
      </c>
      <c r="N228" s="17" t="s">
        <v>16</v>
      </c>
      <c r="O228" s="18"/>
      <c r="P228" s="23">
        <f t="shared" si="27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9"/>
        <v>0</v>
      </c>
      <c r="N229" s="17" t="s">
        <v>16</v>
      </c>
      <c r="O229" s="18"/>
      <c r="P229" s="23">
        <f t="shared" si="27"/>
        <v>0</v>
      </c>
      <c r="Q229" s="92"/>
      <c r="R229" s="43">
        <f t="shared" si="2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9"/>
        <v>0</v>
      </c>
      <c r="N230" s="17" t="s">
        <v>16</v>
      </c>
      <c r="O230" s="18"/>
      <c r="P230" s="23">
        <f t="shared" si="27"/>
        <v>0</v>
      </c>
      <c r="Q230" s="92"/>
      <c r="R230" s="43">
        <f t="shared" si="2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0">E231+F231</f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9"/>
        <v>0</v>
      </c>
      <c r="N231" s="17" t="s">
        <v>16</v>
      </c>
      <c r="O231" s="18"/>
      <c r="P231" s="23">
        <f t="shared" si="27"/>
        <v>0</v>
      </c>
      <c r="Q231" s="92"/>
      <c r="R231" s="43">
        <f t="shared" si="2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0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9"/>
        <v>0</v>
      </c>
      <c r="N232" s="17" t="s">
        <v>16</v>
      </c>
      <c r="O232" s="18"/>
      <c r="P232" s="23">
        <f t="shared" si="27"/>
        <v>0</v>
      </c>
      <c r="Q232" s="92"/>
      <c r="R232" s="43">
        <f t="shared" si="2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0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9"/>
        <v>0</v>
      </c>
      <c r="N233" s="17" t="s">
        <v>16</v>
      </c>
      <c r="O233" s="18"/>
      <c r="P233" s="23">
        <f t="shared" si="27"/>
        <v>0</v>
      </c>
      <c r="Q233" s="92"/>
      <c r="R233" s="43">
        <f t="shared" si="2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0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9"/>
        <v>0</v>
      </c>
      <c r="N234" s="17" t="s">
        <v>16</v>
      </c>
      <c r="O234" s="18"/>
      <c r="P234" s="23">
        <f t="shared" si="27"/>
        <v>0</v>
      </c>
      <c r="Q234" s="92"/>
      <c r="R234" s="43">
        <f t="shared" si="2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47" si="31">E235+F235</f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9"/>
        <v>0</v>
      </c>
      <c r="N235" s="17" t="s">
        <v>16</v>
      </c>
      <c r="O235" s="18"/>
      <c r="P235" s="23">
        <f t="shared" si="27"/>
        <v>0</v>
      </c>
      <c r="Q235" s="92"/>
      <c r="R235" s="43">
        <f t="shared" ref="R235:R247" si="3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1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9"/>
        <v>0</v>
      </c>
      <c r="N236" s="17" t="s">
        <v>16</v>
      </c>
      <c r="O236" s="18"/>
      <c r="P236" s="23">
        <f t="shared" si="27"/>
        <v>0</v>
      </c>
      <c r="Q236" s="92"/>
      <c r="R236" s="43">
        <f t="shared" si="3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1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9"/>
        <v>0</v>
      </c>
      <c r="N237" s="17" t="s">
        <v>16</v>
      </c>
      <c r="O237" s="18"/>
      <c r="P237" s="23">
        <f t="shared" si="27"/>
        <v>0</v>
      </c>
      <c r="Q237" s="92"/>
      <c r="R237" s="43">
        <f t="shared" si="3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1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9"/>
        <v>0</v>
      </c>
      <c r="N238" s="17" t="s">
        <v>16</v>
      </c>
      <c r="O238" s="18"/>
      <c r="P238" s="23">
        <f t="shared" si="27"/>
        <v>0</v>
      </c>
      <c r="Q238" s="92"/>
      <c r="R238" s="43">
        <f t="shared" si="3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1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9"/>
        <v>0</v>
      </c>
      <c r="N239" s="17" t="s">
        <v>16</v>
      </c>
      <c r="O239" s="18"/>
      <c r="P239" s="23">
        <f t="shared" si="27"/>
        <v>0</v>
      </c>
      <c r="Q239" s="92"/>
      <c r="R239" s="43">
        <f t="shared" si="3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1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9"/>
        <v>0</v>
      </c>
      <c r="N240" s="17" t="s">
        <v>16</v>
      </c>
      <c r="O240" s="18"/>
      <c r="P240" s="23">
        <f t="shared" si="27"/>
        <v>0</v>
      </c>
      <c r="Q240" s="92"/>
      <c r="R240" s="43">
        <f t="shared" si="3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1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9"/>
        <v>0</v>
      </c>
      <c r="N241" s="17" t="s">
        <v>16</v>
      </c>
      <c r="O241" s="18"/>
      <c r="P241" s="23">
        <f t="shared" si="27"/>
        <v>0</v>
      </c>
      <c r="Q241" s="92"/>
      <c r="R241" s="43">
        <f t="shared" si="3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1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9"/>
        <v>0</v>
      </c>
      <c r="N242" s="17" t="s">
        <v>16</v>
      </c>
      <c r="O242" s="18"/>
      <c r="P242" s="23">
        <f t="shared" si="27"/>
        <v>0</v>
      </c>
      <c r="Q242" s="92"/>
      <c r="R242" s="43">
        <f t="shared" si="3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+'18'!J243</f>
        <v>0</v>
      </c>
      <c r="F243" s="71"/>
      <c r="G243" s="46">
        <f t="shared" ref="G243:G246" si="33">E243+F243</f>
        <v>0</v>
      </c>
      <c r="H243" s="78">
        <v>0</v>
      </c>
      <c r="I243" s="76">
        <v>0</v>
      </c>
      <c r="J243" s="46">
        <f t="shared" si="26"/>
        <v>0</v>
      </c>
      <c r="K243" s="72"/>
      <c r="L243" s="20">
        <v>27</v>
      </c>
      <c r="M243" s="65">
        <f t="shared" si="29"/>
        <v>0</v>
      </c>
      <c r="N243" s="17" t="s">
        <v>16</v>
      </c>
      <c r="O243" s="18"/>
      <c r="P243" s="23">
        <f t="shared" si="27"/>
        <v>0</v>
      </c>
      <c r="Q243" s="92"/>
      <c r="R243" s="43">
        <f t="shared" ref="R243:R246" si="34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+'18'!J244</f>
        <v>0</v>
      </c>
      <c r="F244" s="71"/>
      <c r="G244" s="46">
        <f t="shared" si="33"/>
        <v>0</v>
      </c>
      <c r="H244" s="78">
        <v>0</v>
      </c>
      <c r="I244" s="76">
        <v>0</v>
      </c>
      <c r="J244" s="46">
        <f t="shared" si="26"/>
        <v>0</v>
      </c>
      <c r="K244" s="72"/>
      <c r="L244" s="20"/>
      <c r="M244" s="65">
        <f t="shared" si="29"/>
        <v>0</v>
      </c>
      <c r="N244" s="17" t="s">
        <v>16</v>
      </c>
      <c r="O244" s="18"/>
      <c r="P244" s="23">
        <f t="shared" si="27"/>
        <v>0</v>
      </c>
      <c r="Q244" s="92"/>
      <c r="R244" s="43">
        <f t="shared" si="34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+'18'!J245</f>
        <v>0</v>
      </c>
      <c r="F245" s="71"/>
      <c r="G245" s="46">
        <f t="shared" si="33"/>
        <v>0</v>
      </c>
      <c r="H245" s="78">
        <v>0</v>
      </c>
      <c r="I245" s="76">
        <v>0</v>
      </c>
      <c r="J245" s="46">
        <f t="shared" si="26"/>
        <v>0</v>
      </c>
      <c r="K245" s="72"/>
      <c r="L245" s="20"/>
      <c r="M245" s="65">
        <f t="shared" si="29"/>
        <v>0</v>
      </c>
      <c r="N245" s="17" t="s">
        <v>16</v>
      </c>
      <c r="O245" s="18"/>
      <c r="P245" s="23">
        <f t="shared" si="27"/>
        <v>0</v>
      </c>
      <c r="Q245" s="92"/>
      <c r="R245" s="43">
        <f t="shared" si="3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+'18'!J246</f>
        <v>0</v>
      </c>
      <c r="F246" s="71"/>
      <c r="G246" s="46">
        <f t="shared" si="33"/>
        <v>0</v>
      </c>
      <c r="H246" s="78">
        <v>0</v>
      </c>
      <c r="I246" s="76">
        <v>0</v>
      </c>
      <c r="J246" s="46">
        <f t="shared" si="26"/>
        <v>0</v>
      </c>
      <c r="K246" s="72"/>
      <c r="L246" s="20"/>
      <c r="M246" s="65">
        <f t="shared" si="29"/>
        <v>0</v>
      </c>
      <c r="N246" s="17" t="s">
        <v>16</v>
      </c>
      <c r="O246" s="18"/>
      <c r="P246" s="23">
        <f t="shared" si="27"/>
        <v>0</v>
      </c>
      <c r="Q246" s="92"/>
      <c r="R246" s="43">
        <f t="shared" si="3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31"/>
        <v>0</v>
      </c>
      <c r="H247" s="78">
        <v>0</v>
      </c>
      <c r="I247" s="76">
        <v>0</v>
      </c>
      <c r="J247" s="46">
        <f t="shared" si="26"/>
        <v>0</v>
      </c>
      <c r="K247" s="72"/>
      <c r="L247" s="20"/>
      <c r="M247" s="65">
        <f t="shared" si="29"/>
        <v>0</v>
      </c>
      <c r="N247" s="17" t="s">
        <v>16</v>
      </c>
      <c r="O247" s="18"/>
      <c r="P247" s="23">
        <f t="shared" si="27"/>
        <v>0</v>
      </c>
      <c r="Q247" s="92"/>
      <c r="R247" s="43">
        <f t="shared" si="3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30"/>
        <v>0</v>
      </c>
      <c r="H248" s="78">
        <v>0</v>
      </c>
      <c r="I248" s="76">
        <v>0</v>
      </c>
      <c r="J248" s="46">
        <f t="shared" si="26"/>
        <v>0</v>
      </c>
      <c r="K248" s="72"/>
      <c r="L248" s="20"/>
      <c r="M248" s="65">
        <f t="shared" si="29"/>
        <v>0</v>
      </c>
      <c r="N248" s="17" t="s">
        <v>16</v>
      </c>
      <c r="O248" s="18"/>
      <c r="P248" s="23">
        <f t="shared" si="27"/>
        <v>0</v>
      </c>
      <c r="Q248" s="92"/>
      <c r="R248" s="43">
        <f t="shared" si="2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30"/>
        <v>0</v>
      </c>
      <c r="H249" s="78">
        <v>0</v>
      </c>
      <c r="I249" s="76">
        <v>0</v>
      </c>
      <c r="J249" s="46">
        <f t="shared" si="26"/>
        <v>0</v>
      </c>
      <c r="K249" s="72"/>
      <c r="L249" s="20"/>
      <c r="M249" s="65">
        <f t="shared" si="29"/>
        <v>0</v>
      </c>
      <c r="N249" s="17" t="s">
        <v>16</v>
      </c>
      <c r="O249" s="18"/>
      <c r="P249" s="23">
        <f t="shared" si="27"/>
        <v>0</v>
      </c>
      <c r="Q249" s="92"/>
      <c r="R249" s="43">
        <f t="shared" si="2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0"/>
        <v>0</v>
      </c>
      <c r="H250" s="78">
        <v>0</v>
      </c>
      <c r="I250" s="76">
        <v>0</v>
      </c>
      <c r="J250" s="46">
        <f t="shared" si="26"/>
        <v>0</v>
      </c>
      <c r="K250" s="72"/>
      <c r="L250" s="20"/>
      <c r="M250" s="65">
        <f t="shared" si="29"/>
        <v>0</v>
      </c>
      <c r="N250" s="17" t="s">
        <v>16</v>
      </c>
      <c r="O250" s="18"/>
      <c r="P250" s="23">
        <f t="shared" si="27"/>
        <v>0</v>
      </c>
      <c r="Q250" s="92"/>
      <c r="R250" s="43">
        <f t="shared" si="2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0"/>
        <v>0</v>
      </c>
      <c r="H251" s="78">
        <v>0</v>
      </c>
      <c r="I251" s="76">
        <v>0</v>
      </c>
      <c r="J251" s="46">
        <f t="shared" si="26"/>
        <v>0</v>
      </c>
      <c r="K251" s="72"/>
      <c r="L251" s="20"/>
      <c r="M251" s="65">
        <f t="shared" si="29"/>
        <v>0</v>
      </c>
      <c r="N251" s="17" t="s">
        <v>16</v>
      </c>
      <c r="O251" s="18"/>
      <c r="P251" s="23">
        <f t="shared" si="27"/>
        <v>0</v>
      </c>
      <c r="Q251" s="92"/>
      <c r="R251" s="43">
        <f t="shared" si="2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0"/>
        <v>0</v>
      </c>
      <c r="H252" s="78">
        <v>0</v>
      </c>
      <c r="I252" s="76">
        <v>0</v>
      </c>
      <c r="J252" s="46">
        <f t="shared" si="26"/>
        <v>0</v>
      </c>
      <c r="K252" s="72"/>
      <c r="L252" s="20"/>
      <c r="M252" s="65">
        <f t="shared" si="29"/>
        <v>0</v>
      </c>
      <c r="N252" s="17" t="s">
        <v>16</v>
      </c>
      <c r="O252" s="18"/>
      <c r="P252" s="23">
        <f t="shared" si="27"/>
        <v>0</v>
      </c>
      <c r="Q252" s="92"/>
      <c r="R252" s="43">
        <f t="shared" si="2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5">E253+F253</f>
        <v>0</v>
      </c>
      <c r="H253" s="78">
        <v>0</v>
      </c>
      <c r="I253" s="76">
        <v>0</v>
      </c>
      <c r="J253" s="46">
        <f t="shared" si="26"/>
        <v>0</v>
      </c>
      <c r="K253" s="72"/>
      <c r="L253" s="20"/>
      <c r="M253" s="65">
        <f t="shared" si="29"/>
        <v>0</v>
      </c>
      <c r="N253" s="17" t="s">
        <v>16</v>
      </c>
      <c r="O253" s="18"/>
      <c r="P253" s="23">
        <f t="shared" si="27"/>
        <v>0</v>
      </c>
      <c r="Q253" s="92"/>
      <c r="R253" s="43">
        <f t="shared" ref="R253" si="3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0"/>
        <v>0</v>
      </c>
      <c r="H254" s="78">
        <v>0</v>
      </c>
      <c r="I254" s="76">
        <v>0</v>
      </c>
      <c r="J254" s="46">
        <f t="shared" si="26"/>
        <v>0</v>
      </c>
      <c r="K254" s="72"/>
      <c r="L254" s="20"/>
      <c r="M254" s="65">
        <f t="shared" si="29"/>
        <v>0</v>
      </c>
      <c r="N254" s="17" t="s">
        <v>16</v>
      </c>
      <c r="O254" s="18"/>
      <c r="P254" s="23">
        <f t="shared" si="27"/>
        <v>0</v>
      </c>
      <c r="Q254" s="92"/>
      <c r="R254" s="43">
        <f t="shared" si="2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0"/>
        <v>0</v>
      </c>
      <c r="H255" s="78">
        <v>0</v>
      </c>
      <c r="I255" s="76">
        <v>0</v>
      </c>
      <c r="J255" s="46">
        <f t="shared" si="26"/>
        <v>0</v>
      </c>
      <c r="K255" s="72"/>
      <c r="L255" s="20"/>
      <c r="M255" s="65">
        <f t="shared" si="29"/>
        <v>0</v>
      </c>
      <c r="N255" s="17" t="s">
        <v>16</v>
      </c>
      <c r="O255" s="18"/>
      <c r="P255" s="23">
        <f t="shared" si="27"/>
        <v>0</v>
      </c>
      <c r="Q255" s="92"/>
      <c r="R255" s="43">
        <f t="shared" si="2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0"/>
        <v>0</v>
      </c>
      <c r="H256" s="78">
        <v>0</v>
      </c>
      <c r="I256" s="76">
        <v>0</v>
      </c>
      <c r="J256" s="46">
        <f t="shared" si="26"/>
        <v>0</v>
      </c>
      <c r="K256" s="72"/>
      <c r="L256" s="20"/>
      <c r="M256" s="65">
        <f t="shared" si="29"/>
        <v>0</v>
      </c>
      <c r="N256" s="17" t="s">
        <v>16</v>
      </c>
      <c r="O256" s="18"/>
      <c r="P256" s="23">
        <f t="shared" si="27"/>
        <v>0</v>
      </c>
      <c r="Q256" s="92"/>
      <c r="R256" s="43">
        <f t="shared" si="23"/>
        <v>0</v>
      </c>
    </row>
    <row r="257" spans="1:31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37">E257+F257</f>
        <v>0</v>
      </c>
      <c r="H257" s="78">
        <v>0</v>
      </c>
      <c r="I257" s="76">
        <v>0</v>
      </c>
      <c r="J257" s="46">
        <f t="shared" si="26"/>
        <v>0</v>
      </c>
      <c r="K257" s="72"/>
      <c r="L257" s="20"/>
      <c r="M257" s="65">
        <f t="shared" si="29"/>
        <v>0</v>
      </c>
      <c r="N257" s="17" t="s">
        <v>16</v>
      </c>
      <c r="O257" s="18"/>
      <c r="P257" s="23">
        <f t="shared" si="27"/>
        <v>0</v>
      </c>
      <c r="Q257" s="92"/>
      <c r="R257" s="43">
        <f t="shared" ref="R257" si="38">+K257*Q257</f>
        <v>0</v>
      </c>
    </row>
    <row r="258" spans="1:3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0"/>
        <v>0</v>
      </c>
      <c r="H258" s="78">
        <v>0</v>
      </c>
      <c r="I258" s="76">
        <v>0</v>
      </c>
      <c r="J258" s="46">
        <f t="shared" si="26"/>
        <v>0</v>
      </c>
      <c r="K258" s="72"/>
      <c r="L258" s="20"/>
      <c r="M258" s="65">
        <f t="shared" si="29"/>
        <v>0</v>
      </c>
      <c r="N258" s="17" t="s">
        <v>16</v>
      </c>
      <c r="O258" s="18"/>
      <c r="P258" s="23">
        <f t="shared" si="27"/>
        <v>0</v>
      </c>
      <c r="Q258" s="92"/>
      <c r="R258" s="43">
        <f t="shared" si="23"/>
        <v>0</v>
      </c>
    </row>
    <row r="259" spans="1:3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39">E259+F259</f>
        <v>0</v>
      </c>
      <c r="H259" s="78">
        <v>0</v>
      </c>
      <c r="I259" s="76">
        <v>0</v>
      </c>
      <c r="J259" s="46">
        <f t="shared" ref="J259" si="40">+G259-H259-K259-I259</f>
        <v>0</v>
      </c>
      <c r="K259" s="72"/>
      <c r="L259" s="20"/>
      <c r="M259" s="65">
        <f t="shared" si="29"/>
        <v>0</v>
      </c>
      <c r="N259" s="17" t="s">
        <v>16</v>
      </c>
      <c r="O259" s="18"/>
      <c r="P259" s="23">
        <f t="shared" ref="P259" si="41">SUM(M259-O259)</f>
        <v>0</v>
      </c>
      <c r="Q259" s="92"/>
      <c r="R259" s="43">
        <f t="shared" ref="R259" si="42">+K259*Q259</f>
        <v>0</v>
      </c>
    </row>
    <row r="260" spans="1:3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1979.28</v>
      </c>
      <c r="S260" s="75"/>
    </row>
    <row r="261" spans="1:3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3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5675</v>
      </c>
    </row>
    <row r="263" spans="1:3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3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2055</v>
      </c>
      <c r="O264" s="2">
        <v>150</v>
      </c>
      <c r="P264" s="2">
        <v>130</v>
      </c>
      <c r="Q264" s="88">
        <v>50</v>
      </c>
      <c r="R264" s="2">
        <v>50</v>
      </c>
      <c r="S264" s="2">
        <v>50</v>
      </c>
      <c r="T264" s="2">
        <v>120</v>
      </c>
      <c r="U264" s="2">
        <v>125</v>
      </c>
      <c r="V264" s="2">
        <v>210</v>
      </c>
      <c r="W264" s="2">
        <v>100</v>
      </c>
      <c r="X264" s="2">
        <v>50</v>
      </c>
      <c r="Y264" s="2">
        <v>240</v>
      </c>
      <c r="Z264" s="2">
        <v>50</v>
      </c>
      <c r="AA264" s="2">
        <v>100</v>
      </c>
      <c r="AB264" s="2">
        <v>200</v>
      </c>
      <c r="AC264" s="2">
        <v>100</v>
      </c>
      <c r="AD264" s="2">
        <v>180</v>
      </c>
      <c r="AE264" s="2">
        <v>150</v>
      </c>
    </row>
    <row r="265" spans="1:3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3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3520</v>
      </c>
    </row>
    <row r="269" spans="1:3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3520</v>
      </c>
    </row>
    <row r="270" spans="1:3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6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0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03">
        <f>SUM(M5-O5)</f>
        <v>200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13</v>
      </c>
      <c r="F6" s="71">
        <v>10</v>
      </c>
      <c r="G6" s="46">
        <f t="shared" si="0"/>
        <v>23</v>
      </c>
      <c r="H6" s="78">
        <v>0</v>
      </c>
      <c r="I6" s="76">
        <v>0</v>
      </c>
      <c r="J6" s="46">
        <f t="shared" si="1"/>
        <v>18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5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03">
        <f t="shared" si="3"/>
        <v>200</v>
      </c>
      <c r="Q18" s="90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21</v>
      </c>
      <c r="F31" s="71">
        <v>20</v>
      </c>
      <c r="G31" s="46">
        <f t="shared" si="5"/>
        <v>41</v>
      </c>
      <c r="H31" s="78">
        <v>0</v>
      </c>
      <c r="I31" s="76">
        <v>0</v>
      </c>
      <c r="J31" s="46">
        <f t="shared" si="6"/>
        <v>34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3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3</v>
      </c>
      <c r="F35" s="71">
        <v>2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9</v>
      </c>
      <c r="F46" s="71">
        <v>5</v>
      </c>
      <c r="G46" s="46">
        <f t="shared" si="5"/>
        <v>14</v>
      </c>
      <c r="H46" s="78">
        <v>5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4</v>
      </c>
      <c r="F47" s="71">
        <v>5</v>
      </c>
      <c r="G47" s="46">
        <f t="shared" si="5"/>
        <v>9</v>
      </c>
      <c r="H47" s="78">
        <v>3</v>
      </c>
      <c r="I47" s="76">
        <v>0</v>
      </c>
      <c r="J47" s="46">
        <f t="shared" si="6"/>
        <v>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6"/>
        <v>10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 t="shared" si="3"/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6</v>
      </c>
      <c r="F49" s="71">
        <v>5</v>
      </c>
      <c r="G49" s="46">
        <f t="shared" si="5"/>
        <v>11</v>
      </c>
      <c r="H49" s="78">
        <v>2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4</v>
      </c>
      <c r="F50" s="71">
        <v>5</v>
      </c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6</v>
      </c>
      <c r="F51" s="71"/>
      <c r="G51" s="46">
        <f t="shared" si="5"/>
        <v>6</v>
      </c>
      <c r="H51" s="78">
        <v>1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3</v>
      </c>
      <c r="F53" s="71">
        <v>10</v>
      </c>
      <c r="G53" s="46">
        <f t="shared" si="5"/>
        <v>13</v>
      </c>
      <c r="H53" s="78">
        <v>0</v>
      </c>
      <c r="I53" s="76">
        <v>0</v>
      </c>
      <c r="J53" s="46">
        <f t="shared" si="6"/>
        <v>8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50</v>
      </c>
      <c r="P53" s="103">
        <f t="shared" si="3"/>
        <v>200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10</v>
      </c>
      <c r="K112" s="72">
        <v>7</v>
      </c>
      <c r="L112" s="20">
        <v>100</v>
      </c>
      <c r="M112" s="65">
        <f>+L112*K112</f>
        <v>700</v>
      </c>
      <c r="N112" s="17" t="s">
        <v>16</v>
      </c>
      <c r="O112" s="18"/>
      <c r="P112" s="103">
        <f t="shared" si="8"/>
        <v>700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5</v>
      </c>
      <c r="K113" s="72">
        <v>6</v>
      </c>
      <c r="L113" s="20">
        <v>55</v>
      </c>
      <c r="M113" s="65">
        <f t="shared" si="7"/>
        <v>330</v>
      </c>
      <c r="N113" s="17" t="s">
        <v>16</v>
      </c>
      <c r="O113" s="18"/>
      <c r="P113" s="103">
        <f t="shared" si="8"/>
        <v>330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+'19'!J187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+'19'!J188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+'19'!J189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13</v>
      </c>
      <c r="F194" s="71"/>
      <c r="G194" s="46">
        <f t="shared" si="27"/>
        <v>13</v>
      </c>
      <c r="H194" s="78">
        <v>0</v>
      </c>
      <c r="I194" s="76">
        <v>0</v>
      </c>
      <c r="J194" s="46">
        <f t="shared" si="28"/>
        <v>8</v>
      </c>
      <c r="K194" s="72">
        <v>5</v>
      </c>
      <c r="L194" s="20">
        <v>120</v>
      </c>
      <c r="M194" s="65">
        <f t="shared" si="31"/>
        <v>600</v>
      </c>
      <c r="N194" s="17" t="s">
        <v>16</v>
      </c>
      <c r="O194" s="18"/>
      <c r="P194" s="103">
        <f t="shared" si="26"/>
        <v>600</v>
      </c>
      <c r="Q194" s="90">
        <v>73</v>
      </c>
      <c r="R194" s="43">
        <f t="shared" si="32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70</v>
      </c>
      <c r="F205" s="71"/>
      <c r="G205" s="46">
        <f t="shared" si="27"/>
        <v>70</v>
      </c>
      <c r="H205" s="78">
        <v>0</v>
      </c>
      <c r="I205" s="76">
        <v>0</v>
      </c>
      <c r="J205" s="46">
        <f t="shared" si="28"/>
        <v>68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3">
        <f t="shared" si="26"/>
        <v>110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0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03">
        <f t="shared" ref="P209:P258" si="36">SUM(M209-O209)</f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+'19'!J243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27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+'19'!J244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2"/>
      <c r="R259" s="43">
        <f t="shared" ref="R259" si="5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1513.6599999999999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4540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1800</v>
      </c>
      <c r="O264" s="2">
        <v>590</v>
      </c>
      <c r="P264" s="2">
        <v>200</v>
      </c>
      <c r="Q264" s="88">
        <v>50</v>
      </c>
      <c r="R264" s="2">
        <v>300</v>
      </c>
      <c r="S264" s="2">
        <v>110</v>
      </c>
      <c r="T264" s="2">
        <v>170</v>
      </c>
      <c r="U264" s="2">
        <v>250</v>
      </c>
      <c r="V264" s="2">
        <v>130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2590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2590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7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18</v>
      </c>
      <c r="F6" s="71">
        <v>21</v>
      </c>
      <c r="G6" s="46">
        <f t="shared" si="0"/>
        <v>39</v>
      </c>
      <c r="H6" s="78">
        <v>0</v>
      </c>
      <c r="I6" s="76">
        <v>0</v>
      </c>
      <c r="J6" s="46">
        <f t="shared" si="1"/>
        <v>35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34</v>
      </c>
      <c r="F31" s="71"/>
      <c r="G31" s="46">
        <f t="shared" si="5"/>
        <v>34</v>
      </c>
      <c r="H31" s="78">
        <v>0</v>
      </c>
      <c r="I31" s="76">
        <v>0</v>
      </c>
      <c r="J31" s="46">
        <f t="shared" si="6"/>
        <v>29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4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3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50</v>
      </c>
      <c r="P74" s="23">
        <f t="shared" si="3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+'20'!J187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+'20'!J188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+'20'!J189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4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3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68</v>
      </c>
      <c r="F205" s="71"/>
      <c r="G205" s="46">
        <f t="shared" si="30"/>
        <v>68</v>
      </c>
      <c r="H205" s="78">
        <v>0</v>
      </c>
      <c r="I205" s="76">
        <v>0</v>
      </c>
      <c r="J205" s="46">
        <f t="shared" si="31"/>
        <v>67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+'20'!J243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1146.9099999999999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2755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755</v>
      </c>
      <c r="O264" s="2">
        <v>130</v>
      </c>
      <c r="P264" s="2">
        <v>100</v>
      </c>
      <c r="Q264" s="2">
        <v>175</v>
      </c>
      <c r="R264" s="2">
        <v>50</v>
      </c>
      <c r="S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8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23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3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3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+'21'!J187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+'21'!J188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+'21'!J189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67</v>
      </c>
      <c r="F205" s="71"/>
      <c r="G205" s="46">
        <f t="shared" si="30"/>
        <v>67</v>
      </c>
      <c r="H205" s="78">
        <v>0</v>
      </c>
      <c r="I205" s="76">
        <v>0</v>
      </c>
      <c r="J205" s="46">
        <f t="shared" si="31"/>
        <v>64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+'21'!J243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840.59999999999991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405</v>
      </c>
      <c r="O264" s="2">
        <v>155</v>
      </c>
      <c r="P264" s="2">
        <v>50</v>
      </c>
      <c r="Q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9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30</v>
      </c>
      <c r="P33" s="103">
        <f t="shared" si="3"/>
        <v>100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+'22'!J187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+'22'!J188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+'22'!J189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0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3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64</v>
      </c>
      <c r="F205" s="71"/>
      <c r="G205" s="46">
        <f t="shared" si="27"/>
        <v>64</v>
      </c>
      <c r="H205" s="78">
        <v>0</v>
      </c>
      <c r="I205" s="76">
        <v>0</v>
      </c>
      <c r="J205" s="46">
        <f t="shared" si="28"/>
        <v>61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03">
        <f t="shared" si="26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>
        <v>2</v>
      </c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3">
        <f t="shared" ref="P209:P254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+'22'!J243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27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ref="P255:P258" si="51">SUM(M255-O255)</f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1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814.97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555</v>
      </c>
      <c r="O264" s="2">
        <v>300</v>
      </c>
      <c r="P264" s="2">
        <v>100</v>
      </c>
      <c r="Q264" s="2">
        <v>55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A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11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100</v>
      </c>
      <c r="P5" s="103">
        <f>SUM(M5-O5)</f>
        <v>350</v>
      </c>
      <c r="Q5" s="90">
        <v>22.48</v>
      </c>
      <c r="R5" s="43">
        <f>+K5*Q5</f>
        <v>202.32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29</v>
      </c>
      <c r="F6" s="71">
        <v>10</v>
      </c>
      <c r="G6" s="46">
        <f t="shared" si="0"/>
        <v>39</v>
      </c>
      <c r="H6" s="78">
        <v>0</v>
      </c>
      <c r="I6" s="76">
        <v>0</v>
      </c>
      <c r="J6" s="46">
        <f t="shared" si="1"/>
        <v>37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8</v>
      </c>
      <c r="F11" s="71">
        <v>5</v>
      </c>
      <c r="G11" s="46">
        <f t="shared" si="0"/>
        <v>13</v>
      </c>
      <c r="H11" s="78">
        <v>0</v>
      </c>
      <c r="I11" s="76">
        <v>0</v>
      </c>
      <c r="J11" s="46">
        <f t="shared" si="1"/>
        <v>7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3">
        <f t="shared" si="3"/>
        <v>300</v>
      </c>
      <c r="Q11" s="90">
        <v>16.940000000000001</v>
      </c>
      <c r="R11" s="43">
        <f t="shared" si="4"/>
        <v>101.64000000000001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>
        <v>3</v>
      </c>
      <c r="G14" s="46">
        <f t="shared" si="0"/>
        <v>3</v>
      </c>
      <c r="H14" s="78">
        <v>0</v>
      </c>
      <c r="I14" s="76">
        <v>0</v>
      </c>
      <c r="J14" s="46">
        <f t="shared" si="1"/>
        <v>0</v>
      </c>
      <c r="K14" s="72">
        <v>3</v>
      </c>
      <c r="L14" s="15">
        <v>50</v>
      </c>
      <c r="M14" s="65">
        <f t="shared" si="2"/>
        <v>150</v>
      </c>
      <c r="N14" s="17" t="s">
        <v>16</v>
      </c>
      <c r="O14" s="18"/>
      <c r="P14" s="103">
        <f t="shared" si="3"/>
        <v>150</v>
      </c>
      <c r="Q14" s="90">
        <v>21.22</v>
      </c>
      <c r="R14" s="43">
        <f t="shared" si="4"/>
        <v>63.66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8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03">
        <f t="shared" si="3"/>
        <v>250</v>
      </c>
      <c r="Q18" s="90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22</v>
      </c>
      <c r="F31" s="71">
        <v>20</v>
      </c>
      <c r="G31" s="46">
        <f t="shared" si="5"/>
        <v>42</v>
      </c>
      <c r="H31" s="78">
        <v>0</v>
      </c>
      <c r="I31" s="76">
        <v>0</v>
      </c>
      <c r="J31" s="46">
        <f t="shared" si="6"/>
        <v>36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3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>
        <v>10</v>
      </c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1</v>
      </c>
      <c r="F33" s="71">
        <v>2</v>
      </c>
      <c r="G33" s="46">
        <f t="shared" si="5"/>
        <v>3</v>
      </c>
      <c r="H33" s="78">
        <v>0</v>
      </c>
      <c r="I33" s="76"/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2</v>
      </c>
      <c r="F35" s="71">
        <v>4</v>
      </c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3</v>
      </c>
      <c r="F47" s="71">
        <v>14</v>
      </c>
      <c r="G47" s="46">
        <f t="shared" si="5"/>
        <v>17</v>
      </c>
      <c r="H47" s="78">
        <v>0</v>
      </c>
      <c r="I47" s="76">
        <v>0</v>
      </c>
      <c r="J47" s="46">
        <f t="shared" si="6"/>
        <v>14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3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5</v>
      </c>
      <c r="F50" s="71">
        <v>5</v>
      </c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3</v>
      </c>
      <c r="F53" s="71">
        <v>10</v>
      </c>
      <c r="G53" s="46">
        <f t="shared" si="5"/>
        <v>13</v>
      </c>
      <c r="H53" s="78">
        <v>0</v>
      </c>
      <c r="I53" s="76">
        <v>0</v>
      </c>
      <c r="J53" s="46">
        <f t="shared" si="6"/>
        <v>11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>
        <v>8</v>
      </c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5</v>
      </c>
      <c r="F112" s="71">
        <v>15</v>
      </c>
      <c r="G112" s="46">
        <f t="shared" si="23"/>
        <v>20</v>
      </c>
      <c r="H112" s="78">
        <v>0</v>
      </c>
      <c r="I112" s="76">
        <v>0</v>
      </c>
      <c r="J112" s="46">
        <f t="shared" si="24"/>
        <v>16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3">
        <f>SUM(M112-O112)</f>
        <v>400</v>
      </c>
      <c r="Q112" s="90">
        <v>30.3</v>
      </c>
      <c r="R112" s="43">
        <f>+K112*Q112</f>
        <v>121.2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2</v>
      </c>
      <c r="F113" s="71">
        <v>15</v>
      </c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3</v>
      </c>
      <c r="F116" s="71">
        <v>5</v>
      </c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+'23'!J187</f>
        <v>64</v>
      </c>
      <c r="F187" s="71"/>
      <c r="G187" s="46">
        <f>E187+F187</f>
        <v>64</v>
      </c>
      <c r="H187" s="78">
        <v>0</v>
      </c>
      <c r="I187" s="76">
        <v>0</v>
      </c>
      <c r="J187" s="46">
        <f>+G187-H187-K187-I187</f>
        <v>63</v>
      </c>
      <c r="K187" s="72">
        <v>1</v>
      </c>
      <c r="L187" s="20">
        <v>10</v>
      </c>
      <c r="M187" s="65">
        <f>+L187*K187</f>
        <v>10</v>
      </c>
      <c r="N187" s="17" t="s">
        <v>16</v>
      </c>
      <c r="O187" s="18"/>
      <c r="P187" s="103">
        <f>SUM(M187-O187)</f>
        <v>10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+'23'!J188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42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03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+'23'!J189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61</v>
      </c>
      <c r="F205" s="71"/>
      <c r="G205" s="46">
        <f t="shared" si="30"/>
        <v>61</v>
      </c>
      <c r="H205" s="78">
        <v>0</v>
      </c>
      <c r="I205" s="76">
        <v>0</v>
      </c>
      <c r="J205" s="46">
        <f t="shared" si="31"/>
        <v>61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1</v>
      </c>
      <c r="F209" s="71">
        <v>2</v>
      </c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+'23'!J243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27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/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1375.1899999999998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3480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1120</v>
      </c>
      <c r="O264" s="2">
        <v>100</v>
      </c>
      <c r="P264" s="2">
        <v>800</v>
      </c>
      <c r="Q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B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7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03">
        <f>SUM(M5-O5)</f>
        <v>150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2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3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3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36</v>
      </c>
      <c r="F31" s="71"/>
      <c r="G31" s="46">
        <f t="shared" si="5"/>
        <v>36</v>
      </c>
      <c r="H31" s="78">
        <v>0</v>
      </c>
      <c r="I31" s="76">
        <v>0</v>
      </c>
      <c r="J31" s="46">
        <f t="shared" si="6"/>
        <v>27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3">
        <f t="shared" si="3"/>
        <v>900</v>
      </c>
      <c r="Q31" s="90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2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/>
      <c r="P32" s="103">
        <f t="shared" si="3"/>
        <v>1040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10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03">
        <f t="shared" si="3"/>
        <v>200</v>
      </c>
      <c r="Q47" s="90">
        <v>19.21</v>
      </c>
      <c r="R47" s="43">
        <f t="shared" si="4"/>
        <v>76.84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3</v>
      </c>
      <c r="K53" s="72">
        <v>8</v>
      </c>
      <c r="L53" s="20">
        <v>50</v>
      </c>
      <c r="M53" s="65">
        <f>+L53*K53</f>
        <v>400</v>
      </c>
      <c r="N53" s="17" t="s">
        <v>16</v>
      </c>
      <c r="O53" s="18">
        <v>100</v>
      </c>
      <c r="P53" s="103">
        <f t="shared" si="3"/>
        <v>300</v>
      </c>
      <c r="Q53" s="90">
        <v>17.53</v>
      </c>
      <c r="R53" s="43">
        <f>+K53*Q53</f>
        <v>140.24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17</v>
      </c>
      <c r="F113" s="71"/>
      <c r="G113" s="46">
        <f t="shared" si="20"/>
        <v>17</v>
      </c>
      <c r="H113" s="78">
        <v>0</v>
      </c>
      <c r="I113" s="76">
        <v>0</v>
      </c>
      <c r="J113" s="46">
        <f t="shared" si="21"/>
        <v>15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5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3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+'24'!J187</f>
        <v>63</v>
      </c>
      <c r="F187" s="71"/>
      <c r="G187" s="46">
        <f>E187+F187</f>
        <v>63</v>
      </c>
      <c r="H187" s="78">
        <v>0</v>
      </c>
      <c r="I187" s="76">
        <v>0</v>
      </c>
      <c r="J187" s="46">
        <f>+G187-H187-K187-I187</f>
        <v>63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+'24'!J188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+'24'!J189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5</v>
      </c>
      <c r="K193" s="72">
        <v>4</v>
      </c>
      <c r="L193" s="20">
        <v>60</v>
      </c>
      <c r="M193" s="65">
        <f t="shared" si="31"/>
        <v>240</v>
      </c>
      <c r="N193" s="17" t="s">
        <v>16</v>
      </c>
      <c r="O193" s="18"/>
      <c r="P193" s="103">
        <f t="shared" si="26"/>
        <v>240</v>
      </c>
      <c r="Q193" s="90">
        <v>38</v>
      </c>
      <c r="R193" s="43">
        <f t="shared" si="32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4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3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61</v>
      </c>
      <c r="F205" s="71"/>
      <c r="G205" s="46">
        <f t="shared" si="27"/>
        <v>61</v>
      </c>
      <c r="H205" s="78">
        <v>0</v>
      </c>
      <c r="I205" s="76">
        <v>0</v>
      </c>
      <c r="J205" s="46">
        <f t="shared" si="28"/>
        <v>61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+'24'!J243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27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1982.8600000000001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5215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2335</v>
      </c>
      <c r="O264" s="2">
        <v>130</v>
      </c>
      <c r="P264" s="2">
        <v>100</v>
      </c>
      <c r="Q264" s="2">
        <v>230</v>
      </c>
      <c r="R264" s="2">
        <v>65</v>
      </c>
      <c r="S264" s="2">
        <v>240</v>
      </c>
      <c r="T264" s="2">
        <v>185</v>
      </c>
      <c r="U264" s="2">
        <v>55</v>
      </c>
      <c r="V264" s="2">
        <v>100</v>
      </c>
      <c r="W264" s="2">
        <v>150</v>
      </c>
      <c r="X264" s="2">
        <v>150</v>
      </c>
      <c r="Y264" s="2">
        <v>150</v>
      </c>
      <c r="Z264" s="2">
        <v>260</v>
      </c>
      <c r="AA264" s="2">
        <v>520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2730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2730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C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24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3">
        <f t="shared" ref="P6:P69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3">
        <f t="shared" si="3"/>
        <v>50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17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3">
        <f t="shared" si="3"/>
        <v>1000</v>
      </c>
      <c r="Q31" s="90">
        <v>38.46</v>
      </c>
      <c r="R31" s="43">
        <f t="shared" si="4"/>
        <v>384.6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1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/>
      <c r="P35" s="103">
        <f t="shared" si="3"/>
        <v>520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7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 t="shared" si="3"/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4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>
        <v>50</v>
      </c>
      <c r="P72" s="103">
        <f t="shared" si="7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15</v>
      </c>
      <c r="F112" s="71"/>
      <c r="G112" s="46">
        <f t="shared" si="20"/>
        <v>15</v>
      </c>
      <c r="H112" s="78">
        <v>0</v>
      </c>
      <c r="I112" s="76">
        <v>0</v>
      </c>
      <c r="J112" s="46">
        <f t="shared" si="21"/>
        <v>12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3">
        <f t="shared" si="7"/>
        <v>300</v>
      </c>
      <c r="Q112" s="90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15</v>
      </c>
      <c r="F113" s="71"/>
      <c r="G113" s="46">
        <f t="shared" si="20"/>
        <v>15</v>
      </c>
      <c r="H113" s="78">
        <v>0</v>
      </c>
      <c r="I113" s="76">
        <v>0</v>
      </c>
      <c r="J113" s="46">
        <f t="shared" si="21"/>
        <v>12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03">
        <f t="shared" si="7"/>
        <v>165</v>
      </c>
      <c r="Q113" s="90">
        <v>20.58</v>
      </c>
      <c r="R113" s="43">
        <f t="shared" si="9"/>
        <v>61.739999999999995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1</v>
      </c>
      <c r="K116" s="72">
        <v>4</v>
      </c>
      <c r="L116" s="22">
        <v>100</v>
      </c>
      <c r="M116" s="65">
        <f t="shared" si="8"/>
        <v>400</v>
      </c>
      <c r="N116" s="17" t="s">
        <v>16</v>
      </c>
      <c r="O116" s="18"/>
      <c r="P116" s="103">
        <f t="shared" si="7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+'25'!J187</f>
        <v>63</v>
      </c>
      <c r="F187" s="71"/>
      <c r="G187" s="46">
        <f>E187+F187</f>
        <v>63</v>
      </c>
      <c r="H187" s="78">
        <v>0</v>
      </c>
      <c r="I187" s="76">
        <v>0</v>
      </c>
      <c r="J187" s="46">
        <f>+G187-H187-K187-I187</f>
        <v>63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+'25'!J188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+'25'!J189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2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03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1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3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61</v>
      </c>
      <c r="F205" s="71"/>
      <c r="G205" s="46">
        <f t="shared" si="27"/>
        <v>61</v>
      </c>
      <c r="H205" s="78">
        <v>0</v>
      </c>
      <c r="I205" s="76">
        <v>0</v>
      </c>
      <c r="J205" s="46">
        <f t="shared" si="28"/>
        <v>57</v>
      </c>
      <c r="K205" s="72">
        <v>4</v>
      </c>
      <c r="L205" s="20">
        <v>55</v>
      </c>
      <c r="M205" s="65">
        <f t="shared" si="31"/>
        <v>220</v>
      </c>
      <c r="N205" s="17" t="s">
        <v>16</v>
      </c>
      <c r="O205" s="18"/>
      <c r="P205" s="103">
        <f t="shared" si="35"/>
        <v>220</v>
      </c>
      <c r="Q205" s="90">
        <v>40</v>
      </c>
      <c r="R205" s="43">
        <f t="shared" si="32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+'25'!J243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27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4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1906.92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5005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1190</v>
      </c>
      <c r="O264" s="2">
        <v>250</v>
      </c>
      <c r="P264" s="2">
        <v>60</v>
      </c>
      <c r="Q264" s="2">
        <v>280</v>
      </c>
      <c r="R264" s="2">
        <v>100</v>
      </c>
      <c r="S264" s="2">
        <v>100</v>
      </c>
      <c r="T264" s="2">
        <v>50</v>
      </c>
      <c r="U264" s="2">
        <v>100</v>
      </c>
      <c r="V264" s="2">
        <v>200</v>
      </c>
      <c r="W264" s="2">
        <v>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3715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3715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D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CFF"/>
  </sheetPr>
  <dimension ref="A1:S346"/>
  <sheetViews>
    <sheetView zoomScale="70" zoomScaleNormal="70" workbookViewId="0">
      <pane xSplit="10" ySplit="4" topLeftCell="K197" activePane="bottomRight" state="frozen"/>
      <selection activeCell="A2" sqref="A2:O2"/>
      <selection pane="topRight" activeCell="A2" sqref="A2:O2"/>
      <selection pane="bottomLeft" activeCell="A2" sqref="A2:O2"/>
      <selection pane="bottomRight" activeCell="F195" sqref="F195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>
        <v>3</v>
      </c>
      <c r="G14" s="46">
        <f t="shared" si="0"/>
        <v>3</v>
      </c>
      <c r="H14" s="78">
        <v>0</v>
      </c>
      <c r="I14" s="76">
        <v>0</v>
      </c>
      <c r="J14" s="46">
        <f t="shared" si="1"/>
        <v>2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17</v>
      </c>
      <c r="F31" s="71">
        <v>15</v>
      </c>
      <c r="G31" s="46">
        <f t="shared" si="5"/>
        <v>32</v>
      </c>
      <c r="H31" s="78">
        <v>0</v>
      </c>
      <c r="I31" s="76">
        <v>0</v>
      </c>
      <c r="J31" s="46">
        <f t="shared" si="6"/>
        <v>30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8</v>
      </c>
      <c r="F46" s="71"/>
      <c r="G46" s="46">
        <f t="shared" si="5"/>
        <v>8</v>
      </c>
      <c r="H46" s="78">
        <v>3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9</v>
      </c>
      <c r="F47" s="71">
        <v>5</v>
      </c>
      <c r="G47" s="46">
        <f t="shared" si="5"/>
        <v>14</v>
      </c>
      <c r="H47" s="78">
        <v>7</v>
      </c>
      <c r="I47" s="76">
        <v>0</v>
      </c>
      <c r="J47" s="46">
        <f t="shared" si="6"/>
        <v>4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3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9</v>
      </c>
      <c r="F48" s="71">
        <v>5</v>
      </c>
      <c r="G48" s="46">
        <f t="shared" si="5"/>
        <v>14</v>
      </c>
      <c r="H48" s="78">
        <v>0</v>
      </c>
      <c r="I48" s="76">
        <v>0</v>
      </c>
      <c r="J48" s="46">
        <f t="shared" si="6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 t="shared" si="3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6</v>
      </c>
      <c r="F49" s="71">
        <v>5</v>
      </c>
      <c r="G49" s="46">
        <f t="shared" si="5"/>
        <v>11</v>
      </c>
      <c r="H49" s="78">
        <v>3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7</v>
      </c>
      <c r="F50" s="71">
        <v>5</v>
      </c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5</v>
      </c>
      <c r="F51" s="71">
        <v>5</v>
      </c>
      <c r="G51" s="46">
        <f t="shared" si="5"/>
        <v>10</v>
      </c>
      <c r="H51" s="78">
        <v>0</v>
      </c>
      <c r="I51" s="76">
        <v>0</v>
      </c>
      <c r="J51" s="46">
        <f t="shared" si="6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23">
        <f t="shared" si="3"/>
        <v>50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12</v>
      </c>
      <c r="F112" s="71">
        <v>5</v>
      </c>
      <c r="G112" s="46">
        <f t="shared" si="20"/>
        <v>17</v>
      </c>
      <c r="H112" s="78">
        <v>0</v>
      </c>
      <c r="I112" s="76">
        <v>0</v>
      </c>
      <c r="J112" s="46">
        <f t="shared" si="21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23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10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23">
        <f t="shared" si="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0</v>
      </c>
      <c r="F115" s="71">
        <v>20</v>
      </c>
      <c r="G115" s="46">
        <f t="shared" si="20"/>
        <v>20</v>
      </c>
      <c r="H115" s="78">
        <v>0</v>
      </c>
      <c r="I115" s="76">
        <v>0</v>
      </c>
      <c r="J115" s="46">
        <f t="shared" si="21"/>
        <v>18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2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</v>
      </c>
      <c r="F116" s="71"/>
      <c r="G116" s="46">
        <f t="shared" si="20"/>
        <v>1</v>
      </c>
      <c r="H116" s="78">
        <v>0</v>
      </c>
      <c r="I116" s="76">
        <v>0</v>
      </c>
      <c r="J116" s="46">
        <f t="shared" si="21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>
        <v>5</v>
      </c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+'26'!J187</f>
        <v>63</v>
      </c>
      <c r="F187" s="71"/>
      <c r="G187" s="46">
        <f>E187+F187</f>
        <v>63</v>
      </c>
      <c r="H187" s="78">
        <v>0</v>
      </c>
      <c r="I187" s="76">
        <v>0</v>
      </c>
      <c r="J187" s="46">
        <f>+G187-H187-K187-I187</f>
        <v>63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+'26'!J188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+'26'!J189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2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</v>
      </c>
      <c r="F194" s="71">
        <v>1</v>
      </c>
      <c r="G194" s="46">
        <f t="shared" si="27"/>
        <v>2</v>
      </c>
      <c r="H194" s="78">
        <v>0</v>
      </c>
      <c r="I194" s="76">
        <v>0</v>
      </c>
      <c r="J194" s="46">
        <f t="shared" si="28"/>
        <v>0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2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57</v>
      </c>
      <c r="F205" s="71"/>
      <c r="G205" s="46">
        <f t="shared" si="27"/>
        <v>57</v>
      </c>
      <c r="H205" s="78">
        <v>0</v>
      </c>
      <c r="I205" s="76">
        <v>0</v>
      </c>
      <c r="J205" s="46">
        <f t="shared" si="28"/>
        <v>56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23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23">
        <f t="shared" ref="P209:P256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+'26'!J243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27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+'26'!J244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+'26'!J245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6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1046.05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965</v>
      </c>
      <c r="O264" s="2">
        <v>175</v>
      </c>
      <c r="P264" s="2">
        <v>100</v>
      </c>
      <c r="Q264" s="2">
        <v>60</v>
      </c>
      <c r="R264" s="2">
        <v>120</v>
      </c>
      <c r="S264" s="2">
        <v>510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E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21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3">
        <f t="shared" si="3"/>
        <v>900</v>
      </c>
      <c r="Q31" s="90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1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50</v>
      </c>
      <c r="P47" s="103">
        <f t="shared" si="3"/>
        <v>100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7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3">
        <f t="shared" si="3"/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12</v>
      </c>
      <c r="F50" s="71">
        <v>5</v>
      </c>
      <c r="G50" s="46">
        <f t="shared" si="5"/>
        <v>17</v>
      </c>
      <c r="H50" s="78">
        <v>0</v>
      </c>
      <c r="I50" s="76">
        <v>0</v>
      </c>
      <c r="J50" s="46">
        <f t="shared" si="6"/>
        <v>16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 t="shared" si="8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</v>
      </c>
      <c r="F116" s="71"/>
      <c r="G116" s="46">
        <f t="shared" si="20"/>
        <v>1</v>
      </c>
      <c r="H116" s="78">
        <v>0</v>
      </c>
      <c r="I116" s="76">
        <v>0</v>
      </c>
      <c r="J116" s="46">
        <f t="shared" si="21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+'27'!J187</f>
        <v>63</v>
      </c>
      <c r="F187" s="71"/>
      <c r="G187" s="46">
        <f>E187+F187</f>
        <v>63</v>
      </c>
      <c r="H187" s="78">
        <v>0</v>
      </c>
      <c r="I187" s="76">
        <v>0</v>
      </c>
      <c r="J187" s="46">
        <f>+G187-H187-K187-I187</f>
        <v>63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+'27'!J188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+'27'!J189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>
        <v>3</v>
      </c>
      <c r="G194" s="46">
        <f t="shared" si="27"/>
        <v>3</v>
      </c>
      <c r="H194" s="78">
        <v>0</v>
      </c>
      <c r="I194" s="76">
        <v>0</v>
      </c>
      <c r="J194" s="46">
        <f t="shared" si="28"/>
        <v>0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3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56</v>
      </c>
      <c r="F205" s="71"/>
      <c r="G205" s="46">
        <f t="shared" si="27"/>
        <v>56</v>
      </c>
      <c r="H205" s="78">
        <v>0</v>
      </c>
      <c r="I205" s="76">
        <v>0</v>
      </c>
      <c r="J205" s="46">
        <f t="shared" si="28"/>
        <v>54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3">
        <f t="shared" si="26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3">
        <f t="shared" ref="P209:P234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+'27'!J243</f>
        <v>0</v>
      </c>
      <c r="F243" s="71"/>
      <c r="G243" s="46">
        <f t="shared" ref="G243:G246" si="44">E243+F243</f>
        <v>0</v>
      </c>
      <c r="H243" s="78">
        <v>0</v>
      </c>
      <c r="I243" s="76">
        <v>0</v>
      </c>
      <c r="J243" s="46">
        <f t="shared" ref="J243:J246" si="45">+G243-H243-K243-I243</f>
        <v>0</v>
      </c>
      <c r="K243" s="72"/>
      <c r="L243" s="20">
        <v>27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+'27'!J244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/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+'27'!J245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/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/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42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ref="P248:P258" si="49">SUM(M248-O248)</f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49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49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49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49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1238.9499999999998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110</v>
      </c>
      <c r="P264" s="2">
        <v>220</v>
      </c>
      <c r="Q264" s="2">
        <v>520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F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CFF"/>
  </sheetPr>
  <dimension ref="A1:S346"/>
  <sheetViews>
    <sheetView zoomScale="70" zoomScaleNormal="70" workbookViewId="0">
      <pane xSplit="10" ySplit="4" topLeftCell="K248" activePane="bottomRight" state="frozen"/>
      <selection activeCell="A2" sqref="A2:O2"/>
      <selection pane="topRight" activeCell="A2" sqref="A2:O2"/>
      <selection pane="bottomLeft" activeCell="A2" sqref="A2:O2"/>
      <selection pane="bottomRight" activeCell="P267" sqref="P26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3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3">
        <f>SUM(M5-O5)</f>
        <v>350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18</v>
      </c>
      <c r="F6" s="71">
        <v>10</v>
      </c>
      <c r="G6" s="46">
        <f t="shared" si="0"/>
        <v>28</v>
      </c>
      <c r="H6" s="78">
        <v>0</v>
      </c>
      <c r="I6" s="76">
        <v>0</v>
      </c>
      <c r="J6" s="46">
        <f t="shared" si="1"/>
        <v>16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100</v>
      </c>
      <c r="P6" s="103">
        <f t="shared" ref="P6:P80" si="3">SUM(M6-O6)</f>
        <v>1100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9</v>
      </c>
      <c r="F11" s="71">
        <v>5</v>
      </c>
      <c r="G11" s="46">
        <f t="shared" si="0"/>
        <v>14</v>
      </c>
      <c r="H11" s="78">
        <v>0</v>
      </c>
      <c r="I11" s="76">
        <v>0</v>
      </c>
      <c r="J11" s="46">
        <f t="shared" si="1"/>
        <v>10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3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21</v>
      </c>
      <c r="F31" s="71">
        <v>10</v>
      </c>
      <c r="G31" s="46">
        <f t="shared" si="5"/>
        <v>31</v>
      </c>
      <c r="H31" s="78">
        <v>0</v>
      </c>
      <c r="I31" s="76">
        <v>0</v>
      </c>
      <c r="J31" s="46">
        <f t="shared" si="6"/>
        <v>27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</v>
      </c>
      <c r="F47" s="71">
        <v>5</v>
      </c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 t="shared" si="3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16</v>
      </c>
      <c r="F50" s="71"/>
      <c r="G50" s="46">
        <f t="shared" si="5"/>
        <v>16</v>
      </c>
      <c r="H50" s="78">
        <v>0</v>
      </c>
      <c r="I50" s="76">
        <v>0</v>
      </c>
      <c r="J50" s="46">
        <f t="shared" si="6"/>
        <v>15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7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3">
        <f t="shared" si="3"/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1</v>
      </c>
      <c r="F67" s="71">
        <v>2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2</v>
      </c>
      <c r="F68" s="71">
        <v>2</v>
      </c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 t="shared" si="8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3</v>
      </c>
      <c r="K113" s="72">
        <v>6</v>
      </c>
      <c r="L113" s="20">
        <v>55</v>
      </c>
      <c r="M113" s="65">
        <f t="shared" si="7"/>
        <v>330</v>
      </c>
      <c r="N113" s="17" t="s">
        <v>16</v>
      </c>
      <c r="O113" s="18"/>
      <c r="P113" s="103">
        <f t="shared" si="8"/>
        <v>330</v>
      </c>
      <c r="Q113" s="90">
        <v>20.58</v>
      </c>
      <c r="R113" s="43">
        <f t="shared" si="9"/>
        <v>123.47999999999999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</v>
      </c>
      <c r="F116" s="71"/>
      <c r="G116" s="46">
        <f t="shared" si="20"/>
        <v>1</v>
      </c>
      <c r="H116" s="78">
        <v>0</v>
      </c>
      <c r="I116" s="76">
        <v>0</v>
      </c>
      <c r="J116" s="46">
        <f t="shared" si="21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4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+'28'!J187</f>
        <v>63</v>
      </c>
      <c r="F187" s="71"/>
      <c r="G187" s="46">
        <f>E187+F187</f>
        <v>63</v>
      </c>
      <c r="H187" s="78">
        <v>0</v>
      </c>
      <c r="I187" s="76">
        <v>0</v>
      </c>
      <c r="J187" s="46">
        <f>+G187-H187-K187-I187</f>
        <v>63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+'28'!J188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+'28'!J189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54</v>
      </c>
      <c r="F205" s="71"/>
      <c r="G205" s="46">
        <f t="shared" si="27"/>
        <v>54</v>
      </c>
      <c r="H205" s="78">
        <v>0</v>
      </c>
      <c r="I205" s="76">
        <v>0</v>
      </c>
      <c r="J205" s="46">
        <f t="shared" si="28"/>
        <v>52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3">
        <f t="shared" si="26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>
        <v>3</v>
      </c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3">
        <f t="shared" ref="P209:P258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+'28'!J243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27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+'28'!J244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+'28'!J245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1474.3500000000001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3695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1259</v>
      </c>
      <c r="O264" s="2">
        <v>100</v>
      </c>
      <c r="P264" s="2">
        <v>100</v>
      </c>
      <c r="Q264" s="2">
        <v>1000</v>
      </c>
      <c r="R264" s="2">
        <v>59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2336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2336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0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19" sqref="K19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3</v>
      </c>
      <c r="F5" s="71">
        <v>3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3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1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1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3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22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 t="shared" si="3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6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1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3">
        <f t="shared" si="3"/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9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8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3">
        <f t="shared" si="9"/>
        <v>400</v>
      </c>
      <c r="Q112" s="90">
        <v>30.3</v>
      </c>
      <c r="R112" s="43">
        <f>+K112*Q112</f>
        <v>121.2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3">
        <f t="shared" si="9"/>
        <v>180</v>
      </c>
      <c r="Q115" s="90">
        <v>23.61</v>
      </c>
      <c r="R115" s="43">
        <f t="shared" si="8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</v>
      </c>
      <c r="F116" s="71"/>
      <c r="G116" s="46">
        <f t="shared" si="20"/>
        <v>1</v>
      </c>
      <c r="H116" s="78">
        <v>0</v>
      </c>
      <c r="I116" s="76">
        <v>0</v>
      </c>
      <c r="J116" s="46">
        <f t="shared" si="21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8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8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6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+'29'!J187</f>
        <v>63</v>
      </c>
      <c r="F187" s="71"/>
      <c r="G187" s="46">
        <f>E187+F187</f>
        <v>63</v>
      </c>
      <c r="H187" s="78">
        <v>0</v>
      </c>
      <c r="I187" s="76">
        <v>0</v>
      </c>
      <c r="J187" s="46">
        <f>+G187-H187-K187-I187</f>
        <v>63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+'29'!J188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+'29'!J189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>
        <v>10</v>
      </c>
      <c r="G193" s="46">
        <f t="shared" si="27"/>
        <v>10</v>
      </c>
      <c r="H193" s="78">
        <v>0</v>
      </c>
      <c r="I193" s="76">
        <v>0</v>
      </c>
      <c r="J193" s="46">
        <f t="shared" si="28"/>
        <v>9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>
        <v>16</v>
      </c>
      <c r="G194" s="46">
        <f t="shared" si="27"/>
        <v>16</v>
      </c>
      <c r="H194" s="78">
        <v>0</v>
      </c>
      <c r="I194" s="76">
        <v>0</v>
      </c>
      <c r="J194" s="46">
        <f t="shared" si="28"/>
        <v>12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/>
      <c r="P194" s="103">
        <f t="shared" si="26"/>
        <v>480</v>
      </c>
      <c r="Q194" s="90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52</v>
      </c>
      <c r="F205" s="71"/>
      <c r="G205" s="46">
        <f t="shared" si="27"/>
        <v>52</v>
      </c>
      <c r="H205" s="78">
        <v>0</v>
      </c>
      <c r="I205" s="76">
        <v>0</v>
      </c>
      <c r="J205" s="46">
        <f t="shared" si="28"/>
        <v>51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3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3">
        <f t="shared" si="26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8" si="36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+'29'!J243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27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+'29'!J244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1367.25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3175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2730</v>
      </c>
      <c r="O266" s="2" t="s">
        <v>1422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1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A2" sqref="A2:O2"/>
      <selection pane="topRight" activeCell="A2" sqref="A2:O2"/>
      <selection pane="bottomLeft" activeCell="A2" sqref="A2:O2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1420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0</v>
      </c>
      <c r="F5" s="71">
        <v>7</v>
      </c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1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3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3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03">
        <f t="shared" ref="P6:P69" si="3">SUM(M6-O6)</f>
        <v>1100</v>
      </c>
      <c r="Q6" s="90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0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>SUM(M30-O30)</f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10</v>
      </c>
      <c r="K31" s="72">
        <v>12</v>
      </c>
      <c r="L31" s="15">
        <v>100</v>
      </c>
      <c r="M31" s="65">
        <f t="shared" si="2"/>
        <v>1200</v>
      </c>
      <c r="N31" s="17" t="s">
        <v>16</v>
      </c>
      <c r="O31" s="18">
        <v>100</v>
      </c>
      <c r="P31" s="103">
        <f t="shared" si="3"/>
        <v>1100</v>
      </c>
      <c r="Q31" s="90">
        <v>38.46</v>
      </c>
      <c r="R31" s="43">
        <f t="shared" si="4"/>
        <v>461.52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1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3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0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3">
        <f t="shared" si="3"/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3">
        <f t="shared" si="3"/>
        <v>50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4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 t="shared" si="3"/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 t="shared" si="7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-2</v>
      </c>
      <c r="K113" s="72">
        <v>5</v>
      </c>
      <c r="L113" s="20">
        <v>55</v>
      </c>
      <c r="M113" s="65">
        <f t="shared" si="8"/>
        <v>275</v>
      </c>
      <c r="N113" s="17" t="s">
        <v>16</v>
      </c>
      <c r="O113" s="18"/>
      <c r="P113" s="103">
        <f t="shared" si="7"/>
        <v>275</v>
      </c>
      <c r="Q113" s="90">
        <v>20.58</v>
      </c>
      <c r="R113" s="43">
        <f t="shared" si="9"/>
        <v>102.89999999999999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12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3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</v>
      </c>
      <c r="F116" s="71"/>
      <c r="G116" s="46">
        <f t="shared" si="20"/>
        <v>1</v>
      </c>
      <c r="H116" s="78">
        <v>0</v>
      </c>
      <c r="I116" s="76">
        <v>0</v>
      </c>
      <c r="J116" s="46">
        <f t="shared" si="21"/>
        <v>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+'30'!J187</f>
        <v>63</v>
      </c>
      <c r="F187" s="71"/>
      <c r="G187" s="46">
        <f>E187+F187</f>
        <v>63</v>
      </c>
      <c r="H187" s="78">
        <v>0</v>
      </c>
      <c r="I187" s="76">
        <v>0</v>
      </c>
      <c r="J187" s="46">
        <f>+G187-H187-K187-I187</f>
        <v>63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+'30'!J188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+'30'!J189</f>
        <v>19</v>
      </c>
      <c r="F189" s="71"/>
      <c r="G189" s="46">
        <f>E189+F189</f>
        <v>19</v>
      </c>
      <c r="H189" s="78">
        <v>0</v>
      </c>
      <c r="I189" s="76">
        <v>0</v>
      </c>
      <c r="J189" s="46">
        <f>+G189-H189-K189-I189</f>
        <v>19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8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12</v>
      </c>
      <c r="F194" s="71"/>
      <c r="G194" s="46">
        <f t="shared" si="27"/>
        <v>12</v>
      </c>
      <c r="H194" s="78">
        <v>0</v>
      </c>
      <c r="I194" s="76">
        <v>0</v>
      </c>
      <c r="J194" s="46">
        <f t="shared" si="28"/>
        <v>11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5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51</v>
      </c>
      <c r="F205" s="71"/>
      <c r="G205" s="46">
        <f t="shared" si="27"/>
        <v>51</v>
      </c>
      <c r="H205" s="78">
        <v>0</v>
      </c>
      <c r="I205" s="76">
        <v>0</v>
      </c>
      <c r="J205" s="46">
        <f t="shared" si="28"/>
        <v>51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564</v>
      </c>
      <c r="E243" s="64">
        <f>+'30'!J243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27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/>
      <c r="D244" s="10"/>
      <c r="E244" s="64">
        <f>+'30'!J244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/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+'30'!J245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ref="P256:P258" si="51">SUM(M256-O256)</f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1866.3099999999997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4825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750</v>
      </c>
      <c r="O264" s="2">
        <v>120</v>
      </c>
      <c r="P264" s="2">
        <v>50</v>
      </c>
      <c r="Q264" s="2">
        <v>380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2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1" t="s">
        <v>242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O2" s="192" t="s">
        <v>0</v>
      </c>
      <c r="P2" s="192"/>
      <c r="Q2" s="192"/>
      <c r="R2" s="192"/>
      <c r="S2" s="192"/>
      <c r="T2" s="192"/>
      <c r="U2" s="192"/>
      <c r="V2" s="192"/>
      <c r="W2" s="192"/>
      <c r="X2" s="192"/>
      <c r="Y2" s="192"/>
    </row>
    <row r="3" spans="1:26" s="5" customFormat="1" ht="26.25" x14ac:dyDescent="0.55000000000000004">
      <c r="A3" s="190" t="s">
        <v>1</v>
      </c>
      <c r="B3" s="190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93" t="s">
        <v>7</v>
      </c>
      <c r="H3" s="195" t="s">
        <v>8</v>
      </c>
      <c r="I3" s="196"/>
      <c r="J3" s="197"/>
      <c r="K3" s="198" t="s">
        <v>9</v>
      </c>
      <c r="L3" s="178" t="s">
        <v>10</v>
      </c>
      <c r="O3" s="190" t="s">
        <v>1</v>
      </c>
      <c r="P3" s="190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93" t="s">
        <v>7</v>
      </c>
      <c r="V3" s="195" t="s">
        <v>8</v>
      </c>
      <c r="W3" s="196"/>
      <c r="X3" s="197"/>
      <c r="Y3" s="198" t="s">
        <v>9</v>
      </c>
      <c r="Z3" s="178" t="s">
        <v>10</v>
      </c>
    </row>
    <row r="4" spans="1:26" s="5" customFormat="1" ht="27" thickBot="1" x14ac:dyDescent="0.6">
      <c r="A4" s="190"/>
      <c r="B4" s="190"/>
      <c r="C4" s="188"/>
      <c r="D4" s="188"/>
      <c r="E4" s="188"/>
      <c r="F4" s="6" t="s">
        <v>11</v>
      </c>
      <c r="G4" s="194"/>
      <c r="H4" s="7" t="s">
        <v>12</v>
      </c>
      <c r="I4" s="8" t="s">
        <v>13</v>
      </c>
      <c r="J4" s="9" t="s">
        <v>14</v>
      </c>
      <c r="K4" s="199"/>
      <c r="L4" s="178"/>
      <c r="O4" s="190"/>
      <c r="P4" s="190"/>
      <c r="Q4" s="188"/>
      <c r="R4" s="188"/>
      <c r="S4" s="188"/>
      <c r="T4" s="6" t="s">
        <v>11</v>
      </c>
      <c r="U4" s="194"/>
      <c r="V4" s="7" t="s">
        <v>12</v>
      </c>
      <c r="W4" s="8" t="s">
        <v>13</v>
      </c>
      <c r="X4" s="9" t="s">
        <v>14</v>
      </c>
      <c r="Y4" s="199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4" t="s">
        <v>119</v>
      </c>
      <c r="Q107" s="185"/>
      <c r="R107" s="185"/>
      <c r="S107" s="185"/>
      <c r="T107" s="185"/>
      <c r="U107" s="185"/>
      <c r="V107" s="185"/>
      <c r="W107" s="18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9" t="s">
        <v>213</v>
      </c>
      <c r="N205" s="18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3" t="s">
        <v>202</v>
      </c>
      <c r="J207" s="183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1" t="s">
        <v>203</v>
      </c>
      <c r="J208" s="18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1" t="s">
        <v>205</v>
      </c>
      <c r="J210" s="182"/>
      <c r="K210" s="36">
        <v>0</v>
      </c>
    </row>
    <row r="211" spans="1:11" ht="25.5" x14ac:dyDescent="0.55000000000000004">
      <c r="A211" s="1"/>
      <c r="C211" s="31"/>
      <c r="E211" s="31"/>
      <c r="G211" s="31"/>
      <c r="I211" s="181" t="s">
        <v>206</v>
      </c>
      <c r="J211" s="182"/>
      <c r="K211" s="36">
        <v>0</v>
      </c>
    </row>
    <row r="212" spans="1:11" ht="25.5" x14ac:dyDescent="0.55000000000000004">
      <c r="A212" s="1"/>
      <c r="C212" s="31"/>
      <c r="E212" s="31"/>
      <c r="G212" s="31"/>
      <c r="I212" s="181" t="s">
        <v>207</v>
      </c>
      <c r="J212" s="18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1" t="s">
        <v>208</v>
      </c>
      <c r="J213" s="18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1" t="s">
        <v>209</v>
      </c>
      <c r="J214" s="182"/>
      <c r="K214" s="37">
        <v>0</v>
      </c>
    </row>
    <row r="215" spans="1:11" ht="25.5" x14ac:dyDescent="0.55000000000000004">
      <c r="A215" s="1"/>
      <c r="C215" s="31"/>
      <c r="E215" s="31"/>
      <c r="G215" s="31"/>
      <c r="I215" s="181" t="s">
        <v>210</v>
      </c>
      <c r="J215" s="182"/>
      <c r="K215" s="33">
        <f>+K214-K213</f>
        <v>0</v>
      </c>
    </row>
    <row r="216" spans="1:11" ht="25.5" x14ac:dyDescent="0.55000000000000004">
      <c r="G216" s="2"/>
      <c r="I216" s="181" t="s">
        <v>211</v>
      </c>
      <c r="J216" s="18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00000000-0009-0000-0000-000023000000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2025-02-04T03:37:54Z</dcterms:modified>
</cp:coreProperties>
</file>