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5605B115-C5E1-4363-8D84-6D683BDFE155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6" i="8" l="1"/>
  <c r="S36" i="8"/>
  <c r="F267" i="8"/>
  <c r="V35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E79" i="104"/>
  <c r="E253" i="104"/>
  <c r="E254" i="104"/>
  <c r="E255" i="104"/>
  <c r="E256" i="104"/>
  <c r="E257" i="104"/>
  <c r="E258" i="104"/>
  <c r="E259" i="104"/>
  <c r="E79" i="103"/>
  <c r="E253" i="103"/>
  <c r="E254" i="103"/>
  <c r="E255" i="103"/>
  <c r="E256" i="103"/>
  <c r="E257" i="103"/>
  <c r="P94" i="107"/>
  <c r="P94" i="106"/>
  <c r="P94" i="105"/>
  <c r="P94" i="104"/>
  <c r="E79" i="102"/>
  <c r="E253" i="102"/>
  <c r="P94" i="102"/>
  <c r="E79" i="101"/>
  <c r="E253" i="101"/>
  <c r="E254" i="101"/>
  <c r="E255" i="101"/>
  <c r="E256" i="101"/>
  <c r="E257" i="101"/>
  <c r="E79" i="100"/>
  <c r="E253" i="100"/>
  <c r="E254" i="100"/>
  <c r="E255" i="100"/>
  <c r="E256" i="100"/>
  <c r="E257" i="100"/>
  <c r="E258" i="100"/>
  <c r="E79" i="99"/>
  <c r="P94" i="99"/>
  <c r="E79" i="98"/>
  <c r="E255" i="98"/>
  <c r="E256" i="98"/>
  <c r="E257" i="98"/>
  <c r="E258" i="98"/>
  <c r="E259" i="98"/>
  <c r="E79" i="97"/>
  <c r="E255" i="97"/>
  <c r="E256" i="97"/>
  <c r="P94" i="96" l="1"/>
  <c r="E79" i="96"/>
  <c r="E255" i="96"/>
  <c r="E256" i="96"/>
  <c r="E257" i="96"/>
  <c r="E258" i="96"/>
  <c r="P42" i="95"/>
  <c r="P48" i="95"/>
  <c r="P96" i="95"/>
  <c r="P119" i="95"/>
  <c r="P215" i="95"/>
  <c r="P232" i="95"/>
  <c r="P249" i="95"/>
  <c r="P257" i="95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M258" i="95"/>
  <c r="P258" i="95" s="1"/>
  <c r="M259" i="95"/>
  <c r="E79" i="95"/>
  <c r="E255" i="95"/>
  <c r="E256" i="95"/>
  <c r="E257" i="95"/>
  <c r="E258" i="95"/>
  <c r="E259" i="95"/>
  <c r="E79" i="94"/>
  <c r="E255" i="94"/>
  <c r="E256" i="94"/>
  <c r="E257" i="94"/>
  <c r="E258" i="94"/>
  <c r="E79" i="93"/>
  <c r="E255" i="93"/>
  <c r="E256" i="93"/>
  <c r="E257" i="93"/>
  <c r="E258" i="93"/>
  <c r="E79" i="92"/>
  <c r="E255" i="92"/>
  <c r="E256" i="92"/>
  <c r="E79" i="91"/>
  <c r="E79" i="90"/>
  <c r="E256" i="90"/>
  <c r="E257" i="90"/>
  <c r="E258" i="90"/>
  <c r="R276" i="79" l="1"/>
  <c r="Q276" i="79"/>
  <c r="P276" i="79"/>
  <c r="R276" i="80"/>
  <c r="Q276" i="80"/>
  <c r="P276" i="80"/>
  <c r="R276" i="81"/>
  <c r="R277" i="81" s="1"/>
  <c r="R278" i="81" s="1"/>
  <c r="Q276" i="81"/>
  <c r="Q277" i="81" s="1"/>
  <c r="P276" i="81"/>
  <c r="R276" i="82"/>
  <c r="R277" i="82" s="1"/>
  <c r="Q276" i="82"/>
  <c r="P276" i="82"/>
  <c r="R276" i="83"/>
  <c r="R277" i="83" s="1"/>
  <c r="R278" i="83" s="1"/>
  <c r="Q276" i="83"/>
  <c r="Q277" i="83" s="1"/>
  <c r="Q278" i="83" s="1"/>
  <c r="P276" i="83"/>
  <c r="R276" i="84"/>
  <c r="R277" i="84" s="1"/>
  <c r="R278" i="84" s="1"/>
  <c r="Q276" i="84"/>
  <c r="Q277" i="84" s="1"/>
  <c r="P276" i="84"/>
  <c r="R276" i="85"/>
  <c r="R277" i="85" s="1"/>
  <c r="Q276" i="85"/>
  <c r="Q277" i="85" s="1"/>
  <c r="Q278" i="85" s="1"/>
  <c r="Q279" i="85" s="1"/>
  <c r="P276" i="85"/>
  <c r="R276" i="86"/>
  <c r="R277" i="86" s="1"/>
  <c r="R278" i="86" s="1"/>
  <c r="R279" i="86" s="1"/>
  <c r="Q276" i="86"/>
  <c r="P276" i="86"/>
  <c r="R276" i="87"/>
  <c r="Q276" i="87"/>
  <c r="P276" i="87"/>
  <c r="R276" i="88"/>
  <c r="Q276" i="88"/>
  <c r="Q277" i="88" s="1"/>
  <c r="Q278" i="88" s="1"/>
  <c r="P276" i="88"/>
  <c r="R276" i="89"/>
  <c r="R277" i="89" s="1"/>
  <c r="R278" i="89" s="1"/>
  <c r="Q276" i="89"/>
  <c r="Q277" i="89" s="1"/>
  <c r="P276" i="89"/>
  <c r="R276" i="90"/>
  <c r="R277" i="90" s="1"/>
  <c r="Q276" i="90"/>
  <c r="Q277" i="90" s="1"/>
  <c r="Q278" i="90" s="1"/>
  <c r="P276" i="90"/>
  <c r="R276" i="91"/>
  <c r="R277" i="91" s="1"/>
  <c r="R278" i="91" s="1"/>
  <c r="Q276" i="91"/>
  <c r="Q277" i="91" s="1"/>
  <c r="Q278" i="91" s="1"/>
  <c r="P276" i="91"/>
  <c r="R276" i="92"/>
  <c r="R277" i="92" s="1"/>
  <c r="R278" i="92" s="1"/>
  <c r="Q276" i="92"/>
  <c r="Q277" i="92" s="1"/>
  <c r="P276" i="92"/>
  <c r="R276" i="93"/>
  <c r="R277" i="93" s="1"/>
  <c r="Q276" i="93"/>
  <c r="Q277" i="93" s="1"/>
  <c r="Q278" i="93" s="1"/>
  <c r="Q279" i="93" s="1"/>
  <c r="P276" i="93"/>
  <c r="R276" i="94"/>
  <c r="R277" i="94" s="1"/>
  <c r="R278" i="94" s="1"/>
  <c r="R279" i="94" s="1"/>
  <c r="Q276" i="94"/>
  <c r="P276" i="94"/>
  <c r="R276" i="95"/>
  <c r="Q276" i="95"/>
  <c r="P276" i="95"/>
  <c r="R276" i="96"/>
  <c r="Q276" i="96"/>
  <c r="P276" i="96"/>
  <c r="R276" i="97"/>
  <c r="R277" i="97" s="1"/>
  <c r="R278" i="97" s="1"/>
  <c r="Q276" i="97"/>
  <c r="Q277" i="97" s="1"/>
  <c r="P276" i="97"/>
  <c r="R276" i="98"/>
  <c r="R277" i="98" s="1"/>
  <c r="Q276" i="98"/>
  <c r="Q277" i="98" s="1"/>
  <c r="Q278" i="98" s="1"/>
  <c r="P276" i="98"/>
  <c r="R276" i="99"/>
  <c r="R277" i="99" s="1"/>
  <c r="R278" i="99" s="1"/>
  <c r="Q276" i="99"/>
  <c r="Q277" i="99" s="1"/>
  <c r="Q278" i="99" s="1"/>
  <c r="P276" i="99"/>
  <c r="R276" i="100"/>
  <c r="R277" i="100" s="1"/>
  <c r="R278" i="100" s="1"/>
  <c r="Q276" i="100"/>
  <c r="Q277" i="100" s="1"/>
  <c r="P276" i="100"/>
  <c r="R276" i="101"/>
  <c r="R277" i="101" s="1"/>
  <c r="Q276" i="101"/>
  <c r="Q277" i="101" s="1"/>
  <c r="Q278" i="101" s="1"/>
  <c r="Q279" i="101" s="1"/>
  <c r="P276" i="101"/>
  <c r="R276" i="102"/>
  <c r="R277" i="102" s="1"/>
  <c r="R278" i="102" s="1"/>
  <c r="R279" i="102" s="1"/>
  <c r="Q276" i="102"/>
  <c r="P276" i="102"/>
  <c r="R276" i="103"/>
  <c r="Q276" i="103"/>
  <c r="P276" i="103"/>
  <c r="R276" i="104"/>
  <c r="Q276" i="104"/>
  <c r="Q277" i="104" s="1"/>
  <c r="Q278" i="104" s="1"/>
  <c r="P276" i="104"/>
  <c r="R276" i="105"/>
  <c r="Q276" i="105"/>
  <c r="Q277" i="105" s="1"/>
  <c r="P276" i="105"/>
  <c r="R276" i="106"/>
  <c r="R277" i="106" s="1"/>
  <c r="Q276" i="106"/>
  <c r="Q277" i="106" s="1"/>
  <c r="Q278" i="106" s="1"/>
  <c r="P276" i="106"/>
  <c r="R276" i="107"/>
  <c r="R277" i="107" s="1"/>
  <c r="R278" i="107" s="1"/>
  <c r="Q276" i="107"/>
  <c r="Q277" i="107" s="1"/>
  <c r="Q278" i="107" s="1"/>
  <c r="P276" i="107"/>
  <c r="R276" i="78"/>
  <c r="R277" i="78" s="1"/>
  <c r="R278" i="78" s="1"/>
  <c r="Q276" i="78"/>
  <c r="Q277" i="78" s="1"/>
  <c r="P276" i="78"/>
  <c r="R276" i="74"/>
  <c r="Q276" i="74"/>
  <c r="P276" i="74"/>
  <c r="R276" i="77"/>
  <c r="Q276" i="77"/>
  <c r="P276" i="77"/>
  <c r="R277" i="105" l="1"/>
  <c r="R278" i="105" s="1"/>
  <c r="Q279" i="104"/>
  <c r="Q277" i="96"/>
  <c r="Q278" i="96" s="1"/>
  <c r="R279" i="89"/>
  <c r="Q279" i="88"/>
  <c r="R279" i="83"/>
  <c r="Q277" i="82"/>
  <c r="Q278" i="82" s="1"/>
  <c r="Q277" i="80"/>
  <c r="Q278" i="80" s="1"/>
  <c r="Q278" i="100"/>
  <c r="Q279" i="100"/>
  <c r="R278" i="85"/>
  <c r="R279" i="85" s="1"/>
  <c r="Q278" i="78"/>
  <c r="Q279" i="78" s="1"/>
  <c r="R279" i="97"/>
  <c r="R278" i="93"/>
  <c r="R279" i="93" s="1"/>
  <c r="R279" i="81"/>
  <c r="R278" i="101"/>
  <c r="R279" i="101" s="1"/>
  <c r="Q278" i="92"/>
  <c r="Q279" i="92"/>
  <c r="Q278" i="84"/>
  <c r="Q279" i="84" s="1"/>
  <c r="R279" i="78"/>
  <c r="Q279" i="107"/>
  <c r="R278" i="106"/>
  <c r="R279" i="106" s="1"/>
  <c r="Q278" i="105"/>
  <c r="Q279" i="105" s="1"/>
  <c r="R277" i="104"/>
  <c r="R278" i="104" s="1"/>
  <c r="Q277" i="103"/>
  <c r="Q278" i="103" s="1"/>
  <c r="R279" i="100"/>
  <c r="Q279" i="99"/>
  <c r="R278" i="98"/>
  <c r="R279" i="98" s="1"/>
  <c r="Q278" i="97"/>
  <c r="Q279" i="97" s="1"/>
  <c r="R277" i="96"/>
  <c r="R278" i="96" s="1"/>
  <c r="Q277" i="95"/>
  <c r="Q278" i="95" s="1"/>
  <c r="R279" i="92"/>
  <c r="Q279" i="91"/>
  <c r="R278" i="90"/>
  <c r="R279" i="90" s="1"/>
  <c r="Q278" i="89"/>
  <c r="Q279" i="89" s="1"/>
  <c r="R277" i="88"/>
  <c r="R278" i="88" s="1"/>
  <c r="Q277" i="87"/>
  <c r="Q278" i="87" s="1"/>
  <c r="R279" i="84"/>
  <c r="Q279" i="83"/>
  <c r="R278" i="82"/>
  <c r="R279" i="82" s="1"/>
  <c r="Q278" i="81"/>
  <c r="Q279" i="81" s="1"/>
  <c r="R277" i="80"/>
  <c r="R278" i="80" s="1"/>
  <c r="Q277" i="79"/>
  <c r="Q278" i="79" s="1"/>
  <c r="R279" i="107"/>
  <c r="Q279" i="106"/>
  <c r="R277" i="103"/>
  <c r="R278" i="103" s="1"/>
  <c r="Q277" i="102"/>
  <c r="Q278" i="102" s="1"/>
  <c r="R279" i="99"/>
  <c r="Q279" i="98"/>
  <c r="R277" i="95"/>
  <c r="R278" i="95" s="1"/>
  <c r="Q277" i="94"/>
  <c r="Q278" i="94" s="1"/>
  <c r="R279" i="91"/>
  <c r="Q279" i="90"/>
  <c r="R277" i="87"/>
  <c r="R278" i="87" s="1"/>
  <c r="Q277" i="86"/>
  <c r="Q278" i="86" s="1"/>
  <c r="R277" i="79"/>
  <c r="R278" i="79" s="1"/>
  <c r="Q277" i="74"/>
  <c r="Q278" i="74" s="1"/>
  <c r="R277" i="74"/>
  <c r="R278" i="74" s="1"/>
  <c r="Q277" i="77"/>
  <c r="Q278" i="77" s="1"/>
  <c r="R277" i="77"/>
  <c r="R278" i="77" s="1"/>
  <c r="Q279" i="95" l="1"/>
  <c r="R279" i="103"/>
  <c r="Q279" i="94"/>
  <c r="Q279" i="102"/>
  <c r="Q279" i="96"/>
  <c r="R279" i="87"/>
  <c r="R279" i="105"/>
  <c r="Q279" i="82"/>
  <c r="Q279" i="80"/>
  <c r="R279" i="79"/>
  <c r="Q279" i="87"/>
  <c r="R279" i="104"/>
  <c r="R279" i="80"/>
  <c r="R279" i="96"/>
  <c r="Q279" i="86"/>
  <c r="Q279" i="103"/>
  <c r="R279" i="88"/>
  <c r="R279" i="95"/>
  <c r="Q279" i="79"/>
  <c r="R279" i="74"/>
  <c r="Q279" i="74"/>
  <c r="R279" i="77"/>
  <c r="Q279" i="77"/>
  <c r="P94" i="101" l="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E257" i="81" s="1"/>
  <c r="G257" i="81" s="1"/>
  <c r="J257" i="81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E257" i="86" s="1"/>
  <c r="G257" i="86" s="1"/>
  <c r="J257" i="86" s="1"/>
  <c r="E257" i="87" s="1"/>
  <c r="G257" i="87" s="1"/>
  <c r="J257" i="87" s="1"/>
  <c r="R257" i="86"/>
  <c r="M257" i="86"/>
  <c r="P257" i="86" s="1"/>
  <c r="R257" i="87"/>
  <c r="M257" i="87"/>
  <c r="P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E257" i="105" s="1"/>
  <c r="G257" i="105" s="1"/>
  <c r="J257" i="105" s="1"/>
  <c r="R257" i="105"/>
  <c r="M257" i="105"/>
  <c r="P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R88" i="77"/>
  <c r="M88" i="77"/>
  <c r="P88" i="77" s="1"/>
  <c r="G88" i="77"/>
  <c r="J88" i="77" s="1"/>
  <c r="E88" i="78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R245" i="74"/>
  <c r="M245" i="74"/>
  <c r="P245" i="74" s="1"/>
  <c r="G245" i="74"/>
  <c r="J245" i="74" s="1"/>
  <c r="R244" i="74"/>
  <c r="M244" i="74"/>
  <c r="P244" i="74" s="1"/>
  <c r="G244" i="74"/>
  <c r="J244" i="74" s="1"/>
  <c r="R243" i="74"/>
  <c r="M243" i="74"/>
  <c r="P243" i="74" s="1"/>
  <c r="G243" i="74"/>
  <c r="J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E247" i="77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P259" i="95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94" i="8" l="1"/>
  <c r="P94" i="103"/>
  <c r="G245" i="77"/>
  <c r="J245" i="77" s="1"/>
  <c r="E245" i="78" s="1"/>
  <c r="E237" i="77"/>
  <c r="E253" i="8"/>
  <c r="E240" i="77"/>
  <c r="E259" i="8"/>
  <c r="G259" i="8" s="1"/>
  <c r="E246" i="77"/>
  <c r="G246" i="77" s="1"/>
  <c r="J246" i="77" s="1"/>
  <c r="E246" i="78" s="1"/>
  <c r="E257" i="8"/>
  <c r="G257" i="8" s="1"/>
  <c r="E244" i="77"/>
  <c r="G244" i="77" s="1"/>
  <c r="J244" i="77" s="1"/>
  <c r="E244" i="78" s="1"/>
  <c r="E254" i="8"/>
  <c r="E241" i="77"/>
  <c r="E236" i="77"/>
  <c r="E255" i="8"/>
  <c r="G255" i="8" s="1"/>
  <c r="E242" i="77"/>
  <c r="G242" i="77" s="1"/>
  <c r="J242" i="77" s="1"/>
  <c r="E88" i="8"/>
  <c r="E87" i="77"/>
  <c r="E252" i="8"/>
  <c r="J252" i="8" s="1"/>
  <c r="E239" i="77"/>
  <c r="E258" i="8"/>
  <c r="E245" i="77"/>
  <c r="G251" i="77"/>
  <c r="J251" i="77" s="1"/>
  <c r="E251" i="78" s="1"/>
  <c r="E243" i="77"/>
  <c r="G243" i="77" s="1"/>
  <c r="J243" i="77" s="1"/>
  <c r="G253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3" i="8"/>
  <c r="E250" i="8"/>
  <c r="G250" i="8" s="1"/>
  <c r="G252" i="8"/>
  <c r="J257" i="8"/>
  <c r="J249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E242" i="8"/>
  <c r="P247" i="80"/>
  <c r="E243" i="8"/>
  <c r="E244" i="8"/>
  <c r="E245" i="8"/>
  <c r="E246" i="8"/>
  <c r="G250" i="78" l="1"/>
  <c r="J250" i="78" s="1"/>
  <c r="E250" i="79" s="1"/>
  <c r="E242" i="78"/>
  <c r="G251" i="78"/>
  <c r="J251" i="78" s="1"/>
  <c r="E251" i="79" s="1"/>
  <c r="E243" i="78"/>
  <c r="J248" i="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P221" i="97" s="1"/>
  <c r="M220" i="97"/>
  <c r="P220" i="97" s="1"/>
  <c r="M219" i="97"/>
  <c r="P219" i="97" s="1"/>
  <c r="M218" i="97"/>
  <c r="P218" i="97" s="1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P24" i="97" s="1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86" i="8" l="1"/>
  <c r="E186" i="77"/>
  <c r="E103" i="8"/>
  <c r="E103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8" i="97"/>
  <c r="P254" i="97"/>
  <c r="P105" i="97"/>
  <c r="M105" i="8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5" i="78"/>
  <c r="J245" i="78" s="1"/>
  <c r="E245" i="79" s="1"/>
  <c r="E237" i="78"/>
  <c r="G88" i="78"/>
  <c r="J88" i="78" s="1"/>
  <c r="E88" i="79" s="1"/>
  <c r="E87" i="78"/>
  <c r="G246" i="78"/>
  <c r="J246" i="78" s="1"/>
  <c r="E246" i="79" s="1"/>
  <c r="E238" i="78"/>
  <c r="G242" i="78"/>
  <c r="J242" i="78" s="1"/>
  <c r="E247" i="78"/>
  <c r="G249" i="78"/>
  <c r="J249" i="78" s="1"/>
  <c r="E249" i="79" s="1"/>
  <c r="E241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75" i="83" l="1"/>
  <c r="G75" i="83" s="1"/>
  <c r="J75" i="83" s="1"/>
  <c r="E94" i="83"/>
  <c r="G94" i="83" s="1"/>
  <c r="J94" i="83" s="1"/>
  <c r="E169" i="81"/>
  <c r="G169" i="81" s="1"/>
  <c r="J169" i="81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94" i="84" l="1"/>
  <c r="G94" i="84" s="1"/>
  <c r="J94" i="84" s="1"/>
  <c r="E94" i="85" s="1"/>
  <c r="G94" i="85" s="1"/>
  <c r="J94" i="85" s="1"/>
  <c r="E75" i="84"/>
  <c r="G75" i="84" s="1"/>
  <c r="J75" i="84" s="1"/>
  <c r="E178" i="84"/>
  <c r="G178" i="84" s="1"/>
  <c r="J178" i="84" s="1"/>
  <c r="E178" i="85" s="1"/>
  <c r="G178" i="85" s="1"/>
  <c r="J178" i="85" s="1"/>
  <c r="E169" i="82"/>
  <c r="G169" i="82" s="1"/>
  <c r="J169" i="82" s="1"/>
  <c r="E169" i="83" s="1"/>
  <c r="G169" i="83" s="1"/>
  <c r="J169" i="83" s="1"/>
  <c r="E169" i="84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75" i="85"/>
  <c r="G75" i="85" s="1"/>
  <c r="J75" i="85" s="1"/>
  <c r="E178" i="86"/>
  <c r="G178" i="86" s="1"/>
  <c r="J178" i="86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60" i="87"/>
  <c r="G60" i="87" s="1"/>
  <c r="J60" i="87" s="1"/>
  <c r="E109" i="85"/>
  <c r="G109" i="85" s="1"/>
  <c r="J109" i="85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09" i="86" l="1"/>
  <c r="G109" i="86" s="1"/>
  <c r="J109" i="86" s="1"/>
  <c r="E60" i="88"/>
  <c r="G60" i="88" s="1"/>
  <c r="J60" i="88" s="1"/>
  <c r="E114" i="86"/>
  <c r="G114" i="86" s="1"/>
  <c r="J114" i="86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29" i="86"/>
  <c r="G129" i="86" s="1"/>
  <c r="J129" i="86" s="1"/>
  <c r="E45" i="87"/>
  <c r="G45" i="87" s="1"/>
  <c r="J45" i="87" s="1"/>
  <c r="E178" i="88"/>
  <c r="G178" i="88" s="1"/>
  <c r="J178" i="88" s="1"/>
  <c r="G237" i="78"/>
  <c r="J237" i="78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E63" i="86"/>
  <c r="G63" i="86" s="1"/>
  <c r="J63" i="86" s="1"/>
  <c r="G35" i="86"/>
  <c r="J35" i="86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178" i="89" l="1"/>
  <c r="G178" i="89" s="1"/>
  <c r="J178" i="89" s="1"/>
  <c r="E45" i="88"/>
  <c r="G45" i="88" s="1"/>
  <c r="J45" i="88" s="1"/>
  <c r="E129" i="87"/>
  <c r="G129" i="87" s="1"/>
  <c r="J129" i="87" s="1"/>
  <c r="E63" i="87"/>
  <c r="G63" i="87" s="1"/>
  <c r="J63" i="87" s="1"/>
  <c r="E114" i="87"/>
  <c r="G114" i="87" s="1"/>
  <c r="J114" i="87" s="1"/>
  <c r="E60" i="89"/>
  <c r="G60" i="89" s="1"/>
  <c r="J60" i="89" s="1"/>
  <c r="G237" i="79"/>
  <c r="J237" i="79" s="1"/>
  <c r="E229" i="79"/>
  <c r="E109" i="87"/>
  <c r="G109" i="87" s="1"/>
  <c r="J109" i="87" s="1"/>
  <c r="G245" i="79"/>
  <c r="J245" i="79" s="1"/>
  <c r="E245" i="80" s="1"/>
  <c r="E237" i="79"/>
  <c r="E35" i="87"/>
  <c r="G35" i="87" s="1"/>
  <c r="J35" i="87" s="1"/>
  <c r="G169" i="88"/>
  <c r="J169" i="88" s="1"/>
  <c r="G229" i="79"/>
  <c r="J229" i="79" s="1"/>
  <c r="G94" i="93"/>
  <c r="J94" i="93" s="1"/>
  <c r="E94" i="94" s="1"/>
  <c r="G75" i="92"/>
  <c r="J75" i="92" s="1"/>
  <c r="E75" i="93" s="1"/>
  <c r="G12" i="84"/>
  <c r="J12" i="84" s="1"/>
  <c r="E12" i="85" s="1"/>
  <c r="G12" i="8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63" i="88"/>
  <c r="G63" i="88" s="1"/>
  <c r="J63" i="88" s="1"/>
  <c r="E109" i="88"/>
  <c r="G109" i="88" s="1"/>
  <c r="J109" i="88" s="1"/>
  <c r="E114" i="88"/>
  <c r="G114" i="88" s="1"/>
  <c r="J114" i="88" s="1"/>
  <c r="E35" i="88"/>
  <c r="G35" i="88" s="1"/>
  <c r="J35" i="88" s="1"/>
  <c r="E229" i="80"/>
  <c r="G245" i="80"/>
  <c r="J245" i="80" s="1"/>
  <c r="E245" i="81" s="1"/>
  <c r="G245" i="81" s="1"/>
  <c r="J245" i="81" s="1"/>
  <c r="E245" i="82" s="1"/>
  <c r="E237" i="80"/>
  <c r="G237" i="80" s="1"/>
  <c r="J237" i="80" s="1"/>
  <c r="E237" i="81" s="1"/>
  <c r="E129" i="88"/>
  <c r="G129" i="88" s="1"/>
  <c r="J129" i="88" s="1"/>
  <c r="E169" i="89"/>
  <c r="G169" i="89" s="1"/>
  <c r="J169" i="89" s="1"/>
  <c r="E169" i="90" s="1"/>
  <c r="G169" i="90" s="1"/>
  <c r="J169" i="90" s="1"/>
  <c r="E169" i="91" s="1"/>
  <c r="E45" i="89"/>
  <c r="G45" i="89" s="1"/>
  <c r="J45" i="89" s="1"/>
  <c r="G229" i="80"/>
  <c r="J229" i="80" s="1"/>
  <c r="E229" i="81" s="1"/>
  <c r="G94" i="94"/>
  <c r="J94" i="94" s="1"/>
  <c r="E94" i="95" s="1"/>
  <c r="G75" i="93"/>
  <c r="J75" i="93" s="1"/>
  <c r="E75" i="94" s="1"/>
  <c r="G12" i="85"/>
  <c r="J12" i="85" s="1"/>
  <c r="E12" i="86" s="1"/>
  <c r="E45" i="90" l="1"/>
  <c r="G45" i="90" s="1"/>
  <c r="J45" i="90" s="1"/>
  <c r="E35" i="89"/>
  <c r="G35" i="89" s="1"/>
  <c r="J35" i="89" s="1"/>
  <c r="E129" i="89"/>
  <c r="G129" i="89" s="1"/>
  <c r="J129" i="89" s="1"/>
  <c r="E114" i="89"/>
  <c r="G114" i="89" s="1"/>
  <c r="J114" i="89" s="1"/>
  <c r="E109" i="89"/>
  <c r="G109" i="89" s="1"/>
  <c r="J109" i="89" s="1"/>
  <c r="E63" i="89"/>
  <c r="G63" i="89" s="1"/>
  <c r="J63" i="89" s="1"/>
  <c r="G229" i="81"/>
  <c r="J229" i="81" s="1"/>
  <c r="E229" i="82" s="1"/>
  <c r="G237" i="81"/>
  <c r="J237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35" i="90" l="1"/>
  <c r="G35" i="90" s="1"/>
  <c r="J35" i="90" s="1"/>
  <c r="E45" i="91"/>
  <c r="G45" i="91" s="1"/>
  <c r="J45" i="91" s="1"/>
  <c r="E63" i="90"/>
  <c r="G63" i="90" s="1"/>
  <c r="J63" i="90" s="1"/>
  <c r="E129" i="90"/>
  <c r="G129" i="90" s="1"/>
  <c r="J129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12" i="87"/>
  <c r="G12" i="87" s="1"/>
  <c r="J12" i="87" s="1"/>
  <c r="E12" i="88" s="1"/>
  <c r="G12" i="88" s="1"/>
  <c r="J12" i="88" s="1"/>
  <c r="G245" i="82"/>
  <c r="J245" i="82" s="1"/>
  <c r="E245" i="83" s="1"/>
  <c r="E237" i="82"/>
  <c r="G237" i="82" s="1"/>
  <c r="J237" i="82" s="1"/>
  <c r="G229" i="82"/>
  <c r="J229" i="82" s="1"/>
  <c r="E229" i="83" s="1"/>
  <c r="E11" i="8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129" i="91" l="1"/>
  <c r="G129" i="91" s="1"/>
  <c r="J129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63" i="91"/>
  <c r="G63" i="91" s="1"/>
  <c r="J63" i="91" s="1"/>
  <c r="E35" i="91"/>
  <c r="G35" i="91" s="1"/>
  <c r="J35" i="91" s="1"/>
  <c r="G245" i="83"/>
  <c r="J245" i="83" s="1"/>
  <c r="E245" i="84" s="1"/>
  <c r="E237" i="83"/>
  <c r="E12" i="89"/>
  <c r="G12" i="89" s="1"/>
  <c r="J12" i="89" s="1"/>
  <c r="E12" i="90" s="1"/>
  <c r="G12" i="90" s="1"/>
  <c r="J12" i="90" s="1"/>
  <c r="E12" i="91" s="1"/>
  <c r="E155" i="78"/>
  <c r="G155" i="78" s="1"/>
  <c r="J155" i="78" s="1"/>
  <c r="E155" i="79" s="1"/>
  <c r="G155" i="79" s="1"/>
  <c r="J155" i="79" s="1"/>
  <c r="E126" i="78"/>
  <c r="G126" i="78" s="1"/>
  <c r="J126" i="78" s="1"/>
  <c r="E126" i="79" s="1"/>
  <c r="G126" i="79" s="1"/>
  <c r="J126" i="79" s="1"/>
  <c r="G177" i="78"/>
  <c r="J177" i="78" s="1"/>
  <c r="E177" i="79" s="1"/>
  <c r="G177" i="79" s="1"/>
  <c r="J177" i="79" s="1"/>
  <c r="E177" i="78"/>
  <c r="G205" i="78"/>
  <c r="J205" i="78" s="1"/>
  <c r="E205" i="79" s="1"/>
  <c r="E205" i="78"/>
  <c r="E148" i="78"/>
  <c r="G148" i="78" s="1"/>
  <c r="J148" i="78" s="1"/>
  <c r="E148" i="79" s="1"/>
  <c r="G148" i="79" s="1"/>
  <c r="J148" i="79" s="1"/>
  <c r="E83" i="78"/>
  <c r="G83" i="78" s="1"/>
  <c r="J83" i="78" s="1"/>
  <c r="E83" i="79" s="1"/>
  <c r="G83" i="79" s="1"/>
  <c r="J83" i="79" s="1"/>
  <c r="G84" i="78"/>
  <c r="J84" i="78" s="1"/>
  <c r="E84" i="79" s="1"/>
  <c r="E84" i="78"/>
  <c r="G181" i="78"/>
  <c r="J181" i="78" s="1"/>
  <c r="E181" i="79" s="1"/>
  <c r="G181" i="79" s="1"/>
  <c r="J181" i="79" s="1"/>
  <c r="E181" i="78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G152" i="78"/>
  <c r="J152" i="78" s="1"/>
  <c r="E152" i="79" s="1"/>
  <c r="G152" i="79" s="1"/>
  <c r="J152" i="79" s="1"/>
  <c r="E152" i="78"/>
  <c r="G213" i="78"/>
  <c r="J213" i="78" s="1"/>
  <c r="E213" i="79" s="1"/>
  <c r="G213" i="79" s="1"/>
  <c r="J213" i="79" s="1"/>
  <c r="E213" i="78"/>
  <c r="G231" i="78"/>
  <c r="J231" i="78" s="1"/>
  <c r="G239" i="78"/>
  <c r="J239" i="78" s="1"/>
  <c r="G229" i="83"/>
  <c r="J229" i="83" s="1"/>
  <c r="E229" i="84" s="1"/>
  <c r="G237" i="83"/>
  <c r="J237" i="83" s="1"/>
  <c r="G205" i="79"/>
  <c r="J205" i="79" s="1"/>
  <c r="G84" i="79"/>
  <c r="J84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35" i="92" l="1"/>
  <c r="G35" i="92" s="1"/>
  <c r="J35" i="92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6" i="80"/>
  <c r="J126" i="80" s="1"/>
  <c r="E126" i="81" s="1"/>
  <c r="G126" i="81" s="1"/>
  <c r="J126" i="81" s="1"/>
  <c r="E126" i="82" s="1"/>
  <c r="E126" i="80"/>
  <c r="G155" i="80"/>
  <c r="J155" i="80" s="1"/>
  <c r="E155" i="81" s="1"/>
  <c r="E155" i="80"/>
  <c r="G83" i="80"/>
  <c r="J83" i="80" s="1"/>
  <c r="E83" i="81" s="1"/>
  <c r="E83" i="80"/>
  <c r="E177" i="80"/>
  <c r="G177" i="80" s="1"/>
  <c r="J177" i="80" s="1"/>
  <c r="E177" i="81" s="1"/>
  <c r="G177" i="81" s="1"/>
  <c r="J177" i="81" s="1"/>
  <c r="E177" i="82" s="1"/>
  <c r="G148" i="80"/>
  <c r="J148" i="80" s="1"/>
  <c r="E148" i="81" s="1"/>
  <c r="G148" i="81" s="1"/>
  <c r="J148" i="81" s="1"/>
  <c r="E148" i="82" s="1"/>
  <c r="E148" i="80"/>
  <c r="G206" i="80"/>
  <c r="J206" i="80" s="1"/>
  <c r="E206" i="81" s="1"/>
  <c r="G206" i="81" s="1"/>
  <c r="J206" i="81" s="1"/>
  <c r="E206" i="82" s="1"/>
  <c r="E206" i="80"/>
  <c r="G181" i="80"/>
  <c r="J181" i="80" s="1"/>
  <c r="E181" i="81" s="1"/>
  <c r="E181" i="80"/>
  <c r="E213" i="80"/>
  <c r="G213" i="80" s="1"/>
  <c r="J213" i="80" s="1"/>
  <c r="E213" i="81" s="1"/>
  <c r="G213" i="81" s="1"/>
  <c r="J213" i="81" s="1"/>
  <c r="E213" i="82" s="1"/>
  <c r="G152" i="80"/>
  <c r="J152" i="80" s="1"/>
  <c r="E152" i="81" s="1"/>
  <c r="G152" i="81" s="1"/>
  <c r="J152" i="81" s="1"/>
  <c r="E152" i="82" s="1"/>
  <c r="E152" i="80"/>
  <c r="G153" i="80"/>
  <c r="J153" i="80" s="1"/>
  <c r="E153" i="81" s="1"/>
  <c r="E153" i="80"/>
  <c r="G252" i="79"/>
  <c r="J252" i="79" s="1"/>
  <c r="E252" i="80" s="1"/>
  <c r="E239" i="79"/>
  <c r="G245" i="84"/>
  <c r="J245" i="84" s="1"/>
  <c r="E245" i="85" s="1"/>
  <c r="E237" i="84"/>
  <c r="G239" i="79"/>
  <c r="J239" i="79" s="1"/>
  <c r="E231" i="79"/>
  <c r="G205" i="80"/>
  <c r="J205" i="80" s="1"/>
  <c r="E205" i="81" s="1"/>
  <c r="G205" i="81" s="1"/>
  <c r="J205" i="81" s="1"/>
  <c r="E205" i="82" s="1"/>
  <c r="E205" i="80"/>
  <c r="G84" i="80"/>
  <c r="J84" i="80" s="1"/>
  <c r="E84" i="81" s="1"/>
  <c r="E84" i="80"/>
  <c r="G231" i="79"/>
  <c r="J231" i="79" s="1"/>
  <c r="G240" i="78"/>
  <c r="J240" i="78" s="1"/>
  <c r="E240" i="79" s="1"/>
  <c r="G241" i="78"/>
  <c r="J241" i="78" s="1"/>
  <c r="G229" i="84"/>
  <c r="J229" i="84" s="1"/>
  <c r="G237" i="84"/>
  <c r="J237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81" i="81"/>
  <c r="J181" i="81" s="1"/>
  <c r="E181" i="82" s="1"/>
  <c r="G155" i="81"/>
  <c r="J155" i="81" s="1"/>
  <c r="E155" i="82" s="1"/>
  <c r="G11" i="79"/>
  <c r="J11" i="79" s="1"/>
  <c r="E11" i="80" s="1"/>
  <c r="G84" i="81"/>
  <c r="J84" i="81" s="1"/>
  <c r="E84" i="82" s="1"/>
  <c r="G9" i="79"/>
  <c r="J9" i="79" s="1"/>
  <c r="E9" i="80" s="1"/>
  <c r="G83" i="81"/>
  <c r="J83" i="81" s="1"/>
  <c r="E83" i="82" s="1"/>
  <c r="G10" i="79"/>
  <c r="J10" i="79" s="1"/>
  <c r="E10" i="80" s="1"/>
  <c r="G153" i="81"/>
  <c r="J153" i="81" s="1"/>
  <c r="E153" i="82" s="1"/>
  <c r="E35" i="93" l="1"/>
  <c r="G35" i="93" s="1"/>
  <c r="J35" i="93" s="1"/>
  <c r="G249" i="79"/>
  <c r="J249" i="79" s="1"/>
  <c r="E249" i="80" s="1"/>
  <c r="E241" i="79"/>
  <c r="E231" i="80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E125" i="80"/>
  <c r="G125" i="80" s="1"/>
  <c r="J125" i="80" s="1"/>
  <c r="E125" i="81" s="1"/>
  <c r="G125" i="81" s="1"/>
  <c r="J125" i="81" s="1"/>
  <c r="E125" i="82" s="1"/>
  <c r="G125" i="82" s="1"/>
  <c r="J125" i="82" s="1"/>
  <c r="E125" i="83" s="1"/>
  <c r="G245" i="85"/>
  <c r="J245" i="85" s="1"/>
  <c r="E245" i="86" s="1"/>
  <c r="E237" i="85"/>
  <c r="G237" i="85" s="1"/>
  <c r="J237" i="85" s="1"/>
  <c r="E229" i="85"/>
  <c r="G229" i="85" s="1"/>
  <c r="J229" i="85" s="1"/>
  <c r="G239" i="80"/>
  <c r="J239" i="80" s="1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229" i="86"/>
  <c r="G229" i="86" s="1"/>
  <c r="J229" i="86" s="1"/>
  <c r="E203" i="80"/>
  <c r="G203" i="80" s="1"/>
  <c r="J203" i="80" s="1"/>
  <c r="E203" i="81" s="1"/>
  <c r="G203" i="81" s="1"/>
  <c r="J203" i="81" s="1"/>
  <c r="E203" i="82" s="1"/>
  <c r="G203" i="82" s="1"/>
  <c r="J203" i="82" s="1"/>
  <c r="E203" i="83" s="1"/>
  <c r="G245" i="86"/>
  <c r="J245" i="86" s="1"/>
  <c r="E245" i="87" s="1"/>
  <c r="E237" i="86"/>
  <c r="G237" i="86" s="1"/>
  <c r="J237" i="86" s="1"/>
  <c r="G249" i="80"/>
  <c r="J249" i="80" s="1"/>
  <c r="E249" i="81" s="1"/>
  <c r="E241" i="80"/>
  <c r="G241" i="80" s="1"/>
  <c r="J241" i="80" s="1"/>
  <c r="E226" i="81"/>
  <c r="G226" i="81" s="1"/>
  <c r="J226" i="81" s="1"/>
  <c r="E194" i="81"/>
  <c r="G194" i="81" s="1"/>
  <c r="J194" i="81" s="1"/>
  <c r="G208" i="81"/>
  <c r="J208" i="81" s="1"/>
  <c r="E208" i="81"/>
  <c r="E193" i="81"/>
  <c r="G193" i="81" s="1"/>
  <c r="J193" i="81" s="1"/>
  <c r="G252" i="81"/>
  <c r="J252" i="81" s="1"/>
  <c r="E252" i="82" s="1"/>
  <c r="E239" i="81"/>
  <c r="G239" i="81" s="1"/>
  <c r="J239" i="81" s="1"/>
  <c r="E151" i="81"/>
  <c r="G151" i="81" s="1"/>
  <c r="J151" i="81" s="1"/>
  <c r="E127" i="81"/>
  <c r="G127" i="81" s="1"/>
  <c r="J127" i="81" s="1"/>
  <c r="E39" i="81"/>
  <c r="G39" i="81" s="1"/>
  <c r="J39" i="81" s="1"/>
  <c r="G231" i="82"/>
  <c r="J231" i="82" s="1"/>
  <c r="E231" i="83" s="1"/>
  <c r="G240" i="80"/>
  <c r="J240" i="80" s="1"/>
  <c r="E240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G127" i="82"/>
  <c r="J127" i="82" s="1"/>
  <c r="E127" i="83" s="1"/>
  <c r="G127" i="83" s="1"/>
  <c r="J127" i="83" s="1"/>
  <c r="E127" i="84" s="1"/>
  <c r="E127" i="82"/>
  <c r="E226" i="82"/>
  <c r="G226" i="82" s="1"/>
  <c r="J226" i="82" s="1"/>
  <c r="E226" i="83" s="1"/>
  <c r="G226" i="83" s="1"/>
  <c r="J226" i="83" s="1"/>
  <c r="E226" i="84" s="1"/>
  <c r="E229" i="87"/>
  <c r="G229" i="87" s="1"/>
  <c r="J229" i="87" s="1"/>
  <c r="G252" i="82"/>
  <c r="J252" i="82" s="1"/>
  <c r="E239" i="82"/>
  <c r="G239" i="82" s="1"/>
  <c r="J239" i="82" s="1"/>
  <c r="G151" i="82"/>
  <c r="J151" i="82" s="1"/>
  <c r="E151" i="83" s="1"/>
  <c r="G151" i="83" s="1"/>
  <c r="J151" i="83" s="1"/>
  <c r="E151" i="84" s="1"/>
  <c r="E151" i="82"/>
  <c r="E193" i="82"/>
  <c r="G193" i="82" s="1"/>
  <c r="J193" i="82" s="1"/>
  <c r="E193" i="83" s="1"/>
  <c r="G193" i="83" s="1"/>
  <c r="J193" i="83" s="1"/>
  <c r="E193" i="84" s="1"/>
  <c r="G245" i="87"/>
  <c r="J245" i="87" s="1"/>
  <c r="E245" i="88" s="1"/>
  <c r="E237" i="87"/>
  <c r="G237" i="87" s="1"/>
  <c r="J237" i="87" s="1"/>
  <c r="E208" i="82"/>
  <c r="G208" i="82" s="1"/>
  <c r="J208" i="82" s="1"/>
  <c r="E208" i="83" s="1"/>
  <c r="G208" i="83" s="1"/>
  <c r="J208" i="83" s="1"/>
  <c r="E208" i="84" s="1"/>
  <c r="G194" i="82"/>
  <c r="J194" i="82" s="1"/>
  <c r="E194" i="83" s="1"/>
  <c r="G194" i="83" s="1"/>
  <c r="J194" i="83" s="1"/>
  <c r="E194" i="84" s="1"/>
  <c r="E194" i="82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13" i="81"/>
  <c r="G113" i="81" s="1"/>
  <c r="J113" i="81" s="1"/>
  <c r="E198" i="81"/>
  <c r="G198" i="81" s="1"/>
  <c r="J198" i="81" s="1"/>
  <c r="E210" i="81"/>
  <c r="G210" i="81" s="1"/>
  <c r="J210" i="81" s="1"/>
  <c r="E211" i="81"/>
  <c r="G211" i="81" s="1"/>
  <c r="J211" i="81" s="1"/>
  <c r="G249" i="81"/>
  <c r="J249" i="81" s="1"/>
  <c r="E249" i="82" s="1"/>
  <c r="E241" i="81"/>
  <c r="E195" i="81"/>
  <c r="G195" i="81" s="1"/>
  <c r="J195" i="81" s="1"/>
  <c r="E182" i="81"/>
  <c r="G182" i="81" s="1"/>
  <c r="J182" i="81" s="1"/>
  <c r="E150" i="81"/>
  <c r="G150" i="81" s="1"/>
  <c r="J150" i="81" s="1"/>
  <c r="E149" i="81"/>
  <c r="G149" i="81" s="1"/>
  <c r="J149" i="81" s="1"/>
  <c r="E128" i="81"/>
  <c r="G128" i="81" s="1"/>
  <c r="J128" i="81" s="1"/>
  <c r="E209" i="81"/>
  <c r="G209" i="81" s="1"/>
  <c r="J209" i="81" s="1"/>
  <c r="E196" i="81"/>
  <c r="G196" i="81" s="1"/>
  <c r="J196" i="81" s="1"/>
  <c r="E212" i="81"/>
  <c r="G212" i="81" s="1"/>
  <c r="J212" i="81" s="1"/>
  <c r="E147" i="81"/>
  <c r="G147" i="81" s="1"/>
  <c r="J147" i="81" s="1"/>
  <c r="E156" i="81"/>
  <c r="G156" i="81" s="1"/>
  <c r="J156" i="81" s="1"/>
  <c r="E197" i="81"/>
  <c r="G197" i="81" s="1"/>
  <c r="J197" i="81" s="1"/>
  <c r="E157" i="81"/>
  <c r="G157" i="81" s="1"/>
  <c r="J157" i="81" s="1"/>
  <c r="E202" i="81"/>
  <c r="G202" i="81" s="1"/>
  <c r="J202" i="81" s="1"/>
  <c r="E204" i="81"/>
  <c r="G204" i="81" s="1"/>
  <c r="J204" i="81" s="1"/>
  <c r="G232" i="81"/>
  <c r="J232" i="81" s="1"/>
  <c r="E232" i="82" s="1"/>
  <c r="G240" i="81"/>
  <c r="J240" i="81" s="1"/>
  <c r="E240" i="82" s="1"/>
  <c r="G241" i="81"/>
  <c r="J241" i="81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G203" i="83"/>
  <c r="J203" i="83" s="1"/>
  <c r="E203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45" i="88" l="1"/>
  <c r="J245" i="88" s="1"/>
  <c r="E245" i="89" s="1"/>
  <c r="E237" i="88"/>
  <c r="E204" i="82"/>
  <c r="G204" i="82" s="1"/>
  <c r="J204" i="82" s="1"/>
  <c r="E204" i="83" s="1"/>
  <c r="G204" i="83" s="1"/>
  <c r="J204" i="83" s="1"/>
  <c r="E204" i="84" s="1"/>
  <c r="E209" i="82"/>
  <c r="G209" i="82" s="1"/>
  <c r="J209" i="82" s="1"/>
  <c r="E209" i="83" s="1"/>
  <c r="G209" i="83" s="1"/>
  <c r="J209" i="83" s="1"/>
  <c r="E209" i="84" s="1"/>
  <c r="E211" i="82"/>
  <c r="G211" i="82" s="1"/>
  <c r="J211" i="82" s="1"/>
  <c r="E211" i="83" s="1"/>
  <c r="G211" i="83" s="1"/>
  <c r="J211" i="83" s="1"/>
  <c r="E211" i="84" s="1"/>
  <c r="G252" i="83"/>
  <c r="J252" i="83" s="1"/>
  <c r="E252" i="84" s="1"/>
  <c r="E239" i="83"/>
  <c r="G239" i="83" s="1"/>
  <c r="J239" i="83" s="1"/>
  <c r="E202" i="82"/>
  <c r="G202" i="82" s="1"/>
  <c r="J202" i="82" s="1"/>
  <c r="E202" i="83" s="1"/>
  <c r="G202" i="83" s="1"/>
  <c r="J202" i="83" s="1"/>
  <c r="E202" i="84" s="1"/>
  <c r="E128" i="82"/>
  <c r="G128" i="82" s="1"/>
  <c r="J128" i="82" s="1"/>
  <c r="E128" i="83" s="1"/>
  <c r="G128" i="83" s="1"/>
  <c r="J128" i="83" s="1"/>
  <c r="E128" i="84" s="1"/>
  <c r="E210" i="82"/>
  <c r="G210" i="82" s="1"/>
  <c r="J210" i="82" s="1"/>
  <c r="E210" i="83" s="1"/>
  <c r="G210" i="83" s="1"/>
  <c r="J210" i="83" s="1"/>
  <c r="E210" i="84" s="1"/>
  <c r="E157" i="82"/>
  <c r="G157" i="82" s="1"/>
  <c r="J157" i="82" s="1"/>
  <c r="E157" i="83" s="1"/>
  <c r="G157" i="83" s="1"/>
  <c r="J157" i="83" s="1"/>
  <c r="E157" i="84" s="1"/>
  <c r="E149" i="82"/>
  <c r="G149" i="82" s="1"/>
  <c r="J149" i="82" s="1"/>
  <c r="E149" i="83" s="1"/>
  <c r="G149" i="83" s="1"/>
  <c r="J149" i="83" s="1"/>
  <c r="E149" i="84" s="1"/>
  <c r="E198" i="82"/>
  <c r="G198" i="82" s="1"/>
  <c r="J198" i="82" s="1"/>
  <c r="E198" i="83" s="1"/>
  <c r="G198" i="83" s="1"/>
  <c r="J198" i="83" s="1"/>
  <c r="E198" i="84" s="1"/>
  <c r="G237" i="88"/>
  <c r="J237" i="88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97" i="82"/>
  <c r="G197" i="82" s="1"/>
  <c r="J197" i="82" s="1"/>
  <c r="E197" i="83" s="1"/>
  <c r="G197" i="83" s="1"/>
  <c r="J197" i="83" s="1"/>
  <c r="E197" i="84" s="1"/>
  <c r="E150" i="82"/>
  <c r="G150" i="82" s="1"/>
  <c r="J150" i="82" s="1"/>
  <c r="E150" i="83" s="1"/>
  <c r="G150" i="83" s="1"/>
  <c r="J150" i="83" s="1"/>
  <c r="E150" i="84" s="1"/>
  <c r="E113" i="82"/>
  <c r="G113" i="82" s="1"/>
  <c r="J113" i="82" s="1"/>
  <c r="E113" i="83" s="1"/>
  <c r="G113" i="83" s="1"/>
  <c r="J113" i="83" s="1"/>
  <c r="E113" i="84" s="1"/>
  <c r="G249" i="82"/>
  <c r="J249" i="82" s="1"/>
  <c r="E249" i="83" s="1"/>
  <c r="E241" i="82"/>
  <c r="G241" i="82" s="1"/>
  <c r="J241" i="82" s="1"/>
  <c r="E156" i="82"/>
  <c r="G156" i="82" s="1"/>
  <c r="J156" i="82" s="1"/>
  <c r="E156" i="83" s="1"/>
  <c r="G156" i="83" s="1"/>
  <c r="J156" i="83" s="1"/>
  <c r="E156" i="84" s="1"/>
  <c r="E182" i="82"/>
  <c r="G182" i="82" s="1"/>
  <c r="J182" i="82" s="1"/>
  <c r="E182" i="83" s="1"/>
  <c r="G182" i="83" s="1"/>
  <c r="J182" i="83" s="1"/>
  <c r="E182" i="84" s="1"/>
  <c r="G147" i="82"/>
  <c r="J147" i="82" s="1"/>
  <c r="E147" i="83" s="1"/>
  <c r="G147" i="83" s="1"/>
  <c r="J147" i="83" s="1"/>
  <c r="E147" i="84" s="1"/>
  <c r="E147" i="82"/>
  <c r="E195" i="82"/>
  <c r="G195" i="82" s="1"/>
  <c r="J195" i="82" s="1"/>
  <c r="E195" i="83" s="1"/>
  <c r="G195" i="83" s="1"/>
  <c r="J195" i="83" s="1"/>
  <c r="E195" i="84" s="1"/>
  <c r="E212" i="82"/>
  <c r="G212" i="82" s="1"/>
  <c r="J212" i="82" s="1"/>
  <c r="E212" i="83" s="1"/>
  <c r="G212" i="83" s="1"/>
  <c r="J212" i="83" s="1"/>
  <c r="E212" i="84" s="1"/>
  <c r="E196" i="82"/>
  <c r="G196" i="82" s="1"/>
  <c r="J196" i="82" s="1"/>
  <c r="E196" i="83" s="1"/>
  <c r="G196" i="83" s="1"/>
  <c r="J196" i="83" s="1"/>
  <c r="E196" i="84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S43" i="8" s="1"/>
  <c r="X10" i="8"/>
  <c r="X12" i="8"/>
  <c r="X9" i="8"/>
  <c r="V36" i="8"/>
  <c r="W36" i="8"/>
  <c r="T36" i="8"/>
  <c r="X11" i="8"/>
  <c r="U36" i="8"/>
  <c r="E169" i="100" l="1"/>
  <c r="G169" i="100" s="1"/>
  <c r="J169" i="100" s="1"/>
  <c r="G249" i="83"/>
  <c r="J249" i="83" s="1"/>
  <c r="E249" i="84" s="1"/>
  <c r="E241" i="83"/>
  <c r="G245" i="89"/>
  <c r="J245" i="89" s="1"/>
  <c r="E245" i="90" s="1"/>
  <c r="E237" i="89"/>
  <c r="G237" i="89" s="1"/>
  <c r="J237" i="89" s="1"/>
  <c r="E231" i="85"/>
  <c r="G231" i="85" s="1"/>
  <c r="J231" i="85" s="1"/>
  <c r="E231" i="86" s="1"/>
  <c r="G252" i="84"/>
  <c r="J252" i="84" s="1"/>
  <c r="E252" i="85" s="1"/>
  <c r="E239" i="84"/>
  <c r="G239" i="84" s="1"/>
  <c r="J239" i="84" s="1"/>
  <c r="G232" i="83"/>
  <c r="J232" i="83" s="1"/>
  <c r="E232" i="84" s="1"/>
  <c r="G240" i="83"/>
  <c r="J240" i="83" s="1"/>
  <c r="E240" i="84" s="1"/>
  <c r="G241" i="83"/>
  <c r="J241" i="83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G245" i="90"/>
  <c r="J245" i="90" s="1"/>
  <c r="E245" i="91" s="1"/>
  <c r="E237" i="90"/>
  <c r="G237" i="90" s="1"/>
  <c r="J237" i="90" s="1"/>
  <c r="E12" i="97"/>
  <c r="G12" i="97" s="1"/>
  <c r="J12" i="97" s="1"/>
  <c r="E12" i="98" s="1"/>
  <c r="G12" i="98" s="1"/>
  <c r="J12" i="98" s="1"/>
  <c r="E12" i="99" s="1"/>
  <c r="E125" i="86"/>
  <c r="G125" i="86" s="1"/>
  <c r="J125" i="86" s="1"/>
  <c r="E125" i="87" s="1"/>
  <c r="G125" i="87" s="1"/>
  <c r="J125" i="87" s="1"/>
  <c r="E125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52" i="85"/>
  <c r="J252" i="85" s="1"/>
  <c r="E252" i="86" s="1"/>
  <c r="E239" i="85"/>
  <c r="G239" i="85" s="1"/>
  <c r="J239" i="85" s="1"/>
  <c r="E181" i="86"/>
  <c r="G181" i="86" s="1"/>
  <c r="J181" i="86" s="1"/>
  <c r="E181" i="87" s="1"/>
  <c r="G181" i="87" s="1"/>
  <c r="J181" i="87" s="1"/>
  <c r="E181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9" i="85" s="1"/>
  <c r="E241" i="84"/>
  <c r="G241" i="84" s="1"/>
  <c r="J241" i="84" s="1"/>
  <c r="E84" i="86"/>
  <c r="G84" i="86" s="1"/>
  <c r="J84" i="86" s="1"/>
  <c r="E84" i="87" s="1"/>
  <c r="G84" i="87" s="1"/>
  <c r="J84" i="87" s="1"/>
  <c r="E84" i="88" s="1"/>
  <c r="E194" i="86"/>
  <c r="G194" i="86" s="1"/>
  <c r="J194" i="86" s="1"/>
  <c r="E194" i="87" s="1"/>
  <c r="G194" i="87" s="1"/>
  <c r="J194" i="87" s="1"/>
  <c r="E194" i="88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70" i="81"/>
  <c r="G70" i="81" s="1"/>
  <c r="J70" i="81" s="1"/>
  <c r="E71" i="81"/>
  <c r="G71" i="81" s="1"/>
  <c r="J71" i="81" s="1"/>
  <c r="E175" i="81"/>
  <c r="G175" i="81" s="1"/>
  <c r="J175" i="81" s="1"/>
  <c r="G232" i="84"/>
  <c r="J232" i="84" s="1"/>
  <c r="E232" i="85" s="1"/>
  <c r="G240" i="84"/>
  <c r="J240" i="84" s="1"/>
  <c r="E240" i="85" s="1"/>
  <c r="G229" i="92"/>
  <c r="J229" i="92" s="1"/>
  <c r="E229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5" i="91" l="1"/>
  <c r="J245" i="91" s="1"/>
  <c r="E245" i="92" s="1"/>
  <c r="E237" i="91"/>
  <c r="G237" i="91" s="1"/>
  <c r="J237" i="91" s="1"/>
  <c r="E169" i="102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169" i="106" s="1"/>
  <c r="J169" i="106" s="1"/>
  <c r="G169" i="107" s="1"/>
  <c r="J169" i="107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G175" i="82"/>
  <c r="J175" i="82" s="1"/>
  <c r="E175" i="83" s="1"/>
  <c r="G175" i="83" s="1"/>
  <c r="J175" i="83" s="1"/>
  <c r="E175" i="84" s="1"/>
  <c r="E175" i="82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E231" i="87"/>
  <c r="G231" i="87" s="1"/>
  <c r="J231" i="87" s="1"/>
  <c r="G71" i="82"/>
  <c r="J71" i="82" s="1"/>
  <c r="E71" i="83" s="1"/>
  <c r="G71" i="83" s="1"/>
  <c r="J71" i="83" s="1"/>
  <c r="E71" i="84" s="1"/>
  <c r="E71" i="82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G70" i="82"/>
  <c r="J70" i="82" s="1"/>
  <c r="E70" i="83" s="1"/>
  <c r="G70" i="83" s="1"/>
  <c r="J70" i="83" s="1"/>
  <c r="E70" i="84" s="1"/>
  <c r="E70" i="82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252" i="86"/>
  <c r="J252" i="86" s="1"/>
  <c r="E252" i="87" s="1"/>
  <c r="E239" i="86"/>
  <c r="G239" i="86" s="1"/>
  <c r="J239" i="86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9" i="86" s="1"/>
  <c r="E241" i="85"/>
  <c r="G241" i="85" s="1"/>
  <c r="J241" i="85" s="1"/>
  <c r="G35" i="107"/>
  <c r="J35" i="107" s="1"/>
  <c r="G45" i="107"/>
  <c r="J45" i="107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2" i="100" l="1"/>
  <c r="G12" i="100" s="1"/>
  <c r="J12" i="100" s="1"/>
  <c r="G245" i="92"/>
  <c r="J245" i="92" s="1"/>
  <c r="E245" i="93" s="1"/>
  <c r="E237" i="92"/>
  <c r="G237" i="92" s="1"/>
  <c r="J237" i="92" s="1"/>
  <c r="G249" i="86"/>
  <c r="J249" i="86" s="1"/>
  <c r="E249" i="87" s="1"/>
  <c r="E241" i="86"/>
  <c r="E83" i="89"/>
  <c r="G83" i="89" s="1"/>
  <c r="J83" i="89" s="1"/>
  <c r="E83" i="90" s="1"/>
  <c r="G83" i="90" s="1"/>
  <c r="J83" i="90" s="1"/>
  <c r="E83" i="91" s="1"/>
  <c r="E20" i="8"/>
  <c r="E20" i="77"/>
  <c r="E84" i="89"/>
  <c r="G84" i="89" s="1"/>
  <c r="J84" i="89" s="1"/>
  <c r="E84" i="90" s="1"/>
  <c r="G84" i="90" s="1"/>
  <c r="J84" i="90" s="1"/>
  <c r="E8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94" i="89"/>
  <c r="G194" i="89" s="1"/>
  <c r="J194" i="89" s="1"/>
  <c r="E194" i="90" s="1"/>
  <c r="E21" i="8"/>
  <c r="E21" i="77"/>
  <c r="E155" i="89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E127" i="89"/>
  <c r="G127" i="89" s="1"/>
  <c r="J127" i="89" s="1"/>
  <c r="E127" i="90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E19" i="8"/>
  <c r="G19" i="8" s="1"/>
  <c r="E19" i="77"/>
  <c r="E151" i="89"/>
  <c r="G151" i="89" s="1"/>
  <c r="J151" i="89" s="1"/>
  <c r="E151" i="90" s="1"/>
  <c r="G151" i="90" s="1"/>
  <c r="J151" i="90" s="1"/>
  <c r="E151" i="91" s="1"/>
  <c r="E205" i="89"/>
  <c r="G205" i="89" s="1"/>
  <c r="J205" i="89" s="1"/>
  <c r="E205" i="90" s="1"/>
  <c r="G205" i="90" s="1"/>
  <c r="J205" i="90" s="1"/>
  <c r="E205" i="91" s="1"/>
  <c r="E39" i="88"/>
  <c r="G39" i="88" s="1"/>
  <c r="J39" i="88" s="1"/>
  <c r="E39" i="89" s="1"/>
  <c r="G39" i="89" s="1"/>
  <c r="J39" i="89" s="1"/>
  <c r="E39" i="90" s="1"/>
  <c r="E22" i="8"/>
  <c r="G22" i="8" s="1"/>
  <c r="E22" i="77"/>
  <c r="E148" i="89"/>
  <c r="G148" i="89" s="1"/>
  <c r="J148" i="89" s="1"/>
  <c r="E148" i="90" s="1"/>
  <c r="E9" i="87"/>
  <c r="G9" i="87" s="1"/>
  <c r="J9" i="87" s="1"/>
  <c r="E9" i="88" s="1"/>
  <c r="G9" i="88" s="1"/>
  <c r="J9" i="88" s="1"/>
  <c r="E208" i="89"/>
  <c r="G208" i="89" s="1"/>
  <c r="J208" i="89" s="1"/>
  <c r="E208" i="90" s="1"/>
  <c r="G208" i="90" s="1"/>
  <c r="J208" i="90" s="1"/>
  <c r="E208" i="91" s="1"/>
  <c r="E231" i="88"/>
  <c r="G231" i="88" s="1"/>
  <c r="J231" i="88" s="1"/>
  <c r="E231" i="89" s="1"/>
  <c r="G231" i="89" s="1"/>
  <c r="J231" i="89" s="1"/>
  <c r="E231" i="90" s="1"/>
  <c r="E193" i="89"/>
  <c r="G193" i="89" s="1"/>
  <c r="J193" i="89" s="1"/>
  <c r="E193" i="90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E206" i="89"/>
  <c r="G206" i="89" s="1"/>
  <c r="J206" i="89" s="1"/>
  <c r="E206" i="90" s="1"/>
  <c r="G206" i="90" s="1"/>
  <c r="J206" i="90" s="1"/>
  <c r="E206" i="91" s="1"/>
  <c r="G252" i="87"/>
  <c r="J252" i="87" s="1"/>
  <c r="E252" i="88" s="1"/>
  <c r="E239" i="87"/>
  <c r="G239" i="87" s="1"/>
  <c r="J239" i="87" s="1"/>
  <c r="G129" i="107"/>
  <c r="J129" i="107" s="1"/>
  <c r="G63" i="107"/>
  <c r="J63" i="107" s="1"/>
  <c r="G178" i="107"/>
  <c r="J178" i="107" s="1"/>
  <c r="G60" i="107"/>
  <c r="J60" i="107" s="1"/>
  <c r="J19" i="8"/>
  <c r="G21" i="8"/>
  <c r="J21" i="8"/>
  <c r="G20" i="8"/>
  <c r="J20" i="8"/>
  <c r="G229" i="94"/>
  <c r="J229" i="94" s="1"/>
  <c r="E229" i="95" s="1"/>
  <c r="G232" i="86"/>
  <c r="J232" i="86" s="1"/>
  <c r="E232" i="87" s="1"/>
  <c r="G240" i="86"/>
  <c r="J240" i="86" s="1"/>
  <c r="E240" i="87" s="1"/>
  <c r="G241" i="86"/>
  <c r="J241" i="86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22" i="77"/>
  <c r="J22" i="77" s="1"/>
  <c r="E22" i="7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93" i="90"/>
  <c r="J193" i="90" s="1"/>
  <c r="E193" i="91" s="1"/>
  <c r="G194" i="90"/>
  <c r="J194" i="90" s="1"/>
  <c r="E194" i="91" s="1"/>
  <c r="G125" i="90"/>
  <c r="J125" i="90" s="1"/>
  <c r="E125" i="91" s="1"/>
  <c r="G226" i="90"/>
  <c r="J226" i="90" s="1"/>
  <c r="E226" i="91" s="1"/>
  <c r="G109" i="106"/>
  <c r="J109" i="106" s="1"/>
  <c r="G181" i="90"/>
  <c r="J181" i="90" s="1"/>
  <c r="E181" i="91" s="1"/>
  <c r="G127" i="90"/>
  <c r="J127" i="90" s="1"/>
  <c r="E127" i="91" s="1"/>
  <c r="G148" i="90"/>
  <c r="J148" i="90" s="1"/>
  <c r="E148" i="91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2" i="101" l="1"/>
  <c r="G12" i="101" s="1"/>
  <c r="J12" i="101" s="1"/>
  <c r="G245" i="93"/>
  <c r="J245" i="93" s="1"/>
  <c r="E245" i="94" s="1"/>
  <c r="E237" i="93"/>
  <c r="G237" i="93" s="1"/>
  <c r="J237" i="93" s="1"/>
  <c r="E11" i="89"/>
  <c r="G11" i="89" s="1"/>
  <c r="J11" i="89" s="1"/>
  <c r="E11" i="90" s="1"/>
  <c r="E9" i="89"/>
  <c r="G9" i="89" s="1"/>
  <c r="J9" i="89" s="1"/>
  <c r="E9" i="90" s="1"/>
  <c r="G9" i="90" s="1"/>
  <c r="J9" i="90" s="1"/>
  <c r="E9" i="91" s="1"/>
  <c r="E128" i="89"/>
  <c r="G128" i="89" s="1"/>
  <c r="J128" i="89" s="1"/>
  <c r="E128" i="90" s="1"/>
  <c r="E149" i="89"/>
  <c r="G149" i="89" s="1"/>
  <c r="J149" i="89" s="1"/>
  <c r="E149" i="90" s="1"/>
  <c r="G149" i="90" s="1"/>
  <c r="J149" i="90" s="1"/>
  <c r="E149" i="91" s="1"/>
  <c r="G249" i="87"/>
  <c r="J249" i="87" s="1"/>
  <c r="E249" i="88" s="1"/>
  <c r="E241" i="87"/>
  <c r="E157" i="89"/>
  <c r="G157" i="89" s="1"/>
  <c r="J157" i="89" s="1"/>
  <c r="E157" i="90" s="1"/>
  <c r="E204" i="89"/>
  <c r="G204" i="89" s="1"/>
  <c r="J204" i="89" s="1"/>
  <c r="E204" i="90" s="1"/>
  <c r="G102" i="78"/>
  <c r="J102" i="78" s="1"/>
  <c r="E102" i="79" s="1"/>
  <c r="E103" i="78"/>
  <c r="E197" i="89"/>
  <c r="G197" i="89" s="1"/>
  <c r="J197" i="89" s="1"/>
  <c r="E197" i="90" s="1"/>
  <c r="E10" i="89"/>
  <c r="G10" i="89" s="1"/>
  <c r="J10" i="89" s="1"/>
  <c r="E10" i="90" s="1"/>
  <c r="G10" i="90" s="1"/>
  <c r="J10" i="90" s="1"/>
  <c r="E10" i="91" s="1"/>
  <c r="E195" i="89"/>
  <c r="G195" i="89" s="1"/>
  <c r="J195" i="89" s="1"/>
  <c r="E195" i="90" s="1"/>
  <c r="G195" i="90" s="1"/>
  <c r="J195" i="90" s="1"/>
  <c r="E195" i="91" s="1"/>
  <c r="E196" i="89"/>
  <c r="G196" i="89" s="1"/>
  <c r="J196" i="89" s="1"/>
  <c r="E196" i="90" s="1"/>
  <c r="G196" i="90" s="1"/>
  <c r="J196" i="90" s="1"/>
  <c r="E196" i="91" s="1"/>
  <c r="G174" i="78"/>
  <c r="J174" i="78" s="1"/>
  <c r="E174" i="79" s="1"/>
  <c r="E173" i="78"/>
  <c r="E210" i="89"/>
  <c r="G210" i="89" s="1"/>
  <c r="J210" i="89" s="1"/>
  <c r="E210" i="90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252" i="88"/>
  <c r="J252" i="88" s="1"/>
  <c r="E252" i="89" s="1"/>
  <c r="E239" i="88"/>
  <c r="G239" i="88" s="1"/>
  <c r="J239" i="88" s="1"/>
  <c r="E209" i="89"/>
  <c r="G209" i="89" s="1"/>
  <c r="J209" i="89" s="1"/>
  <c r="E209" i="90" s="1"/>
  <c r="E147" i="89"/>
  <c r="G147" i="89" s="1"/>
  <c r="J147" i="89" s="1"/>
  <c r="E147" i="90" s="1"/>
  <c r="J22" i="8"/>
  <c r="E211" i="89"/>
  <c r="G211" i="89" s="1"/>
  <c r="J211" i="89" s="1"/>
  <c r="E211" i="90" s="1"/>
  <c r="G211" i="90" s="1"/>
  <c r="J211" i="90" s="1"/>
  <c r="E211" i="91" s="1"/>
  <c r="E202" i="89"/>
  <c r="G202" i="89" s="1"/>
  <c r="J202" i="89" s="1"/>
  <c r="E202" i="90" s="1"/>
  <c r="E198" i="89"/>
  <c r="G198" i="89" s="1"/>
  <c r="J198" i="89" s="1"/>
  <c r="E198" i="90" s="1"/>
  <c r="G198" i="90" s="1"/>
  <c r="J198" i="90" s="1"/>
  <c r="E198" i="91" s="1"/>
  <c r="E212" i="89"/>
  <c r="G212" i="89" s="1"/>
  <c r="J212" i="89" s="1"/>
  <c r="E212" i="90" s="1"/>
  <c r="G212" i="90" s="1"/>
  <c r="J212" i="90" s="1"/>
  <c r="E212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41" i="87"/>
  <c r="J241" i="87" s="1"/>
  <c r="G232" i="87"/>
  <c r="J232" i="87" s="1"/>
  <c r="E232" i="88" s="1"/>
  <c r="G229" i="95"/>
  <c r="G11" i="90"/>
  <c r="J11" i="90" s="1"/>
  <c r="E11" i="91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E84" i="92" s="1"/>
  <c r="G151" i="91"/>
  <c r="J151" i="91" s="1"/>
  <c r="E151" i="92" s="1"/>
  <c r="G194" i="91"/>
  <c r="J194" i="91" s="1"/>
  <c r="E194" i="92" s="1"/>
  <c r="G157" i="90"/>
  <c r="J157" i="90" s="1"/>
  <c r="E157" i="91" s="1"/>
  <c r="G206" i="91"/>
  <c r="J206" i="91" s="1"/>
  <c r="E206" i="92" s="1"/>
  <c r="G181" i="91"/>
  <c r="J181" i="91" s="1"/>
  <c r="E181" i="92" s="1"/>
  <c r="G153" i="91"/>
  <c r="J153" i="91" s="1"/>
  <c r="E153" i="92" s="1"/>
  <c r="G204" i="90"/>
  <c r="J204" i="90" s="1"/>
  <c r="E204" i="91" s="1"/>
  <c r="G148" i="91"/>
  <c r="J148" i="91" s="1"/>
  <c r="E148" i="92" s="1"/>
  <c r="G152" i="91"/>
  <c r="J152" i="91" s="1"/>
  <c r="E152" i="92" s="1"/>
  <c r="G193" i="91"/>
  <c r="J193" i="91" s="1"/>
  <c r="E193" i="92" s="1"/>
  <c r="G209" i="90"/>
  <c r="J209" i="90" s="1"/>
  <c r="E209" i="91" s="1"/>
  <c r="G205" i="91"/>
  <c r="J205" i="91" s="1"/>
  <c r="E205" i="92" s="1"/>
  <c r="G75" i="106"/>
  <c r="J75" i="106" s="1"/>
  <c r="G197" i="90"/>
  <c r="J197" i="90" s="1"/>
  <c r="E197" i="91" s="1"/>
  <c r="G127" i="91"/>
  <c r="J127" i="91" s="1"/>
  <c r="E127" i="92" s="1"/>
  <c r="G155" i="91"/>
  <c r="J155" i="91" s="1"/>
  <c r="E155" i="92" s="1"/>
  <c r="G128" i="90"/>
  <c r="J128" i="90" s="1"/>
  <c r="E128" i="91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02" i="90"/>
  <c r="J202" i="90" s="1"/>
  <c r="E202" i="91" s="1"/>
  <c r="G147" i="90"/>
  <c r="J147" i="90" s="1"/>
  <c r="E147" i="91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12" i="106" s="1"/>
  <c r="J12" i="106" s="1"/>
  <c r="G12" i="107" s="1"/>
  <c r="J12" i="107" s="1"/>
  <c r="G245" i="94"/>
  <c r="J245" i="94" s="1"/>
  <c r="E245" i="95" s="1"/>
  <c r="E237" i="94"/>
  <c r="G237" i="94" s="1"/>
  <c r="J237" i="94" s="1"/>
  <c r="J229" i="95"/>
  <c r="E229" i="96" s="1"/>
  <c r="G229" i="96" s="1"/>
  <c r="J229" i="96" s="1"/>
  <c r="E229" i="97" s="1"/>
  <c r="G229" i="97" s="1"/>
  <c r="J229" i="97" s="1"/>
  <c r="G115" i="78"/>
  <c r="J115" i="78" s="1"/>
  <c r="E115" i="79" s="1"/>
  <c r="E115" i="78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89" i="79" s="1"/>
  <c r="J89" i="79" s="1"/>
  <c r="G247" i="78"/>
  <c r="J247" i="78" s="1"/>
  <c r="E234" i="78"/>
  <c r="G236" i="78"/>
  <c r="J236" i="78" s="1"/>
  <c r="E228" i="78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G47" i="78"/>
  <c r="J47" i="78" s="1"/>
  <c r="E47" i="79" s="1"/>
  <c r="E47" i="78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G225" i="78"/>
  <c r="J225" i="78" s="1"/>
  <c r="E225" i="79" s="1"/>
  <c r="E225" i="78"/>
  <c r="G174" i="79"/>
  <c r="J174" i="79" s="1"/>
  <c r="E174" i="80" s="1"/>
  <c r="E173" i="79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G61" i="78"/>
  <c r="J61" i="78" s="1"/>
  <c r="E61" i="79" s="1"/>
  <c r="E61" i="78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G28" i="78"/>
  <c r="J28" i="78" s="1"/>
  <c r="E28" i="79" s="1"/>
  <c r="E28" i="78"/>
  <c r="E46" i="78"/>
  <c r="G46" i="78" s="1"/>
  <c r="J46" i="78" s="1"/>
  <c r="E46" i="79" s="1"/>
  <c r="G46" i="79" s="1"/>
  <c r="J46" i="79" s="1"/>
  <c r="G141" i="78"/>
  <c r="J141" i="78" s="1"/>
  <c r="E141" i="79" s="1"/>
  <c r="E141" i="78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215" i="78"/>
  <c r="G215" i="78" s="1"/>
  <c r="J215" i="78" s="1"/>
  <c r="E215" i="79" s="1"/>
  <c r="G215" i="79" s="1"/>
  <c r="J215" i="79" s="1"/>
  <c r="G64" i="78"/>
  <c r="J64" i="78" s="1"/>
  <c r="E64" i="79" s="1"/>
  <c r="E64" i="78"/>
  <c r="E100" i="78"/>
  <c r="G100" i="78" s="1"/>
  <c r="J100" i="78" s="1"/>
  <c r="E100" i="79" s="1"/>
  <c r="G100" i="79" s="1"/>
  <c r="J100" i="79" s="1"/>
  <c r="G27" i="78"/>
  <c r="J27" i="78" s="1"/>
  <c r="E27" i="79" s="1"/>
  <c r="E27" i="78"/>
  <c r="E33" i="78"/>
  <c r="G33" i="78" s="1"/>
  <c r="J33" i="78" s="1"/>
  <c r="E33" i="79" s="1"/>
  <c r="G33" i="79" s="1"/>
  <c r="J33" i="79" s="1"/>
  <c r="G235" i="78"/>
  <c r="J235" i="78" s="1"/>
  <c r="E227" i="78"/>
  <c r="E70" i="86"/>
  <c r="G70" i="86" s="1"/>
  <c r="J70" i="86" s="1"/>
  <c r="E70" i="87" s="1"/>
  <c r="G70" i="87" s="1"/>
  <c r="J70" i="87" s="1"/>
  <c r="E70" i="88" s="1"/>
  <c r="G44" i="78"/>
  <c r="J44" i="78" s="1"/>
  <c r="E44" i="79" s="1"/>
  <c r="E44" i="78"/>
  <c r="E77" i="78"/>
  <c r="G77" i="78" s="1"/>
  <c r="J77" i="78" s="1"/>
  <c r="E77" i="79" s="1"/>
  <c r="G77" i="79" s="1"/>
  <c r="J77" i="79" s="1"/>
  <c r="G78" i="78"/>
  <c r="J78" i="78" s="1"/>
  <c r="E78" i="79" s="1"/>
  <c r="E78" i="78"/>
  <c r="E175" i="86"/>
  <c r="G175" i="86" s="1"/>
  <c r="J175" i="86" s="1"/>
  <c r="E175" i="87" s="1"/>
  <c r="G175" i="87" s="1"/>
  <c r="J175" i="87" s="1"/>
  <c r="E175" i="88" s="1"/>
  <c r="G41" i="78"/>
  <c r="J41" i="78" s="1"/>
  <c r="E41" i="79" s="1"/>
  <c r="G41" i="79" s="1"/>
  <c r="J41" i="79" s="1"/>
  <c r="E41" i="78"/>
  <c r="E66" i="78"/>
  <c r="G66" i="78" s="1"/>
  <c r="J66" i="78" s="1"/>
  <c r="G80" i="78"/>
  <c r="J80" i="78" s="1"/>
  <c r="E80" i="79" s="1"/>
  <c r="E80" i="78"/>
  <c r="E51" i="78"/>
  <c r="G51" i="78" s="1"/>
  <c r="J51" i="78" s="1"/>
  <c r="E51" i="79" s="1"/>
  <c r="G51" i="79" s="1"/>
  <c r="J51" i="79" s="1"/>
  <c r="G36" i="78"/>
  <c r="J36" i="78" s="1"/>
  <c r="E36" i="79" s="1"/>
  <c r="E36" i="78"/>
  <c r="E108" i="78"/>
  <c r="G108" i="78" s="1"/>
  <c r="J108" i="78" s="1"/>
  <c r="E108" i="79" s="1"/>
  <c r="G108" i="79" s="1"/>
  <c r="J108" i="79" s="1"/>
  <c r="G74" i="78"/>
  <c r="J74" i="78" s="1"/>
  <c r="E74" i="79" s="1"/>
  <c r="E74" i="78"/>
  <c r="E256" i="78"/>
  <c r="G256" i="78" s="1"/>
  <c r="J256" i="78" s="1"/>
  <c r="E256" i="79" s="1"/>
  <c r="G256" i="79" s="1"/>
  <c r="J256" i="79" s="1"/>
  <c r="E113" i="89"/>
  <c r="G113" i="89" s="1"/>
  <c r="J113" i="89" s="1"/>
  <c r="E113" i="90" s="1"/>
  <c r="G113" i="90" s="1"/>
  <c r="J113" i="90" s="1"/>
  <c r="G249" i="88"/>
  <c r="J249" i="88" s="1"/>
  <c r="E249" i="89" s="1"/>
  <c r="E241" i="88"/>
  <c r="G241" i="88" s="1"/>
  <c r="J241" i="88" s="1"/>
  <c r="G58" i="78"/>
  <c r="J58" i="78" s="1"/>
  <c r="E58" i="79" s="1"/>
  <c r="E58" i="78"/>
  <c r="E255" i="78"/>
  <c r="G255" i="78" s="1"/>
  <c r="J255" i="78" s="1"/>
  <c r="E255" i="79" s="1"/>
  <c r="G255" i="79" s="1"/>
  <c r="J255" i="79" s="1"/>
  <c r="G79" i="78"/>
  <c r="J79" i="78" s="1"/>
  <c r="E79" i="78"/>
  <c r="G65" i="78"/>
  <c r="J65" i="78" s="1"/>
  <c r="E65" i="78"/>
  <c r="G50" i="78"/>
  <c r="J50" i="78" s="1"/>
  <c r="E50" i="79" s="1"/>
  <c r="E50" i="78"/>
  <c r="E34" i="78"/>
  <c r="G34" i="78" s="1"/>
  <c r="J34" i="78" s="1"/>
  <c r="E34" i="79" s="1"/>
  <c r="G34" i="79" s="1"/>
  <c r="J34" i="79" s="1"/>
  <c r="G54" i="78"/>
  <c r="J54" i="78" s="1"/>
  <c r="E54" i="79" s="1"/>
  <c r="E54" i="78"/>
  <c r="G158" i="78"/>
  <c r="J158" i="78" s="1"/>
  <c r="E158" i="78"/>
  <c r="G143" i="78"/>
  <c r="J143" i="78" s="1"/>
  <c r="E143" i="79" s="1"/>
  <c r="E143" i="78"/>
  <c r="E166" i="78"/>
  <c r="G166" i="78" s="1"/>
  <c r="J166" i="78" s="1"/>
  <c r="G252" i="89"/>
  <c r="J252" i="89" s="1"/>
  <c r="E252" i="90" s="1"/>
  <c r="E239" i="89"/>
  <c r="G239" i="89" s="1"/>
  <c r="J239" i="89" s="1"/>
  <c r="G140" i="78"/>
  <c r="J140" i="78" s="1"/>
  <c r="E140" i="79" s="1"/>
  <c r="E140" i="78"/>
  <c r="G179" i="78"/>
  <c r="J179" i="78" s="1"/>
  <c r="E179" i="79" s="1"/>
  <c r="E179" i="78"/>
  <c r="E98" i="78"/>
  <c r="G98" i="78" s="1"/>
  <c r="J98" i="78" s="1"/>
  <c r="E98" i="79" s="1"/>
  <c r="G98" i="79" s="1"/>
  <c r="J98" i="79" s="1"/>
  <c r="G40" i="78"/>
  <c r="J40" i="78" s="1"/>
  <c r="E40" i="79" s="1"/>
  <c r="G40" i="79" s="1"/>
  <c r="J40" i="79" s="1"/>
  <c r="E40" i="78"/>
  <c r="G118" i="78"/>
  <c r="J118" i="78" s="1"/>
  <c r="E118" i="79" s="1"/>
  <c r="E118" i="78"/>
  <c r="G37" i="78"/>
  <c r="J37" i="78" s="1"/>
  <c r="E37" i="79" s="1"/>
  <c r="G37" i="79" s="1"/>
  <c r="J37" i="79" s="1"/>
  <c r="E37" i="78"/>
  <c r="E170" i="78"/>
  <c r="G170" i="78" s="1"/>
  <c r="J170" i="78" s="1"/>
  <c r="G75" i="107"/>
  <c r="J75" i="107" s="1"/>
  <c r="G86" i="78"/>
  <c r="J86" i="78" s="1"/>
  <c r="G87" i="78"/>
  <c r="J87" i="78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10" i="91"/>
  <c r="J10" i="91" s="1"/>
  <c r="E10" i="92" s="1"/>
  <c r="G9" i="91"/>
  <c r="J9" i="91" s="1"/>
  <c r="E9" i="92" s="1"/>
  <c r="G140" i="79"/>
  <c r="J140" i="79" s="1"/>
  <c r="G115" i="79"/>
  <c r="J115" i="79" s="1"/>
  <c r="G118" i="79"/>
  <c r="J118" i="79" s="1"/>
  <c r="G47" i="79"/>
  <c r="J47" i="79" s="1"/>
  <c r="G104" i="79"/>
  <c r="J104" i="79" s="1"/>
  <c r="G28" i="79"/>
  <c r="J28" i="79" s="1"/>
  <c r="G61" i="79"/>
  <c r="J61" i="79" s="1"/>
  <c r="G141" i="79"/>
  <c r="J141" i="79" s="1"/>
  <c r="G11" i="91"/>
  <c r="J11" i="91" s="1"/>
  <c r="E11" i="92" s="1"/>
  <c r="G225" i="79"/>
  <c r="J225" i="79" s="1"/>
  <c r="G44" i="79"/>
  <c r="J44" i="79" s="1"/>
  <c r="G78" i="79"/>
  <c r="J78" i="79" s="1"/>
  <c r="G80" i="79"/>
  <c r="J80" i="79" s="1"/>
  <c r="G36" i="79"/>
  <c r="J36" i="79" s="1"/>
  <c r="G186" i="79"/>
  <c r="J186" i="79" s="1"/>
  <c r="G190" i="79"/>
  <c r="J190" i="79" s="1"/>
  <c r="E190" i="80" s="1"/>
  <c r="G179" i="79"/>
  <c r="J179" i="79" s="1"/>
  <c r="G27" i="79"/>
  <c r="J27" i="79" s="1"/>
  <c r="G50" i="79"/>
  <c r="J50" i="79" s="1"/>
  <c r="G54" i="79"/>
  <c r="J54" i="79" s="1"/>
  <c r="G58" i="79"/>
  <c r="J58" i="79" s="1"/>
  <c r="G143" i="79"/>
  <c r="J143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228" i="78"/>
  <c r="J228" i="78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E113" i="91"/>
  <c r="G113" i="91" s="1"/>
  <c r="J113" i="91" s="1"/>
  <c r="G252" i="90"/>
  <c r="J252" i="90" s="1"/>
  <c r="E252" i="91" s="1"/>
  <c r="E239" i="90"/>
  <c r="G239" i="90" s="1"/>
  <c r="J239" i="90" s="1"/>
  <c r="G245" i="95"/>
  <c r="J245" i="95" s="1"/>
  <c r="E245" i="96" s="1"/>
  <c r="G245" i="96" s="1"/>
  <c r="J245" i="96" s="1"/>
  <c r="E245" i="97" s="1"/>
  <c r="E237" i="95"/>
  <c r="G237" i="95" s="1"/>
  <c r="J237" i="95" s="1"/>
  <c r="E237" i="96" s="1"/>
  <c r="G237" i="96" s="1"/>
  <c r="J237" i="96" s="1"/>
  <c r="E256" i="80"/>
  <c r="G256" i="80" s="1"/>
  <c r="J256" i="80" s="1"/>
  <c r="E256" i="81" s="1"/>
  <c r="G256" i="81" s="1"/>
  <c r="J256" i="81" s="1"/>
  <c r="E256" i="82" s="1"/>
  <c r="E255" i="80"/>
  <c r="G255" i="80" s="1"/>
  <c r="J255" i="80" s="1"/>
  <c r="E255" i="81" s="1"/>
  <c r="G255" i="81" s="1"/>
  <c r="J255" i="81" s="1"/>
  <c r="E255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46" i="80"/>
  <c r="G46" i="80" s="1"/>
  <c r="J46" i="80" s="1"/>
  <c r="E46" i="81" s="1"/>
  <c r="G46" i="81" s="1"/>
  <c r="J46" i="81" s="1"/>
  <c r="E46" i="82" s="1"/>
  <c r="E49" i="80"/>
  <c r="G49" i="80" s="1"/>
  <c r="J49" i="80" s="1"/>
  <c r="E49" i="81" s="1"/>
  <c r="G49" i="81" s="1"/>
  <c r="J49" i="81" s="1"/>
  <c r="E49" i="82" s="1"/>
  <c r="E171" i="80"/>
  <c r="G171" i="80" s="1"/>
  <c r="J171" i="80" s="1"/>
  <c r="E171" i="81" s="1"/>
  <c r="G171" i="81" s="1"/>
  <c r="J171" i="81" s="1"/>
  <c r="E171" i="82" s="1"/>
  <c r="E34" i="80"/>
  <c r="G34" i="80" s="1"/>
  <c r="J34" i="80" s="1"/>
  <c r="E34" i="81" s="1"/>
  <c r="G34" i="81" s="1"/>
  <c r="J34" i="81" s="1"/>
  <c r="E34" i="82" s="1"/>
  <c r="E43" i="80"/>
  <c r="G43" i="80" s="1"/>
  <c r="J43" i="80" s="1"/>
  <c r="E43" i="81" s="1"/>
  <c r="G43" i="81" s="1"/>
  <c r="J43" i="81" s="1"/>
  <c r="E43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40" i="80"/>
  <c r="G40" i="80" s="1"/>
  <c r="J40" i="80" s="1"/>
  <c r="E40" i="81" s="1"/>
  <c r="G40" i="81" s="1"/>
  <c r="J40" i="81" s="1"/>
  <c r="E40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08" i="80"/>
  <c r="G108" i="80" s="1"/>
  <c r="J108" i="80" s="1"/>
  <c r="E108" i="81" s="1"/>
  <c r="G108" i="81" s="1"/>
  <c r="J108" i="81" s="1"/>
  <c r="E108" i="82" s="1"/>
  <c r="E41" i="80"/>
  <c r="G41" i="80" s="1"/>
  <c r="J41" i="80" s="1"/>
  <c r="E41" i="81" s="1"/>
  <c r="G41" i="81" s="1"/>
  <c r="J41" i="81" s="1"/>
  <c r="E41" i="82" s="1"/>
  <c r="E215" i="80"/>
  <c r="G215" i="80" s="1"/>
  <c r="J215" i="80" s="1"/>
  <c r="E215" i="81" s="1"/>
  <c r="G215" i="81" s="1"/>
  <c r="J215" i="81" s="1"/>
  <c r="E215" i="82" s="1"/>
  <c r="E89" i="80"/>
  <c r="G89" i="80" s="1"/>
  <c r="J89" i="80" s="1"/>
  <c r="E89" i="81" s="1"/>
  <c r="G89" i="81" s="1"/>
  <c r="J89" i="81" s="1"/>
  <c r="E89" i="82" s="1"/>
  <c r="E77" i="80"/>
  <c r="G77" i="80" s="1"/>
  <c r="J77" i="80" s="1"/>
  <c r="E77" i="81" s="1"/>
  <c r="G77" i="81" s="1"/>
  <c r="J77" i="81" s="1"/>
  <c r="E77" i="82" s="1"/>
  <c r="E98" i="80"/>
  <c r="G98" i="80" s="1"/>
  <c r="J98" i="80" s="1"/>
  <c r="E98" i="81" s="1"/>
  <c r="G98" i="81" s="1"/>
  <c r="J98" i="81" s="1"/>
  <c r="E98" i="82" s="1"/>
  <c r="E29" i="80"/>
  <c r="G29" i="80" s="1"/>
  <c r="J29" i="80" s="1"/>
  <c r="E29" i="81" s="1"/>
  <c r="G29" i="81" s="1"/>
  <c r="J29" i="81" s="1"/>
  <c r="E29" i="82" s="1"/>
  <c r="E93" i="80"/>
  <c r="G93" i="80" s="1"/>
  <c r="J93" i="80" s="1"/>
  <c r="E93" i="81" s="1"/>
  <c r="G93" i="81" s="1"/>
  <c r="J93" i="81" s="1"/>
  <c r="E93" i="82" s="1"/>
  <c r="E31" i="80"/>
  <c r="G31" i="80" s="1"/>
  <c r="J31" i="80" s="1"/>
  <c r="E31" i="81" s="1"/>
  <c r="G31" i="81" s="1"/>
  <c r="J31" i="81" s="1"/>
  <c r="E31" i="82" s="1"/>
  <c r="E37" i="80"/>
  <c r="G37" i="80" s="1"/>
  <c r="J37" i="80" s="1"/>
  <c r="E37" i="81" s="1"/>
  <c r="G37" i="81" s="1"/>
  <c r="J37" i="81" s="1"/>
  <c r="E37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33" i="80"/>
  <c r="G33" i="80" s="1"/>
  <c r="J33" i="80" s="1"/>
  <c r="E33" i="81" s="1"/>
  <c r="G33" i="81" s="1"/>
  <c r="J33" i="81" s="1"/>
  <c r="E33" i="82" s="1"/>
  <c r="E57" i="80"/>
  <c r="G57" i="80" s="1"/>
  <c r="J57" i="80" s="1"/>
  <c r="E57" i="81" s="1"/>
  <c r="G57" i="81" s="1"/>
  <c r="J57" i="81" s="1"/>
  <c r="E57" i="82" s="1"/>
  <c r="E52" i="80"/>
  <c r="G52" i="80" s="1"/>
  <c r="J52" i="80" s="1"/>
  <c r="E52" i="81" s="1"/>
  <c r="G52" i="81" s="1"/>
  <c r="J52" i="81" s="1"/>
  <c r="E52" i="82" s="1"/>
  <c r="E100" i="80"/>
  <c r="G100" i="80" s="1"/>
  <c r="J100" i="80" s="1"/>
  <c r="E100" i="81" s="1"/>
  <c r="G100" i="81" s="1"/>
  <c r="J100" i="81" s="1"/>
  <c r="E100" i="82" s="1"/>
  <c r="E51" i="80"/>
  <c r="G51" i="80" s="1"/>
  <c r="J51" i="80" s="1"/>
  <c r="E51" i="81" s="1"/>
  <c r="G51" i="81" s="1"/>
  <c r="J51" i="81" s="1"/>
  <c r="E51" i="82" s="1"/>
  <c r="E56" i="80"/>
  <c r="G56" i="80" s="1"/>
  <c r="J56" i="80" s="1"/>
  <c r="E56" i="81" s="1"/>
  <c r="G56" i="81" s="1"/>
  <c r="J56" i="81" s="1"/>
  <c r="E56" i="82" s="1"/>
  <c r="E99" i="80"/>
  <c r="G99" i="80" s="1"/>
  <c r="J99" i="80" s="1"/>
  <c r="E99" i="81" s="1"/>
  <c r="G99" i="81" s="1"/>
  <c r="J99" i="81" s="1"/>
  <c r="E9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21" i="78"/>
  <c r="G221" i="78" s="1"/>
  <c r="J221" i="78" s="1"/>
  <c r="E80" i="80"/>
  <c r="G80" i="80" s="1"/>
  <c r="J80" i="80" s="1"/>
  <c r="E80" i="81" s="1"/>
  <c r="G80" i="81" s="1"/>
  <c r="J80" i="81" s="1"/>
  <c r="E80" i="82" s="1"/>
  <c r="G242" i="79"/>
  <c r="J242" i="79" s="1"/>
  <c r="E247" i="79"/>
  <c r="E136" i="78"/>
  <c r="G136" i="78" s="1"/>
  <c r="J136" i="78" s="1"/>
  <c r="E136" i="79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E165" i="78"/>
  <c r="G165" i="78" s="1"/>
  <c r="J165" i="78" s="1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141" i="80"/>
  <c r="G141" i="80" s="1"/>
  <c r="J141" i="80" s="1"/>
  <c r="E141" i="81" s="1"/>
  <c r="G141" i="81" s="1"/>
  <c r="J141" i="81" s="1"/>
  <c r="E141" i="82" s="1"/>
  <c r="G243" i="79"/>
  <c r="J243" i="79" s="1"/>
  <c r="E235" i="79"/>
  <c r="G235" i="79" s="1"/>
  <c r="J235" i="79" s="1"/>
  <c r="E54" i="80"/>
  <c r="G54" i="80" s="1"/>
  <c r="J54" i="80" s="1"/>
  <c r="E54" i="81" s="1"/>
  <c r="G54" i="81" s="1"/>
  <c r="J54" i="81" s="1"/>
  <c r="E54" i="82" s="1"/>
  <c r="E118" i="80"/>
  <c r="G118" i="80" s="1"/>
  <c r="J118" i="80" s="1"/>
  <c r="E118" i="81" s="1"/>
  <c r="G118" i="81" s="1"/>
  <c r="J118" i="81" s="1"/>
  <c r="E118" i="82" s="1"/>
  <c r="E18" i="8"/>
  <c r="E18" i="77"/>
  <c r="E38" i="78"/>
  <c r="G38" i="78" s="1"/>
  <c r="J38" i="78" s="1"/>
  <c r="E38" i="79" s="1"/>
  <c r="G38" i="79" s="1"/>
  <c r="J38" i="79" s="1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E61" i="80"/>
  <c r="G61" i="80" s="1"/>
  <c r="J61" i="80" s="1"/>
  <c r="E61" i="81" s="1"/>
  <c r="G61" i="81" s="1"/>
  <c r="J61" i="81" s="1"/>
  <c r="E61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G249" i="89"/>
  <c r="J249" i="89" s="1"/>
  <c r="E249" i="90" s="1"/>
  <c r="E241" i="89"/>
  <c r="G241" i="89" s="1"/>
  <c r="J241" i="89" s="1"/>
  <c r="E122" i="78"/>
  <c r="G122" i="78" s="1"/>
  <c r="J122" i="78" s="1"/>
  <c r="E122" i="79" s="1"/>
  <c r="G122" i="79" s="1"/>
  <c r="J122" i="79" s="1"/>
  <c r="G143" i="80"/>
  <c r="J143" i="80" s="1"/>
  <c r="E143" i="81" s="1"/>
  <c r="E143" i="80"/>
  <c r="E225" i="80"/>
  <c r="G225" i="80" s="1"/>
  <c r="J225" i="80" s="1"/>
  <c r="E225" i="81" s="1"/>
  <c r="G225" i="81" s="1"/>
  <c r="J225" i="81" s="1"/>
  <c r="E225" i="82" s="1"/>
  <c r="G47" i="80"/>
  <c r="J47" i="80" s="1"/>
  <c r="E47" i="81" s="1"/>
  <c r="E47" i="80"/>
  <c r="E140" i="80"/>
  <c r="G140" i="80" s="1"/>
  <c r="J140" i="80" s="1"/>
  <c r="E140" i="81" s="1"/>
  <c r="G140" i="81" s="1"/>
  <c r="J140" i="81" s="1"/>
  <c r="E140" i="82" s="1"/>
  <c r="G246" i="79"/>
  <c r="J246" i="79" s="1"/>
  <c r="E246" i="80" s="1"/>
  <c r="E238" i="79"/>
  <c r="E86" i="79"/>
  <c r="G86" i="79" s="1"/>
  <c r="J86" i="79" s="1"/>
  <c r="E86" i="80" s="1"/>
  <c r="G158" i="79"/>
  <c r="J158" i="79" s="1"/>
  <c r="E158" i="80" s="1"/>
  <c r="G158" i="80" s="1"/>
  <c r="J158" i="80" s="1"/>
  <c r="E158" i="81" s="1"/>
  <c r="E158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G58" i="80"/>
  <c r="J58" i="80" s="1"/>
  <c r="E58" i="81" s="1"/>
  <c r="E58" i="80"/>
  <c r="E186" i="80"/>
  <c r="G186" i="80" s="1"/>
  <c r="J186" i="80" s="1"/>
  <c r="E186" i="81" s="1"/>
  <c r="G186" i="81" s="1"/>
  <c r="J186" i="81" s="1"/>
  <c r="E186" i="82" s="1"/>
  <c r="G238" i="79"/>
  <c r="J238" i="79" s="1"/>
  <c r="E230" i="79"/>
  <c r="G247" i="79"/>
  <c r="J247" i="79" s="1"/>
  <c r="E234" i="79"/>
  <c r="E227" i="79"/>
  <c r="E228" i="79"/>
  <c r="G228" i="79" s="1"/>
  <c r="J228" i="79" s="1"/>
  <c r="G36" i="80"/>
  <c r="J36" i="80" s="1"/>
  <c r="E36" i="81" s="1"/>
  <c r="E36" i="80"/>
  <c r="E28" i="80"/>
  <c r="G28" i="80" s="1"/>
  <c r="J28" i="80" s="1"/>
  <c r="E28" i="81" s="1"/>
  <c r="G28" i="81" s="1"/>
  <c r="J28" i="81" s="1"/>
  <c r="E28" i="82" s="1"/>
  <c r="G79" i="79"/>
  <c r="J79" i="79" s="1"/>
  <c r="E79" i="80" s="1"/>
  <c r="G79" i="80" s="1"/>
  <c r="J79" i="80" s="1"/>
  <c r="E79" i="81" s="1"/>
  <c r="E79" i="79"/>
  <c r="G244" i="79"/>
  <c r="J244" i="79" s="1"/>
  <c r="E244" i="80" s="1"/>
  <c r="E236" i="79"/>
  <c r="G236" i="79" s="1"/>
  <c r="J236" i="79" s="1"/>
  <c r="G18" i="8"/>
  <c r="J18" i="8"/>
  <c r="G230" i="79"/>
  <c r="J230" i="79" s="1"/>
  <c r="G229" i="98"/>
  <c r="J229" i="98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E253" i="81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143" i="81"/>
  <c r="J143" i="81" s="1"/>
  <c r="E143" i="82" s="1"/>
  <c r="G36" i="81"/>
  <c r="J36" i="81" s="1"/>
  <c r="E36" i="82" s="1"/>
  <c r="G47" i="81"/>
  <c r="J47" i="81" s="1"/>
  <c r="E47" i="82" s="1"/>
  <c r="G26" i="80"/>
  <c r="J26" i="80" s="1"/>
  <c r="E26" i="81" s="1"/>
  <c r="G19" i="80"/>
  <c r="J19" i="80" s="1"/>
  <c r="E19" i="81" s="1"/>
  <c r="G58" i="81"/>
  <c r="J58" i="81" s="1"/>
  <c r="E58" i="82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79" i="81"/>
  <c r="J79" i="81" s="1"/>
  <c r="E79" i="82" s="1"/>
  <c r="G158" i="81"/>
  <c r="J158" i="81" s="1"/>
  <c r="E158" i="82" s="1"/>
  <c r="G18" i="77"/>
  <c r="J18" i="77" s="1"/>
  <c r="E18" i="78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G252" i="91"/>
  <c r="J252" i="91" s="1"/>
  <c r="E252" i="92" s="1"/>
  <c r="E239" i="91"/>
  <c r="G239" i="91" s="1"/>
  <c r="J239" i="91" s="1"/>
  <c r="G249" i="90"/>
  <c r="J249" i="90" s="1"/>
  <c r="E249" i="91" s="1"/>
  <c r="E241" i="90"/>
  <c r="E229" i="99"/>
  <c r="G229" i="99" s="1"/>
  <c r="J229" i="99" s="1"/>
  <c r="G245" i="97"/>
  <c r="J245" i="97" s="1"/>
  <c r="E245" i="98" s="1"/>
  <c r="E237" i="97"/>
  <c r="G237" i="97" s="1"/>
  <c r="J237" i="97" s="1"/>
  <c r="G88" i="80"/>
  <c r="J88" i="80" s="1"/>
  <c r="E88" i="81" s="1"/>
  <c r="E87" i="80"/>
  <c r="G244" i="80"/>
  <c r="J244" i="80" s="1"/>
  <c r="E244" i="81" s="1"/>
  <c r="E236" i="80"/>
  <c r="G236" i="80" s="1"/>
  <c r="J236" i="80" s="1"/>
  <c r="E236" i="81" s="1"/>
  <c r="E228" i="80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235" i="80"/>
  <c r="E122" i="80"/>
  <c r="G122" i="80" s="1"/>
  <c r="J122" i="80" s="1"/>
  <c r="E122" i="81" s="1"/>
  <c r="G122" i="81" s="1"/>
  <c r="J122" i="81" s="1"/>
  <c r="E122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38" i="80"/>
  <c r="G38" i="80" s="1"/>
  <c r="J38" i="80" s="1"/>
  <c r="E38" i="81" s="1"/>
  <c r="G38" i="81" s="1"/>
  <c r="J38" i="81" s="1"/>
  <c r="E38" i="82" s="1"/>
  <c r="G162" i="80"/>
  <c r="J162" i="80" s="1"/>
  <c r="E162" i="80"/>
  <c r="E142" i="80"/>
  <c r="G142" i="80" s="1"/>
  <c r="J142" i="80" s="1"/>
  <c r="E142" i="81" s="1"/>
  <c r="G142" i="81" s="1"/>
  <c r="J142" i="81" s="1"/>
  <c r="E142" i="82" s="1"/>
  <c r="G142" i="82" s="1"/>
  <c r="J142" i="82" s="1"/>
  <c r="E142" i="83" s="1"/>
  <c r="E172" i="80"/>
  <c r="G172" i="80" s="1"/>
  <c r="J172" i="80" s="1"/>
  <c r="E172" i="81" s="1"/>
  <c r="G172" i="81" s="1"/>
  <c r="J172" i="81" s="1"/>
  <c r="E172" i="82" s="1"/>
  <c r="G172" i="82" s="1"/>
  <c r="J172" i="82" s="1"/>
  <c r="E172" i="83" s="1"/>
  <c r="G174" i="80"/>
  <c r="J174" i="80" s="1"/>
  <c r="E174" i="81" s="1"/>
  <c r="E173" i="80"/>
  <c r="G173" i="80" s="1"/>
  <c r="J173" i="80" s="1"/>
  <c r="G144" i="80"/>
  <c r="J144" i="80" s="1"/>
  <c r="E144" i="80"/>
  <c r="G97" i="80"/>
  <c r="J97" i="80" s="1"/>
  <c r="E97" i="81" s="1"/>
  <c r="E97" i="80"/>
  <c r="G247" i="80"/>
  <c r="J247" i="80" s="1"/>
  <c r="E234" i="80"/>
  <c r="E101" i="80"/>
  <c r="G101" i="80" s="1"/>
  <c r="J101" i="80" s="1"/>
  <c r="E101" i="81" s="1"/>
  <c r="G101" i="81" s="1"/>
  <c r="J101" i="81" s="1"/>
  <c r="E101" i="82" s="1"/>
  <c r="G101" i="82" s="1"/>
  <c r="J101" i="82" s="1"/>
  <c r="E101" i="83" s="1"/>
  <c r="G238" i="80"/>
  <c r="J238" i="80" s="1"/>
  <c r="E230" i="80"/>
  <c r="G230" i="80" s="1"/>
  <c r="J230" i="80" s="1"/>
  <c r="E230" i="81" s="1"/>
  <c r="G133" i="78"/>
  <c r="J133" i="78" s="1"/>
  <c r="E133" i="79" s="1"/>
  <c r="E133" i="78"/>
  <c r="G90" i="80"/>
  <c r="J90" i="80" s="1"/>
  <c r="E90" i="80"/>
  <c r="E111" i="80"/>
  <c r="G111" i="80" s="1"/>
  <c r="J111" i="80" s="1"/>
  <c r="G111" i="81" s="1"/>
  <c r="J111" i="81" s="1"/>
  <c r="E111" i="82" s="1"/>
  <c r="G111" i="82" s="1"/>
  <c r="J111" i="82" s="1"/>
  <c r="E111" i="83" s="1"/>
  <c r="G138" i="80"/>
  <c r="J138" i="80" s="1"/>
  <c r="E138" i="80"/>
  <c r="G112" i="80"/>
  <c r="J112" i="80" s="1"/>
  <c r="E112" i="80"/>
  <c r="G121" i="80"/>
  <c r="J121" i="80" s="1"/>
  <c r="E121" i="80"/>
  <c r="E53" i="80"/>
  <c r="G53" i="80" s="1"/>
  <c r="J53" i="80" s="1"/>
  <c r="E53" i="81" s="1"/>
  <c r="G53" i="81" s="1"/>
  <c r="J53" i="81" s="1"/>
  <c r="E53" i="82" s="1"/>
  <c r="G53" i="82" s="1"/>
  <c r="J53" i="82" s="1"/>
  <c r="E53" i="83" s="1"/>
  <c r="E247" i="80"/>
  <c r="G251" i="80"/>
  <c r="J251" i="80" s="1"/>
  <c r="E251" i="81" s="1"/>
  <c r="G251" i="81" s="1"/>
  <c r="J251" i="81" s="1"/>
  <c r="E251" i="82" s="1"/>
  <c r="E243" i="80"/>
  <c r="G243" i="80" s="1"/>
  <c r="J243" i="80" s="1"/>
  <c r="E243" i="81" s="1"/>
  <c r="G243" i="81" s="1"/>
  <c r="J243" i="81" s="1"/>
  <c r="G164" i="80"/>
  <c r="J164" i="80" s="1"/>
  <c r="E164" i="81" s="1"/>
  <c r="G164" i="81" s="1"/>
  <c r="J164" i="81" s="1"/>
  <c r="E164" i="82" s="1"/>
  <c r="G164" i="82" s="1"/>
  <c r="J164" i="82" s="1"/>
  <c r="E164" i="83" s="1"/>
  <c r="E164" i="80"/>
  <c r="G235" i="80"/>
  <c r="J235" i="80" s="1"/>
  <c r="E235" i="81" s="1"/>
  <c r="E227" i="80"/>
  <c r="G227" i="80" s="1"/>
  <c r="J227" i="80" s="1"/>
  <c r="E227" i="81" s="1"/>
  <c r="G123" i="80"/>
  <c r="J123" i="80" s="1"/>
  <c r="E123" i="80"/>
  <c r="E175" i="89"/>
  <c r="G175" i="89" s="1"/>
  <c r="J175" i="89" s="1"/>
  <c r="E175" i="90" s="1"/>
  <c r="G175" i="90" s="1"/>
  <c r="J175" i="90" s="1"/>
  <c r="E175" i="91" s="1"/>
  <c r="G191" i="80"/>
  <c r="J191" i="80" s="1"/>
  <c r="E191" i="80"/>
  <c r="E70" i="89"/>
  <c r="G70" i="89" s="1"/>
  <c r="J70" i="89" s="1"/>
  <c r="E70" i="90" s="1"/>
  <c r="E71" i="89"/>
  <c r="G71" i="89" s="1"/>
  <c r="J71" i="89" s="1"/>
  <c r="E71" i="90" s="1"/>
  <c r="G71" i="90" s="1"/>
  <c r="J71" i="90" s="1"/>
  <c r="E71" i="91" s="1"/>
  <c r="G220" i="80"/>
  <c r="J220" i="80" s="1"/>
  <c r="E220" i="81" s="1"/>
  <c r="G220" i="81" s="1"/>
  <c r="J220" i="81" s="1"/>
  <c r="E220" i="82" s="1"/>
  <c r="G220" i="82" s="1"/>
  <c r="J220" i="82" s="1"/>
  <c r="E220" i="83" s="1"/>
  <c r="E220" i="80"/>
  <c r="G154" i="80"/>
  <c r="J154" i="80" s="1"/>
  <c r="E154" i="80"/>
  <c r="E145" i="80"/>
  <c r="G145" i="80" s="1"/>
  <c r="J145" i="80" s="1"/>
  <c r="E145" i="81" s="1"/>
  <c r="G145" i="81" s="1"/>
  <c r="J145" i="81" s="1"/>
  <c r="E145" i="82" s="1"/>
  <c r="G145" i="82" s="1"/>
  <c r="J145" i="82" s="1"/>
  <c r="E145" i="83" s="1"/>
  <c r="G246" i="80"/>
  <c r="J246" i="80" s="1"/>
  <c r="E246" i="81" s="1"/>
  <c r="E238" i="80"/>
  <c r="G250" i="80"/>
  <c r="J250" i="80" s="1"/>
  <c r="E250" i="81" s="1"/>
  <c r="G250" i="81" s="1"/>
  <c r="J250" i="81" s="1"/>
  <c r="E250" i="82" s="1"/>
  <c r="E242" i="80"/>
  <c r="G242" i="80" s="1"/>
  <c r="J242" i="80" s="1"/>
  <c r="E242" i="81" s="1"/>
  <c r="G242" i="81" s="1"/>
  <c r="J242" i="81" s="1"/>
  <c r="E138" i="81"/>
  <c r="G138" i="81" s="1"/>
  <c r="J138" i="81" s="1"/>
  <c r="E138" i="82" s="1"/>
  <c r="E162" i="81"/>
  <c r="G162" i="81" s="1"/>
  <c r="J162" i="81" s="1"/>
  <c r="E162" i="82" s="1"/>
  <c r="E191" i="81"/>
  <c r="G191" i="81" s="1"/>
  <c r="J191" i="81" s="1"/>
  <c r="E191" i="82" s="1"/>
  <c r="E112" i="81"/>
  <c r="G112" i="81" s="1"/>
  <c r="J112" i="81" s="1"/>
  <c r="E112" i="82" s="1"/>
  <c r="E247" i="81"/>
  <c r="E121" i="81"/>
  <c r="G121" i="81" s="1"/>
  <c r="J121" i="81" s="1"/>
  <c r="E121" i="82" s="1"/>
  <c r="G246" i="81"/>
  <c r="J246" i="81" s="1"/>
  <c r="E246" i="82" s="1"/>
  <c r="E238" i="81"/>
  <c r="G244" i="81"/>
  <c r="J244" i="81" s="1"/>
  <c r="E244" i="82" s="1"/>
  <c r="E123" i="81"/>
  <c r="G123" i="81" s="1"/>
  <c r="J123" i="81" s="1"/>
  <c r="E123" i="82" s="1"/>
  <c r="E144" i="81"/>
  <c r="G144" i="81" s="1"/>
  <c r="J144" i="81" s="1"/>
  <c r="E144" i="82" s="1"/>
  <c r="G144" i="82" s="1"/>
  <c r="J144" i="82" s="1"/>
  <c r="E144" i="83" s="1"/>
  <c r="E190" i="81"/>
  <c r="G190" i="81" s="1"/>
  <c r="J190" i="81" s="1"/>
  <c r="E190" i="82" s="1"/>
  <c r="E154" i="81"/>
  <c r="G154" i="81" s="1"/>
  <c r="J154" i="81" s="1"/>
  <c r="E154" i="82" s="1"/>
  <c r="E90" i="81"/>
  <c r="G90" i="81" s="1"/>
  <c r="J90" i="81" s="1"/>
  <c r="E90" i="82" s="1"/>
  <c r="G86" i="80"/>
  <c r="J86" i="80" s="1"/>
  <c r="E86" i="81" s="1"/>
  <c r="G87" i="80"/>
  <c r="J87" i="80" s="1"/>
  <c r="G232" i="90"/>
  <c r="J232" i="90" s="1"/>
  <c r="E232" i="91" s="1"/>
  <c r="G241" i="90"/>
  <c r="J241" i="90" s="1"/>
  <c r="G240" i="90"/>
  <c r="J240" i="90" s="1"/>
  <c r="E240" i="91" s="1"/>
  <c r="G230" i="81"/>
  <c r="J230" i="81" s="1"/>
  <c r="E230" i="82" s="1"/>
  <c r="G238" i="81"/>
  <c r="J238" i="81" s="1"/>
  <c r="G231" i="93"/>
  <c r="J231" i="93" s="1"/>
  <c r="E231" i="94" s="1"/>
  <c r="G253" i="81"/>
  <c r="J253" i="81" s="1"/>
  <c r="E253" i="82" s="1"/>
  <c r="G259" i="80"/>
  <c r="J259" i="80" s="1"/>
  <c r="E259" i="81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97" i="81"/>
  <c r="J97" i="81" s="1"/>
  <c r="E97" i="82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3" i="79"/>
  <c r="J133" i="79" s="1"/>
  <c r="E133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70" i="90"/>
  <c r="J70" i="90" s="1"/>
  <c r="E70" i="91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138" i="82"/>
  <c r="J138" i="82" s="1"/>
  <c r="E138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123" i="82"/>
  <c r="J123" i="82" s="1"/>
  <c r="E123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121" i="82"/>
  <c r="J121" i="82" s="1"/>
  <c r="E12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112" i="82"/>
  <c r="J112" i="82" s="1"/>
  <c r="E112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154" i="82"/>
  <c r="J154" i="82" s="1"/>
  <c r="E154" i="83" s="1"/>
  <c r="G20" i="81"/>
  <c r="J20" i="81" s="1"/>
  <c r="E20" i="82" s="1"/>
  <c r="G26" i="81"/>
  <c r="J26" i="81" s="1"/>
  <c r="E26" i="82" s="1"/>
  <c r="G47" i="82"/>
  <c r="J47" i="82" s="1"/>
  <c r="E47" i="83" s="1"/>
  <c r="G162" i="82"/>
  <c r="J162" i="82" s="1"/>
  <c r="E162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90" i="82"/>
  <c r="J90" i="82" s="1"/>
  <c r="E90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G104" i="82"/>
  <c r="J104" i="82" s="1"/>
  <c r="E104" i="83" s="1"/>
  <c r="G191" i="82"/>
  <c r="J191" i="82" s="1"/>
  <c r="E191" i="83" s="1"/>
  <c r="G190" i="82"/>
  <c r="J190" i="82" s="1"/>
  <c r="E190" i="83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52" i="92"/>
  <c r="J252" i="92" s="1"/>
  <c r="E252" i="93" s="1"/>
  <c r="E239" i="92"/>
  <c r="G239" i="92" s="1"/>
  <c r="J239" i="92" s="1"/>
  <c r="G249" i="91"/>
  <c r="J249" i="91" s="1"/>
  <c r="E249" i="92" s="1"/>
  <c r="E241" i="91"/>
  <c r="G245" i="98"/>
  <c r="J245" i="98" s="1"/>
  <c r="E245" i="99" s="1"/>
  <c r="E237" i="98"/>
  <c r="G237" i="98" s="1"/>
  <c r="J237" i="98" s="1"/>
  <c r="G251" i="82"/>
  <c r="J251" i="82" s="1"/>
  <c r="E243" i="82"/>
  <c r="G250" i="82"/>
  <c r="J250" i="82" s="1"/>
  <c r="E250" i="83" s="1"/>
  <c r="E242" i="82"/>
  <c r="E135" i="80"/>
  <c r="G135" i="80" s="1"/>
  <c r="J135" i="80" s="1"/>
  <c r="E135" i="81" s="1"/>
  <c r="G135" i="81" s="1"/>
  <c r="J135" i="81" s="1"/>
  <c r="E135" i="82" s="1"/>
  <c r="G135" i="82" s="1"/>
  <c r="J135" i="82" s="1"/>
  <c r="E135" i="83" s="1"/>
  <c r="E132" i="80"/>
  <c r="G132" i="80" s="1"/>
  <c r="J132" i="80" s="1"/>
  <c r="E132" i="81" s="1"/>
  <c r="G132" i="81" s="1"/>
  <c r="J132" i="81" s="1"/>
  <c r="E132" i="82" s="1"/>
  <c r="G132" i="82" s="1"/>
  <c r="J132" i="82" s="1"/>
  <c r="E132" i="83" s="1"/>
  <c r="G246" i="82"/>
  <c r="J246" i="82" s="1"/>
  <c r="E246" i="83" s="1"/>
  <c r="E238" i="82"/>
  <c r="G136" i="80"/>
  <c r="J136" i="80" s="1"/>
  <c r="E136" i="81" s="1"/>
  <c r="E136" i="80"/>
  <c r="E110" i="81"/>
  <c r="G110" i="81" s="1"/>
  <c r="J110" i="81" s="1"/>
  <c r="E222" i="81"/>
  <c r="G222" i="81" s="1"/>
  <c r="J222" i="81" s="1"/>
  <c r="E139" i="81"/>
  <c r="G139" i="81" s="1"/>
  <c r="J139" i="81" s="1"/>
  <c r="E224" i="81"/>
  <c r="G224" i="81" s="1"/>
  <c r="J224" i="81" s="1"/>
  <c r="E69" i="81"/>
  <c r="G69" i="81" s="1"/>
  <c r="J69" i="81" s="1"/>
  <c r="E55" i="81"/>
  <c r="G55" i="81" s="1"/>
  <c r="J55" i="81" s="1"/>
  <c r="E106" i="81"/>
  <c r="G106" i="81" s="1"/>
  <c r="J106" i="81" s="1"/>
  <c r="E146" i="81"/>
  <c r="G146" i="81" s="1"/>
  <c r="J146" i="81" s="1"/>
  <c r="E137" i="81"/>
  <c r="G137" i="81" s="1"/>
  <c r="J137" i="81" s="1"/>
  <c r="E73" i="81"/>
  <c r="G73" i="81" s="1"/>
  <c r="J73" i="81" s="1"/>
  <c r="E183" i="81"/>
  <c r="G183" i="81" s="1"/>
  <c r="J183" i="81" s="1"/>
  <c r="G88" i="81"/>
  <c r="J88" i="81" s="1"/>
  <c r="E88" i="82" s="1"/>
  <c r="E87" i="81"/>
  <c r="E62" i="81"/>
  <c r="G62" i="81" s="1"/>
  <c r="J62" i="81" s="1"/>
  <c r="E180" i="81"/>
  <c r="G180" i="81" s="1"/>
  <c r="J180" i="81" s="1"/>
  <c r="E95" i="81"/>
  <c r="G95" i="81" s="1"/>
  <c r="J95" i="81" s="1"/>
  <c r="E185" i="81"/>
  <c r="G185" i="81" s="1"/>
  <c r="J185" i="81" s="1"/>
  <c r="E167" i="81"/>
  <c r="G167" i="81" s="1"/>
  <c r="J167" i="81" s="1"/>
  <c r="E32" i="81"/>
  <c r="G32" i="81" s="1"/>
  <c r="J32" i="81" s="1"/>
  <c r="E59" i="81"/>
  <c r="G59" i="81" s="1"/>
  <c r="J59" i="81" s="1"/>
  <c r="E81" i="81"/>
  <c r="G81" i="81" s="1"/>
  <c r="J81" i="81" s="1"/>
  <c r="E159" i="81"/>
  <c r="G159" i="81" s="1"/>
  <c r="J159" i="81" s="1"/>
  <c r="E48" i="81"/>
  <c r="G48" i="81" s="1"/>
  <c r="J48" i="81" s="1"/>
  <c r="E120" i="81"/>
  <c r="G120" i="81" s="1"/>
  <c r="J120" i="81" s="1"/>
  <c r="E30" i="81"/>
  <c r="G30" i="81" s="1"/>
  <c r="J30" i="81" s="1"/>
  <c r="E163" i="81"/>
  <c r="G163" i="81" s="1"/>
  <c r="J163" i="81" s="1"/>
  <c r="E68" i="81"/>
  <c r="G68" i="81" s="1"/>
  <c r="J68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76" i="81"/>
  <c r="G176" i="81" s="1"/>
  <c r="J176" i="81" s="1"/>
  <c r="E116" i="81"/>
  <c r="G116" i="81" s="1"/>
  <c r="J116" i="81" s="1"/>
  <c r="E67" i="81"/>
  <c r="G67" i="81" s="1"/>
  <c r="J67" i="81" s="1"/>
  <c r="G174" i="81"/>
  <c r="J174" i="81" s="1"/>
  <c r="E174" i="82" s="1"/>
  <c r="E173" i="81"/>
  <c r="E72" i="81"/>
  <c r="G72" i="81" s="1"/>
  <c r="J72" i="81" s="1"/>
  <c r="E42" i="81"/>
  <c r="G42" i="81" s="1"/>
  <c r="J42" i="81" s="1"/>
  <c r="E130" i="81"/>
  <c r="G130" i="81" s="1"/>
  <c r="J130" i="81" s="1"/>
  <c r="E223" i="81"/>
  <c r="G223" i="81" s="1"/>
  <c r="J223" i="81" s="1"/>
  <c r="G247" i="81"/>
  <c r="J247" i="81" s="1"/>
  <c r="E234" i="81"/>
  <c r="G234" i="81" s="1"/>
  <c r="J234" i="81" s="1"/>
  <c r="E234" i="82" s="1"/>
  <c r="E85" i="81"/>
  <c r="G85" i="81" s="1"/>
  <c r="J85" i="81" s="1"/>
  <c r="E91" i="81"/>
  <c r="G91" i="81" s="1"/>
  <c r="J91" i="81" s="1"/>
  <c r="E258" i="81"/>
  <c r="G258" i="81" s="1"/>
  <c r="J258" i="81" s="1"/>
  <c r="G258" i="82" s="1"/>
  <c r="J258" i="82" s="1"/>
  <c r="G86" i="81"/>
  <c r="J86" i="81" s="1"/>
  <c r="E86" i="82" s="1"/>
  <c r="G87" i="81"/>
  <c r="J87" i="81" s="1"/>
  <c r="G231" i="94"/>
  <c r="J231" i="94" s="1"/>
  <c r="E231" i="95" s="1"/>
  <c r="G227" i="81"/>
  <c r="J227" i="81" s="1"/>
  <c r="E227" i="82" s="1"/>
  <c r="G235" i="81"/>
  <c r="J235" i="81" s="1"/>
  <c r="G228" i="81"/>
  <c r="J228" i="81" s="1"/>
  <c r="E228" i="82" s="1"/>
  <c r="G236" i="81"/>
  <c r="J236" i="81" s="1"/>
  <c r="G230" i="82"/>
  <c r="J230" i="82" s="1"/>
  <c r="E230" i="83" s="1"/>
  <c r="G238" i="82"/>
  <c r="J238" i="82" s="1"/>
  <c r="G232" i="91"/>
  <c r="J232" i="91" s="1"/>
  <c r="E232" i="92" s="1"/>
  <c r="G241" i="91"/>
  <c r="J241" i="91" s="1"/>
  <c r="G240" i="91"/>
  <c r="J240" i="91" s="1"/>
  <c r="E240" i="92" s="1"/>
  <c r="G253" i="82"/>
  <c r="J253" i="82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E122" i="83" s="1"/>
  <c r="G17" i="79"/>
  <c r="J17" i="79" s="1"/>
  <c r="E17" i="80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64" i="83"/>
  <c r="J64" i="83" s="1"/>
  <c r="E64" i="84" s="1"/>
  <c r="G43" i="83"/>
  <c r="J43" i="83" s="1"/>
  <c r="E43" i="84" s="1"/>
  <c r="G15" i="79"/>
  <c r="J15" i="79" s="1"/>
  <c r="E15" i="80" s="1"/>
  <c r="G220" i="83"/>
  <c r="J220" i="83" s="1"/>
  <c r="E220" i="84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90" i="83"/>
  <c r="J90" i="83" s="1"/>
  <c r="E90" i="84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142" i="83"/>
  <c r="J142" i="83" s="1"/>
  <c r="E142" i="84" s="1"/>
  <c r="G164" i="83"/>
  <c r="J164" i="83" s="1"/>
  <c r="E164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21" i="83"/>
  <c r="J121" i="83" s="1"/>
  <c r="E121" i="84" s="1"/>
  <c r="G166" i="83"/>
  <c r="J166" i="83" s="1"/>
  <c r="E166" i="84" s="1"/>
  <c r="G138" i="83"/>
  <c r="J138" i="83" s="1"/>
  <c r="E138" i="84" s="1"/>
  <c r="G108" i="83"/>
  <c r="J108" i="83" s="1"/>
  <c r="E108" i="84" s="1"/>
  <c r="G7" i="79"/>
  <c r="J7" i="79" s="1"/>
  <c r="E7" i="80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E136" i="82" s="1"/>
  <c r="M264" i="8"/>
  <c r="G249" i="92" l="1"/>
  <c r="J249" i="92" s="1"/>
  <c r="E249" i="93" s="1"/>
  <c r="E241" i="92"/>
  <c r="G252" i="93"/>
  <c r="J252" i="93" s="1"/>
  <c r="E252" i="94" s="1"/>
  <c r="E239" i="93"/>
  <c r="G239" i="93" s="1"/>
  <c r="J239" i="93" s="1"/>
  <c r="G245" i="99"/>
  <c r="J245" i="99" s="1"/>
  <c r="E245" i="100" s="1"/>
  <c r="E237" i="99"/>
  <c r="G237" i="99" s="1"/>
  <c r="J237" i="99" s="1"/>
  <c r="E224" i="82"/>
  <c r="G224" i="82" s="1"/>
  <c r="J224" i="82" s="1"/>
  <c r="E224" i="83" s="1"/>
  <c r="G224" i="83" s="1"/>
  <c r="J224" i="83" s="1"/>
  <c r="E224" i="84" s="1"/>
  <c r="G246" i="83"/>
  <c r="J246" i="83" s="1"/>
  <c r="E246" i="84" s="1"/>
  <c r="E238" i="83"/>
  <c r="E116" i="82"/>
  <c r="G116" i="82" s="1"/>
  <c r="J116" i="82" s="1"/>
  <c r="E116" i="83" s="1"/>
  <c r="G116" i="83" s="1"/>
  <c r="J116" i="83" s="1"/>
  <c r="E116" i="84" s="1"/>
  <c r="E139" i="82"/>
  <c r="G139" i="82" s="1"/>
  <c r="J139" i="82" s="1"/>
  <c r="E139" i="83" s="1"/>
  <c r="G139" i="83" s="1"/>
  <c r="J139" i="83" s="1"/>
  <c r="E139" i="84" s="1"/>
  <c r="E223" i="82"/>
  <c r="G223" i="82" s="1"/>
  <c r="J223" i="82" s="1"/>
  <c r="E223" i="83" s="1"/>
  <c r="G223" i="83" s="1"/>
  <c r="J223" i="83" s="1"/>
  <c r="E223" i="84" s="1"/>
  <c r="G176" i="82"/>
  <c r="J176" i="82" s="1"/>
  <c r="E176" i="83" s="1"/>
  <c r="G176" i="83" s="1"/>
  <c r="J176" i="83" s="1"/>
  <c r="E176" i="84" s="1"/>
  <c r="E176" i="82"/>
  <c r="E167" i="82"/>
  <c r="G167" i="82" s="1"/>
  <c r="J167" i="82" s="1"/>
  <c r="E167" i="83" s="1"/>
  <c r="G167" i="83" s="1"/>
  <c r="J167" i="83" s="1"/>
  <c r="E167" i="84" s="1"/>
  <c r="E73" i="82"/>
  <c r="G73" i="82" s="1"/>
  <c r="J73" i="82" s="1"/>
  <c r="E73" i="83" s="1"/>
  <c r="G73" i="83" s="1"/>
  <c r="J73" i="83" s="1"/>
  <c r="E73" i="84" s="1"/>
  <c r="E222" i="82"/>
  <c r="G222" i="82" s="1"/>
  <c r="J222" i="82" s="1"/>
  <c r="E222" i="83" s="1"/>
  <c r="G222" i="83" s="1"/>
  <c r="J222" i="83" s="1"/>
  <c r="E222" i="84" s="1"/>
  <c r="G68" i="82"/>
  <c r="J68" i="82" s="1"/>
  <c r="E68" i="83" s="1"/>
  <c r="G68" i="83" s="1"/>
  <c r="J68" i="83" s="1"/>
  <c r="E68" i="84" s="1"/>
  <c r="E68" i="82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244" i="82"/>
  <c r="J244" i="82" s="1"/>
  <c r="E244" i="83" s="1"/>
  <c r="E236" i="82"/>
  <c r="G88" i="82"/>
  <c r="J88" i="82" s="1"/>
  <c r="E88" i="83" s="1"/>
  <c r="E87" i="82"/>
  <c r="G130" i="82"/>
  <c r="J130" i="82" s="1"/>
  <c r="E130" i="83" s="1"/>
  <c r="G130" i="83" s="1"/>
  <c r="J130" i="83" s="1"/>
  <c r="E130" i="84" s="1"/>
  <c r="E130" i="82"/>
  <c r="E92" i="82"/>
  <c r="G92" i="82" s="1"/>
  <c r="J92" i="82" s="1"/>
  <c r="E92" i="83" s="1"/>
  <c r="G92" i="83" s="1"/>
  <c r="J92" i="83" s="1"/>
  <c r="E92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G185" i="82"/>
  <c r="J185" i="82" s="1"/>
  <c r="E185" i="83" s="1"/>
  <c r="G185" i="83" s="1"/>
  <c r="J185" i="83" s="1"/>
  <c r="E185" i="84" s="1"/>
  <c r="E185" i="82"/>
  <c r="G137" i="82"/>
  <c r="J137" i="82" s="1"/>
  <c r="E137" i="83" s="1"/>
  <c r="G137" i="83" s="1"/>
  <c r="J137" i="83" s="1"/>
  <c r="E137" i="84" s="1"/>
  <c r="E137" i="82"/>
  <c r="E110" i="82"/>
  <c r="G110" i="82" s="1"/>
  <c r="J110" i="82" s="1"/>
  <c r="E110" i="83" s="1"/>
  <c r="G110" i="83" s="1"/>
  <c r="J110" i="83" s="1"/>
  <c r="E110" i="84" s="1"/>
  <c r="G242" i="82"/>
  <c r="J242" i="82" s="1"/>
  <c r="E247" i="82"/>
  <c r="G247" i="82" s="1"/>
  <c r="J247" i="82" s="1"/>
  <c r="G183" i="82"/>
  <c r="J183" i="82" s="1"/>
  <c r="E183" i="83" s="1"/>
  <c r="G183" i="83" s="1"/>
  <c r="J183" i="83" s="1"/>
  <c r="E183" i="84" s="1"/>
  <c r="E183" i="82"/>
  <c r="G42" i="82"/>
  <c r="J42" i="82" s="1"/>
  <c r="E42" i="83" s="1"/>
  <c r="G42" i="83" s="1"/>
  <c r="J42" i="83" s="1"/>
  <c r="E42" i="84" s="1"/>
  <c r="E42" i="82"/>
  <c r="E184" i="82"/>
  <c r="G184" i="82" s="1"/>
  <c r="J184" i="82" s="1"/>
  <c r="E184" i="83" s="1"/>
  <c r="G184" i="83" s="1"/>
  <c r="J184" i="83" s="1"/>
  <c r="E184" i="84" s="1"/>
  <c r="E120" i="82"/>
  <c r="G120" i="82" s="1"/>
  <c r="J120" i="82" s="1"/>
  <c r="E120" i="83" s="1"/>
  <c r="G120" i="83" s="1"/>
  <c r="J120" i="83" s="1"/>
  <c r="E120" i="84" s="1"/>
  <c r="G95" i="82"/>
  <c r="J95" i="82" s="1"/>
  <c r="E95" i="83" s="1"/>
  <c r="G95" i="83" s="1"/>
  <c r="J95" i="83" s="1"/>
  <c r="E95" i="84" s="1"/>
  <c r="E95" i="82"/>
  <c r="G146" i="82"/>
  <c r="J146" i="82" s="1"/>
  <c r="E146" i="83" s="1"/>
  <c r="G146" i="83" s="1"/>
  <c r="J146" i="83" s="1"/>
  <c r="E146" i="84" s="1"/>
  <c r="E146" i="82"/>
  <c r="E67" i="82"/>
  <c r="G67" i="82" s="1"/>
  <c r="J67" i="82" s="1"/>
  <c r="E67" i="83" s="1"/>
  <c r="G67" i="83" s="1"/>
  <c r="J67" i="83" s="1"/>
  <c r="E67" i="84" s="1"/>
  <c r="E163" i="82"/>
  <c r="G163" i="82" s="1"/>
  <c r="J163" i="82" s="1"/>
  <c r="E163" i="83" s="1"/>
  <c r="G163" i="83" s="1"/>
  <c r="J163" i="83" s="1"/>
  <c r="E163" i="84" s="1"/>
  <c r="G72" i="82"/>
  <c r="J72" i="82" s="1"/>
  <c r="E72" i="83" s="1"/>
  <c r="G72" i="83" s="1"/>
  <c r="J72" i="83" s="1"/>
  <c r="E72" i="84" s="1"/>
  <c r="E72" i="82"/>
  <c r="G48" i="82"/>
  <c r="J48" i="82" s="1"/>
  <c r="E48" i="83" s="1"/>
  <c r="G48" i="83" s="1"/>
  <c r="J48" i="83" s="1"/>
  <c r="E48" i="84" s="1"/>
  <c r="E48" i="82"/>
  <c r="E180" i="82"/>
  <c r="G180" i="82" s="1"/>
  <c r="J180" i="82" s="1"/>
  <c r="E180" i="83" s="1"/>
  <c r="G180" i="83" s="1"/>
  <c r="J180" i="83" s="1"/>
  <c r="E180" i="84" s="1"/>
  <c r="E106" i="82"/>
  <c r="G106" i="82" s="1"/>
  <c r="J106" i="82" s="1"/>
  <c r="E106" i="83" s="1"/>
  <c r="G106" i="83" s="1"/>
  <c r="J106" i="83" s="1"/>
  <c r="E106" i="84" s="1"/>
  <c r="G59" i="82"/>
  <c r="J59" i="82" s="1"/>
  <c r="E59" i="83" s="1"/>
  <c r="G59" i="83" s="1"/>
  <c r="J59" i="83" s="1"/>
  <c r="E59" i="84" s="1"/>
  <c r="E59" i="82"/>
  <c r="G233" i="82"/>
  <c r="J233" i="82" s="1"/>
  <c r="E233" i="82"/>
  <c r="E91" i="82"/>
  <c r="G91" i="82" s="1"/>
  <c r="J91" i="82" s="1"/>
  <c r="E91" i="83" s="1"/>
  <c r="G91" i="83" s="1"/>
  <c r="J91" i="83" s="1"/>
  <c r="E91" i="84" s="1"/>
  <c r="E117" i="82"/>
  <c r="G117" i="82" s="1"/>
  <c r="J117" i="82" s="1"/>
  <c r="E117" i="83" s="1"/>
  <c r="G117" i="83" s="1"/>
  <c r="J117" i="83" s="1"/>
  <c r="E117" i="84" s="1"/>
  <c r="G159" i="82"/>
  <c r="J159" i="82" s="1"/>
  <c r="E159" i="83" s="1"/>
  <c r="G159" i="83" s="1"/>
  <c r="J159" i="83" s="1"/>
  <c r="E159" i="84" s="1"/>
  <c r="E159" i="82"/>
  <c r="G62" i="82"/>
  <c r="J62" i="82" s="1"/>
  <c r="E62" i="83" s="1"/>
  <c r="G62" i="83" s="1"/>
  <c r="J62" i="83" s="1"/>
  <c r="E62" i="84" s="1"/>
  <c r="E62" i="82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7" i="83"/>
  <c r="G97" i="83" s="1"/>
  <c r="J97" i="83" s="1"/>
  <c r="E97" i="84" s="1"/>
  <c r="G97" i="84" s="1"/>
  <c r="J97" i="84" s="1"/>
  <c r="E97" i="85" s="1"/>
  <c r="G243" i="82"/>
  <c r="J243" i="82" s="1"/>
  <c r="E243" i="83" s="1"/>
  <c r="E235" i="82"/>
  <c r="G85" i="82"/>
  <c r="J85" i="82" s="1"/>
  <c r="E85" i="83" s="1"/>
  <c r="G85" i="83" s="1"/>
  <c r="J85" i="83" s="1"/>
  <c r="E85" i="84" s="1"/>
  <c r="E85" i="82"/>
  <c r="E107" i="82"/>
  <c r="G107" i="82" s="1"/>
  <c r="J107" i="82" s="1"/>
  <c r="E107" i="83" s="1"/>
  <c r="G107" i="83" s="1"/>
  <c r="J107" i="83" s="1"/>
  <c r="E107" i="84" s="1"/>
  <c r="E81" i="82"/>
  <c r="G81" i="82" s="1"/>
  <c r="J81" i="82" s="1"/>
  <c r="E81" i="83" s="1"/>
  <c r="G81" i="83" s="1"/>
  <c r="J81" i="83" s="1"/>
  <c r="E81" i="84" s="1"/>
  <c r="G69" i="82"/>
  <c r="J69" i="82" s="1"/>
  <c r="E69" i="83" s="1"/>
  <c r="G69" i="83" s="1"/>
  <c r="J69" i="83" s="1"/>
  <c r="E69" i="84" s="1"/>
  <c r="E69" i="82"/>
  <c r="G251" i="83"/>
  <c r="J251" i="83" s="1"/>
  <c r="E251" i="84" s="1"/>
  <c r="E96" i="81"/>
  <c r="G96" i="81" s="1"/>
  <c r="J96" i="81" s="1"/>
  <c r="E161" i="81"/>
  <c r="G161" i="81" s="1"/>
  <c r="J161" i="81" s="1"/>
  <c r="E119" i="81"/>
  <c r="G119" i="81" s="1"/>
  <c r="J119" i="81" s="1"/>
  <c r="G86" i="82"/>
  <c r="J86" i="82" s="1"/>
  <c r="E86" i="83" s="1"/>
  <c r="G87" i="82"/>
  <c r="J87" i="82" s="1"/>
  <c r="G228" i="82"/>
  <c r="J228" i="82" s="1"/>
  <c r="E228" i="83" s="1"/>
  <c r="G236" i="82"/>
  <c r="J236" i="82" s="1"/>
  <c r="G229" i="102"/>
  <c r="J229" i="102" s="1"/>
  <c r="E229" i="103" s="1"/>
  <c r="G232" i="92"/>
  <c r="J232" i="92" s="1"/>
  <c r="E232" i="93" s="1"/>
  <c r="G241" i="92"/>
  <c r="J241" i="92" s="1"/>
  <c r="G240" i="92"/>
  <c r="J240" i="92" s="1"/>
  <c r="E240" i="93" s="1"/>
  <c r="G227" i="82"/>
  <c r="J227" i="82" s="1"/>
  <c r="E227" i="83" s="1"/>
  <c r="G235" i="82"/>
  <c r="J235" i="82" s="1"/>
  <c r="G234" i="82"/>
  <c r="J234" i="82" s="1"/>
  <c r="E234" i="83" s="1"/>
  <c r="G230" i="83"/>
  <c r="J230" i="83" s="1"/>
  <c r="E230" i="84" s="1"/>
  <c r="G238" i="83"/>
  <c r="J238" i="83" s="1"/>
  <c r="G231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48" i="84"/>
  <c r="J48" i="84" s="1"/>
  <c r="E48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36" i="83" s="1"/>
  <c r="E127" i="97" l="1"/>
  <c r="G127" i="97" s="1"/>
  <c r="J127" i="97" s="1"/>
  <c r="E127" i="98" s="1"/>
  <c r="G127" i="98" s="1"/>
  <c r="J127" i="98" s="1"/>
  <c r="E127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G245" i="100"/>
  <c r="J245" i="100" s="1"/>
  <c r="E245" i="101" s="1"/>
  <c r="E237" i="100"/>
  <c r="G237" i="100" s="1"/>
  <c r="J237" i="100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G249" i="93"/>
  <c r="J249" i="93" s="1"/>
  <c r="E249" i="94" s="1"/>
  <c r="E241" i="93"/>
  <c r="G241" i="93" s="1"/>
  <c r="J241" i="93" s="1"/>
  <c r="E194" i="97"/>
  <c r="G194" i="97" s="1"/>
  <c r="J194" i="97" s="1"/>
  <c r="E194" i="98" s="1"/>
  <c r="G194" i="98" s="1"/>
  <c r="J194" i="98" s="1"/>
  <c r="E194" i="99" s="1"/>
  <c r="E153" i="97"/>
  <c r="G153" i="97" s="1"/>
  <c r="J153" i="97" s="1"/>
  <c r="E153" i="98" s="1"/>
  <c r="G153" i="98" s="1"/>
  <c r="J153" i="98" s="1"/>
  <c r="E153" i="99" s="1"/>
  <c r="E83" i="97"/>
  <c r="G83" i="97" s="1"/>
  <c r="J83" i="97" s="1"/>
  <c r="E83" i="98" s="1"/>
  <c r="G83" i="98" s="1"/>
  <c r="J83" i="98" s="1"/>
  <c r="E83" i="99" s="1"/>
  <c r="G252" i="94"/>
  <c r="J252" i="94" s="1"/>
  <c r="E252" i="95" s="1"/>
  <c r="E239" i="94"/>
  <c r="G239" i="94" s="1"/>
  <c r="J239" i="94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81" i="97"/>
  <c r="G181" i="97" s="1"/>
  <c r="J181" i="97" s="1"/>
  <c r="E181" i="98" s="1"/>
  <c r="G181" i="98" s="1"/>
  <c r="J181" i="98" s="1"/>
  <c r="E181" i="99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J198" i="95"/>
  <c r="E198" i="96" s="1"/>
  <c r="G198" i="96" s="1"/>
  <c r="J198" i="96" s="1"/>
  <c r="E198" i="97" s="1"/>
  <c r="G198" i="97" s="1"/>
  <c r="J198" i="97" s="1"/>
  <c r="E198" i="98" s="1"/>
  <c r="J231" i="95"/>
  <c r="E231" i="96" s="1"/>
  <c r="E247" i="83"/>
  <c r="G247" i="83" s="1"/>
  <c r="J247" i="83" s="1"/>
  <c r="E119" i="82"/>
  <c r="G119" i="82" s="1"/>
  <c r="J119" i="82" s="1"/>
  <c r="E119" i="83" s="1"/>
  <c r="G119" i="83" s="1"/>
  <c r="J119" i="83" s="1"/>
  <c r="E119" i="84" s="1"/>
  <c r="G250" i="83"/>
  <c r="J250" i="83" s="1"/>
  <c r="E250" i="84" s="1"/>
  <c r="E242" i="83"/>
  <c r="G242" i="83" s="1"/>
  <c r="J242" i="83" s="1"/>
  <c r="G246" i="84"/>
  <c r="J246" i="84" s="1"/>
  <c r="E246" i="85" s="1"/>
  <c r="E238" i="84"/>
  <c r="E96" i="82"/>
  <c r="G96" i="82" s="1"/>
  <c r="J96" i="82" s="1"/>
  <c r="E96" i="83" s="1"/>
  <c r="G96" i="83" s="1"/>
  <c r="J96" i="83" s="1"/>
  <c r="E96" i="84" s="1"/>
  <c r="G244" i="83"/>
  <c r="J244" i="83" s="1"/>
  <c r="E244" i="84" s="1"/>
  <c r="E236" i="83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E161" i="82"/>
  <c r="G161" i="82" s="1"/>
  <c r="J161" i="82" s="1"/>
  <c r="E161" i="83" s="1"/>
  <c r="G161" i="83" s="1"/>
  <c r="J161" i="83" s="1"/>
  <c r="E161" i="84" s="1"/>
  <c r="G243" i="83"/>
  <c r="J243" i="83" s="1"/>
  <c r="E235" i="83"/>
  <c r="G235" i="83" s="1"/>
  <c r="J235" i="83" s="1"/>
  <c r="G88" i="83"/>
  <c r="J88" i="83" s="1"/>
  <c r="E88" i="84" s="1"/>
  <c r="E87" i="83"/>
  <c r="G87" i="83" s="1"/>
  <c r="J87" i="83" s="1"/>
  <c r="E214" i="81"/>
  <c r="G214" i="81" s="1"/>
  <c r="J214" i="81" s="1"/>
  <c r="G86" i="83"/>
  <c r="J86" i="83" s="1"/>
  <c r="E86" i="84" s="1"/>
  <c r="G231" i="96"/>
  <c r="J231" i="96" s="1"/>
  <c r="G227" i="83"/>
  <c r="J227" i="83" s="1"/>
  <c r="E227" i="84" s="1"/>
  <c r="G232" i="93"/>
  <c r="J232" i="93" s="1"/>
  <c r="E232" i="94" s="1"/>
  <c r="G240" i="93"/>
  <c r="J240" i="93" s="1"/>
  <c r="E240" i="94" s="1"/>
  <c r="G230" i="84"/>
  <c r="J230" i="84" s="1"/>
  <c r="G238" i="84"/>
  <c r="J238" i="84" s="1"/>
  <c r="G234" i="83"/>
  <c r="J234" i="83" s="1"/>
  <c r="E234" i="84" s="1"/>
  <c r="G229" i="103"/>
  <c r="J229" i="103" s="1"/>
  <c r="E229" i="104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249" i="94" l="1"/>
  <c r="J249" i="94" s="1"/>
  <c r="E249" i="95" s="1"/>
  <c r="E241" i="94"/>
  <c r="E210" i="97"/>
  <c r="G210" i="97" s="1"/>
  <c r="J210" i="97" s="1"/>
  <c r="E210" i="98" s="1"/>
  <c r="G210" i="98" s="1"/>
  <c r="J210" i="98" s="1"/>
  <c r="E210" i="99" s="1"/>
  <c r="E231" i="97"/>
  <c r="G231" i="97" s="1"/>
  <c r="J231" i="97" s="1"/>
  <c r="E231" i="98" s="1"/>
  <c r="G231" i="98" s="1"/>
  <c r="J231" i="98" s="1"/>
  <c r="G252" i="95"/>
  <c r="J252" i="95" s="1"/>
  <c r="E252" i="96" s="1"/>
  <c r="G252" i="96" s="1"/>
  <c r="J252" i="96" s="1"/>
  <c r="E252" i="97" s="1"/>
  <c r="E239" i="95"/>
  <c r="G239" i="95" s="1"/>
  <c r="J239" i="95" s="1"/>
  <c r="E239" i="96" s="1"/>
  <c r="G239" i="96" s="1"/>
  <c r="J239" i="96" s="1"/>
  <c r="G245" i="101"/>
  <c r="J245" i="101" s="1"/>
  <c r="E245" i="102" s="1"/>
  <c r="E237" i="101"/>
  <c r="G237" i="101" s="1"/>
  <c r="J237" i="101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11" i="97"/>
  <c r="G211" i="97" s="1"/>
  <c r="J211" i="97" s="1"/>
  <c r="E211" i="98" s="1"/>
  <c r="G211" i="98" s="1"/>
  <c r="J211" i="98" s="1"/>
  <c r="E211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202" i="97"/>
  <c r="G202" i="97" s="1"/>
  <c r="J202" i="97" s="1"/>
  <c r="E202" i="98" s="1"/>
  <c r="G202" i="98" s="1"/>
  <c r="J202" i="98" s="1"/>
  <c r="E202" i="99" s="1"/>
  <c r="E204" i="97"/>
  <c r="G204" i="97" s="1"/>
  <c r="J204" i="97" s="1"/>
  <c r="E204" i="98" s="1"/>
  <c r="G204" i="98" s="1"/>
  <c r="J204" i="98" s="1"/>
  <c r="E204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47" i="97"/>
  <c r="G147" i="97" s="1"/>
  <c r="J147" i="97" s="1"/>
  <c r="E147" i="98" s="1"/>
  <c r="G147" i="98" s="1"/>
  <c r="J147" i="98" s="1"/>
  <c r="E147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G250" i="84"/>
  <c r="J250" i="84" s="1"/>
  <c r="E250" i="85" s="1"/>
  <c r="E242" i="84"/>
  <c r="G242" i="84" s="1"/>
  <c r="J242" i="84" s="1"/>
  <c r="G246" i="85"/>
  <c r="J246" i="85" s="1"/>
  <c r="E246" i="86" s="1"/>
  <c r="E238" i="85"/>
  <c r="G238" i="85" s="1"/>
  <c r="J238" i="85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30" i="85"/>
  <c r="E214" i="82"/>
  <c r="G214" i="82" s="1"/>
  <c r="J214" i="82" s="1"/>
  <c r="E214" i="83" s="1"/>
  <c r="G214" i="83" s="1"/>
  <c r="J214" i="83" s="1"/>
  <c r="E214" i="84" s="1"/>
  <c r="E235" i="84"/>
  <c r="G235" i="84" s="1"/>
  <c r="J235" i="84" s="1"/>
  <c r="G244" i="84"/>
  <c r="J244" i="84" s="1"/>
  <c r="E244" i="85" s="1"/>
  <c r="E236" i="84"/>
  <c r="G236" i="84" s="1"/>
  <c r="J236" i="84" s="1"/>
  <c r="E247" i="84"/>
  <c r="G247" i="84" s="1"/>
  <c r="J247" i="84" s="1"/>
  <c r="G251" i="84"/>
  <c r="J251" i="84" s="1"/>
  <c r="E251" i="85" s="1"/>
  <c r="E243" i="84"/>
  <c r="G243" i="84" s="1"/>
  <c r="J243" i="84" s="1"/>
  <c r="G86" i="84"/>
  <c r="J86" i="84" s="1"/>
  <c r="G228" i="84"/>
  <c r="J228" i="84" s="1"/>
  <c r="G232" i="94"/>
  <c r="J232" i="94" s="1"/>
  <c r="E232" i="95" s="1"/>
  <c r="G241" i="94"/>
  <c r="J241" i="94" s="1"/>
  <c r="G240" i="94"/>
  <c r="J240" i="94" s="1"/>
  <c r="E240" i="95" s="1"/>
  <c r="G229" i="104"/>
  <c r="J229" i="104" s="1"/>
  <c r="E229" i="105" s="1"/>
  <c r="G234" i="84"/>
  <c r="J234" i="84" s="1"/>
  <c r="E234" i="85" s="1"/>
  <c r="G227" i="84"/>
  <c r="J227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E231" i="99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126" i="100"/>
  <c r="G126" i="100" s="1"/>
  <c r="J126" i="100" s="1"/>
  <c r="E155" i="100"/>
  <c r="G155" i="100" s="1"/>
  <c r="J155" i="100" s="1"/>
  <c r="G249" i="95"/>
  <c r="J249" i="95" s="1"/>
  <c r="E249" i="96" s="1"/>
  <c r="E241" i="95"/>
  <c r="E208" i="100"/>
  <c r="G208" i="100" s="1"/>
  <c r="J208" i="100" s="1"/>
  <c r="E194" i="100"/>
  <c r="G194" i="100" s="1"/>
  <c r="J194" i="100" s="1"/>
  <c r="E213" i="100"/>
  <c r="G213" i="100" s="1"/>
  <c r="J213" i="100" s="1"/>
  <c r="E127" i="100"/>
  <c r="G127" i="100" s="1"/>
  <c r="J127" i="100" s="1"/>
  <c r="G252" i="97"/>
  <c r="J252" i="97" s="1"/>
  <c r="E252" i="98" s="1"/>
  <c r="E239" i="97"/>
  <c r="G239" i="97" s="1"/>
  <c r="J239" i="97" s="1"/>
  <c r="E205" i="100"/>
  <c r="G205" i="100" s="1"/>
  <c r="J205" i="100" s="1"/>
  <c r="E148" i="100"/>
  <c r="G148" i="100" s="1"/>
  <c r="J148" i="100" s="1"/>
  <c r="E206" i="100"/>
  <c r="G206" i="100" s="1"/>
  <c r="J206" i="100" s="1"/>
  <c r="E181" i="100"/>
  <c r="G181" i="100" s="1"/>
  <c r="J181" i="100" s="1"/>
  <c r="E193" i="100"/>
  <c r="G193" i="100" s="1"/>
  <c r="J193" i="100" s="1"/>
  <c r="E226" i="100"/>
  <c r="G226" i="100" s="1"/>
  <c r="J226" i="100" s="1"/>
  <c r="E125" i="100"/>
  <c r="G125" i="100" s="1"/>
  <c r="J125" i="100" s="1"/>
  <c r="G245" i="102"/>
  <c r="J245" i="102" s="1"/>
  <c r="E245" i="103" s="1"/>
  <c r="G245" i="103" s="1"/>
  <c r="J245" i="103" s="1"/>
  <c r="E245" i="104" s="1"/>
  <c r="G245" i="104" s="1"/>
  <c r="J245" i="104" s="1"/>
  <c r="E245" i="105" s="1"/>
  <c r="E237" i="102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E113" i="100"/>
  <c r="G113" i="100" s="1"/>
  <c r="J113" i="100" s="1"/>
  <c r="E84" i="100"/>
  <c r="G84" i="100" s="1"/>
  <c r="J84" i="100" s="1"/>
  <c r="E177" i="100"/>
  <c r="G177" i="100" s="1"/>
  <c r="J177" i="100" s="1"/>
  <c r="G246" i="86"/>
  <c r="J246" i="86" s="1"/>
  <c r="E246" i="87" s="1"/>
  <c r="E238" i="86"/>
  <c r="E235" i="85"/>
  <c r="G244" i="85"/>
  <c r="J244" i="85" s="1"/>
  <c r="E244" i="86" s="1"/>
  <c r="E236" i="85"/>
  <c r="G236" i="85" s="1"/>
  <c r="J236" i="85" s="1"/>
  <c r="E168" i="86"/>
  <c r="G168" i="86" s="1"/>
  <c r="J168" i="86" s="1"/>
  <c r="E168" i="87" s="1"/>
  <c r="G168" i="87" s="1"/>
  <c r="J168" i="87" s="1"/>
  <c r="E168" i="88" s="1"/>
  <c r="G88" i="85"/>
  <c r="J88" i="85" s="1"/>
  <c r="E88" i="86" s="1"/>
  <c r="E87" i="85"/>
  <c r="G87" i="85" s="1"/>
  <c r="J87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86" i="85"/>
  <c r="E121" i="86"/>
  <c r="G121" i="86" s="1"/>
  <c r="J121" i="86" s="1"/>
  <c r="E121" i="87" s="1"/>
  <c r="G121" i="87" s="1"/>
  <c r="J121" i="87" s="1"/>
  <c r="E121" i="88" s="1"/>
  <c r="E77" i="86"/>
  <c r="G77" i="86" s="1"/>
  <c r="J77" i="86" s="1"/>
  <c r="E77" i="87" s="1"/>
  <c r="G77" i="87" s="1"/>
  <c r="J77" i="87" s="1"/>
  <c r="E77" i="88" s="1"/>
  <c r="E72" i="86"/>
  <c r="G72" i="86" s="1"/>
  <c r="J72" i="86" s="1"/>
  <c r="E72" i="87" s="1"/>
  <c r="G72" i="87" s="1"/>
  <c r="J72" i="87" s="1"/>
  <c r="E72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51" i="85"/>
  <c r="J251" i="85" s="1"/>
  <c r="E251" i="86" s="1"/>
  <c r="E243" i="85"/>
  <c r="G243" i="85" s="1"/>
  <c r="J243" i="85" s="1"/>
  <c r="E91" i="86"/>
  <c r="G91" i="86" s="1"/>
  <c r="J91" i="86" s="1"/>
  <c r="E91" i="87" s="1"/>
  <c r="G91" i="87" s="1"/>
  <c r="J91" i="87" s="1"/>
  <c r="E91" i="88" s="1"/>
  <c r="E138" i="86"/>
  <c r="G138" i="86" s="1"/>
  <c r="J138" i="86" s="1"/>
  <c r="E138" i="87" s="1"/>
  <c r="G138" i="87" s="1"/>
  <c r="J138" i="87" s="1"/>
  <c r="E138" i="88" s="1"/>
  <c r="E170" i="86"/>
  <c r="G170" i="86" s="1"/>
  <c r="J170" i="86" s="1"/>
  <c r="E170" i="87" s="1"/>
  <c r="G170" i="87" s="1"/>
  <c r="J170" i="87" s="1"/>
  <c r="E170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G235" i="85"/>
  <c r="J235" i="85" s="1"/>
  <c r="E227" i="85"/>
  <c r="G227" i="85" s="1"/>
  <c r="J227" i="85" s="1"/>
  <c r="E227" i="86" s="1"/>
  <c r="E228" i="85"/>
  <c r="G228" i="85" s="1"/>
  <c r="J228" i="85" s="1"/>
  <c r="E228" i="86" s="1"/>
  <c r="E64" i="86"/>
  <c r="G64" i="86" s="1"/>
  <c r="J64" i="86" s="1"/>
  <c r="E64" i="87" s="1"/>
  <c r="G64" i="87" s="1"/>
  <c r="J64" i="87" s="1"/>
  <c r="E64" i="88" s="1"/>
  <c r="E185" i="86"/>
  <c r="G185" i="86" s="1"/>
  <c r="J185" i="86" s="1"/>
  <c r="E185" i="87" s="1"/>
  <c r="G185" i="87" s="1"/>
  <c r="J185" i="87" s="1"/>
  <c r="E185" i="88" s="1"/>
  <c r="E90" i="86"/>
  <c r="G90" i="86" s="1"/>
  <c r="J90" i="86" s="1"/>
  <c r="E90" i="87" s="1"/>
  <c r="G90" i="87" s="1"/>
  <c r="J90" i="87" s="1"/>
  <c r="E90" i="88" s="1"/>
  <c r="E172" i="86"/>
  <c r="G172" i="86" s="1"/>
  <c r="J172" i="86" s="1"/>
  <c r="E172" i="87" s="1"/>
  <c r="G172" i="87" s="1"/>
  <c r="J172" i="87" s="1"/>
  <c r="E172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47" i="85"/>
  <c r="G247" i="85" s="1"/>
  <c r="J247" i="85" s="1"/>
  <c r="E166" i="86"/>
  <c r="G166" i="86" s="1"/>
  <c r="J166" i="86" s="1"/>
  <c r="E166" i="87" s="1"/>
  <c r="G166" i="87" s="1"/>
  <c r="J166" i="87" s="1"/>
  <c r="E166" i="88" s="1"/>
  <c r="E144" i="86"/>
  <c r="G144" i="86" s="1"/>
  <c r="J144" i="86" s="1"/>
  <c r="E144" i="87" s="1"/>
  <c r="G144" i="87" s="1"/>
  <c r="J144" i="87" s="1"/>
  <c r="E144" i="88" s="1"/>
  <c r="E65" i="86"/>
  <c r="G65" i="86" s="1"/>
  <c r="J65" i="86" s="1"/>
  <c r="E65" i="87" s="1"/>
  <c r="G65" i="87" s="1"/>
  <c r="J65" i="87" s="1"/>
  <c r="E65" i="88" s="1"/>
  <c r="E184" i="86"/>
  <c r="G184" i="86" s="1"/>
  <c r="J184" i="86" s="1"/>
  <c r="E184" i="87" s="1"/>
  <c r="G184" i="87" s="1"/>
  <c r="J184" i="87" s="1"/>
  <c r="E184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215" i="86"/>
  <c r="G215" i="86" s="1"/>
  <c r="J215" i="86" s="1"/>
  <c r="E215" i="87" s="1"/>
  <c r="G215" i="87" s="1"/>
  <c r="J215" i="87" s="1"/>
  <c r="E215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250" i="85"/>
  <c r="J250" i="85" s="1"/>
  <c r="E250" i="86" s="1"/>
  <c r="E242" i="85"/>
  <c r="G242" i="85" s="1"/>
  <c r="J242" i="85" s="1"/>
  <c r="G245" i="105"/>
  <c r="J245" i="105" s="1"/>
  <c r="G237" i="105"/>
  <c r="J237" i="105" s="1"/>
  <c r="G86" i="85"/>
  <c r="J86" i="85" s="1"/>
  <c r="G231" i="99"/>
  <c r="J231" i="99" s="1"/>
  <c r="G228" i="86"/>
  <c r="J228" i="86" s="1"/>
  <c r="G227" i="86"/>
  <c r="J227" i="86" s="1"/>
  <c r="G229" i="105"/>
  <c r="J229" i="105" s="1"/>
  <c r="G230" i="86"/>
  <c r="J230" i="86" s="1"/>
  <c r="G238" i="86"/>
  <c r="J238" i="86" s="1"/>
  <c r="G232" i="95"/>
  <c r="J232" i="95" s="1"/>
  <c r="E232" i="96" s="1"/>
  <c r="G241" i="95"/>
  <c r="G240" i="95"/>
  <c r="J240" i="95" s="1"/>
  <c r="E240" i="96" s="1"/>
  <c r="G234" i="85"/>
  <c r="J234" i="85" s="1"/>
  <c r="E234" i="86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77" i="101" l="1"/>
  <c r="G177" i="101" s="1"/>
  <c r="J177" i="101" s="1"/>
  <c r="E84" i="101"/>
  <c r="G84" i="101" s="1"/>
  <c r="J84" i="101" s="1"/>
  <c r="E194" i="101"/>
  <c r="G194" i="101" s="1"/>
  <c r="J194" i="101" s="1"/>
  <c r="E127" i="101"/>
  <c r="G127" i="101" s="1"/>
  <c r="J127" i="101" s="1"/>
  <c r="E113" i="101"/>
  <c r="G113" i="101" s="1"/>
  <c r="J113" i="101" s="1"/>
  <c r="E206" i="101"/>
  <c r="G206" i="101" s="1"/>
  <c r="J206" i="101" s="1"/>
  <c r="E151" i="101"/>
  <c r="G151" i="101" s="1"/>
  <c r="J151" i="101" s="1"/>
  <c r="E213" i="101"/>
  <c r="G213" i="101" s="1"/>
  <c r="J213" i="101" s="1"/>
  <c r="E148" i="101"/>
  <c r="G148" i="101" s="1"/>
  <c r="J148" i="101" s="1"/>
  <c r="E153" i="101"/>
  <c r="G153" i="101" s="1"/>
  <c r="J153" i="101" s="1"/>
  <c r="E193" i="101"/>
  <c r="G193" i="101" s="1"/>
  <c r="J193" i="101" s="1"/>
  <c r="E205" i="101"/>
  <c r="G205" i="101" s="1"/>
  <c r="J205" i="101" s="1"/>
  <c r="E152" i="101"/>
  <c r="G152" i="101" s="1"/>
  <c r="J152" i="101" s="1"/>
  <c r="E125" i="101"/>
  <c r="G125" i="101" s="1"/>
  <c r="J125" i="101" s="1"/>
  <c r="E126" i="101"/>
  <c r="G126" i="101" s="1"/>
  <c r="J126" i="101" s="1"/>
  <c r="E226" i="101"/>
  <c r="G226" i="101" s="1"/>
  <c r="J226" i="101" s="1"/>
  <c r="E155" i="101"/>
  <c r="G155" i="101" s="1"/>
  <c r="J155" i="101" s="1"/>
  <c r="E209" i="100"/>
  <c r="G209" i="100" s="1"/>
  <c r="J209" i="100" s="1"/>
  <c r="E128" i="100"/>
  <c r="G128" i="100" s="1"/>
  <c r="J128" i="100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04" i="100"/>
  <c r="G204" i="100" s="1"/>
  <c r="J204" i="100" s="1"/>
  <c r="E196" i="100"/>
  <c r="G196" i="100" s="1"/>
  <c r="J196" i="100" s="1"/>
  <c r="E195" i="100"/>
  <c r="G195" i="100" s="1"/>
  <c r="J195" i="100" s="1"/>
  <c r="E157" i="100"/>
  <c r="G157" i="100" s="1"/>
  <c r="J157" i="100" s="1"/>
  <c r="E182" i="100"/>
  <c r="G182" i="100" s="1"/>
  <c r="J182" i="100" s="1"/>
  <c r="E39" i="100"/>
  <c r="G39" i="100" s="1"/>
  <c r="J39" i="100" s="1"/>
  <c r="E9" i="100"/>
  <c r="G9" i="100" s="1"/>
  <c r="J9" i="100" s="1"/>
  <c r="G252" i="98"/>
  <c r="J252" i="98" s="1"/>
  <c r="E252" i="99" s="1"/>
  <c r="E239" i="98"/>
  <c r="G239" i="98" s="1"/>
  <c r="J239" i="98" s="1"/>
  <c r="E147" i="100"/>
  <c r="G147" i="100" s="1"/>
  <c r="J147" i="100" s="1"/>
  <c r="E156" i="100"/>
  <c r="G156" i="100" s="1"/>
  <c r="J156" i="100" s="1"/>
  <c r="E211" i="100"/>
  <c r="G211" i="100" s="1"/>
  <c r="J211" i="100" s="1"/>
  <c r="E181" i="101"/>
  <c r="G181" i="101" s="1"/>
  <c r="J181" i="101" s="1"/>
  <c r="E208" i="101"/>
  <c r="G208" i="101" s="1"/>
  <c r="J208" i="101" s="1"/>
  <c r="E83" i="101"/>
  <c r="G83" i="101" s="1"/>
  <c r="J83" i="101" s="1"/>
  <c r="E11" i="100"/>
  <c r="G11" i="100" s="1"/>
  <c r="J11" i="100" s="1"/>
  <c r="E197" i="100"/>
  <c r="G197" i="100" s="1"/>
  <c r="J197" i="100" s="1"/>
  <c r="E150" i="100"/>
  <c r="G150" i="100" s="1"/>
  <c r="J150" i="100" s="1"/>
  <c r="E203" i="100"/>
  <c r="G203" i="100" s="1"/>
  <c r="J203" i="100" s="1"/>
  <c r="E198" i="100"/>
  <c r="G198" i="100" s="1"/>
  <c r="J198" i="100" s="1"/>
  <c r="E231" i="100"/>
  <c r="G231" i="100" s="1"/>
  <c r="J231" i="100" s="1"/>
  <c r="E231" i="101" s="1"/>
  <c r="G231" i="101" s="1"/>
  <c r="J231" i="101" s="1"/>
  <c r="E231" i="102" s="1"/>
  <c r="G249" i="96"/>
  <c r="J249" i="96" s="1"/>
  <c r="E249" i="97" s="1"/>
  <c r="J241" i="95"/>
  <c r="E241" i="96" s="1"/>
  <c r="G241" i="96" s="1"/>
  <c r="J241" i="96" s="1"/>
  <c r="G250" i="86"/>
  <c r="J250" i="86" s="1"/>
  <c r="E250" i="87" s="1"/>
  <c r="E242" i="86"/>
  <c r="G242" i="86" s="1"/>
  <c r="J242" i="86" s="1"/>
  <c r="G244" i="86"/>
  <c r="J244" i="86" s="1"/>
  <c r="E244" i="87" s="1"/>
  <c r="E236" i="86"/>
  <c r="G236" i="86" s="1"/>
  <c r="J236" i="86" s="1"/>
  <c r="G251" i="86"/>
  <c r="J251" i="86" s="1"/>
  <c r="E251" i="87" s="1"/>
  <c r="E243" i="86"/>
  <c r="G243" i="86" s="1"/>
  <c r="J243" i="86" s="1"/>
  <c r="E247" i="86"/>
  <c r="G247" i="86" s="1"/>
  <c r="J247" i="86" s="1"/>
  <c r="E23" i="87"/>
  <c r="G23" i="87" s="1"/>
  <c r="J23" i="87" s="1"/>
  <c r="E23" i="88" s="1"/>
  <c r="G23" i="88" s="1"/>
  <c r="J23" i="88" s="1"/>
  <c r="E228" i="87"/>
  <c r="G228" i="87" s="1"/>
  <c r="J228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86" i="86"/>
  <c r="G86" i="86" s="1"/>
  <c r="J86" i="86" s="1"/>
  <c r="E86" i="87" s="1"/>
  <c r="G86" i="87" s="1"/>
  <c r="J86" i="87" s="1"/>
  <c r="E165" i="86"/>
  <c r="G165" i="86" s="1"/>
  <c r="J165" i="86" s="1"/>
  <c r="E165" i="87" s="1"/>
  <c r="G165" i="87" s="1"/>
  <c r="J165" i="87" s="1"/>
  <c r="E165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2" i="87"/>
  <c r="G22" i="87" s="1"/>
  <c r="J22" i="87" s="1"/>
  <c r="E22" i="88" s="1"/>
  <c r="G22" i="88" s="1"/>
  <c r="J22" i="88" s="1"/>
  <c r="G246" i="87"/>
  <c r="J246" i="87" s="1"/>
  <c r="E246" i="88" s="1"/>
  <c r="E238" i="87"/>
  <c r="G238" i="87" s="1"/>
  <c r="J238" i="87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G88" i="86"/>
  <c r="J88" i="86" s="1"/>
  <c r="E88" i="87" s="1"/>
  <c r="E87" i="86"/>
  <c r="G87" i="86" s="1"/>
  <c r="J87" i="86" s="1"/>
  <c r="E224" i="88"/>
  <c r="G224" i="88" s="1"/>
  <c r="J224" i="88" s="1"/>
  <c r="E224" i="89" s="1"/>
  <c r="G224" i="89" s="1"/>
  <c r="J224" i="89" s="1"/>
  <c r="E224" i="90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19" i="86"/>
  <c r="G119" i="86" s="1"/>
  <c r="J119" i="86" s="1"/>
  <c r="E119" i="87" s="1"/>
  <c r="G119" i="87" s="1"/>
  <c r="J119" i="87" s="1"/>
  <c r="E119" i="88" s="1"/>
  <c r="E19" i="87"/>
  <c r="G19" i="87" s="1"/>
  <c r="J19" i="87" s="1"/>
  <c r="E19" i="88" s="1"/>
  <c r="G19" i="88" s="1"/>
  <c r="J19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E227" i="87"/>
  <c r="G227" i="87" s="1"/>
  <c r="J227" i="87" s="1"/>
  <c r="E235" i="86"/>
  <c r="G235" i="86" s="1"/>
  <c r="J235" i="86" s="1"/>
  <c r="G245" i="106"/>
  <c r="J245" i="106" s="1"/>
  <c r="G237" i="106"/>
  <c r="J237" i="106" s="1"/>
  <c r="G234" i="86"/>
  <c r="J234" i="86" s="1"/>
  <c r="E234" i="87" s="1"/>
  <c r="G229" i="106"/>
  <c r="J229" i="106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97" i="90"/>
  <c r="J97" i="90" s="1"/>
  <c r="E97" i="91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3" i="102" l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G213" i="106" s="1"/>
  <c r="J213" i="106" s="1"/>
  <c r="G213" i="107" s="1"/>
  <c r="J213" i="107" s="1"/>
  <c r="E197" i="101"/>
  <c r="G197" i="101" s="1"/>
  <c r="J197" i="101" s="1"/>
  <c r="E157" i="101"/>
  <c r="G157" i="101" s="1"/>
  <c r="J157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G126" i="106" s="1"/>
  <c r="J126" i="106" s="1"/>
  <c r="G126" i="107" s="1"/>
  <c r="J126" i="107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G151" i="106" s="1"/>
  <c r="J151" i="106" s="1"/>
  <c r="G151" i="107" s="1"/>
  <c r="J151" i="107" s="1"/>
  <c r="E195" i="101"/>
  <c r="G195" i="101" s="1"/>
  <c r="J195" i="101" s="1"/>
  <c r="E10" i="101"/>
  <c r="G10" i="101" s="1"/>
  <c r="J10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G125" i="106" s="1"/>
  <c r="J125" i="106" s="1"/>
  <c r="G125" i="107" s="1"/>
  <c r="J125" i="107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G206" i="106" s="1"/>
  <c r="J206" i="106" s="1"/>
  <c r="G206" i="107" s="1"/>
  <c r="J206" i="107" s="1"/>
  <c r="E11" i="101"/>
  <c r="G11" i="101" s="1"/>
  <c r="J11" i="101" s="1"/>
  <c r="E210" i="101"/>
  <c r="G210" i="101" s="1"/>
  <c r="J210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G152" i="106" s="1"/>
  <c r="J152" i="106" s="1"/>
  <c r="G152" i="107" s="1"/>
  <c r="J152" i="107" s="1"/>
  <c r="E113" i="102"/>
  <c r="G113" i="102" s="1"/>
  <c r="J113" i="102" s="1"/>
  <c r="E150" i="101"/>
  <c r="G150" i="101" s="1"/>
  <c r="J150" i="101" s="1"/>
  <c r="E147" i="101"/>
  <c r="G147" i="101" s="1"/>
  <c r="J147" i="101" s="1"/>
  <c r="E128" i="101"/>
  <c r="G128" i="101" s="1"/>
  <c r="J128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G205" i="106" s="1"/>
  <c r="J205" i="106" s="1"/>
  <c r="G205" i="107" s="1"/>
  <c r="J205" i="107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G127" i="106" s="1"/>
  <c r="J127" i="106" s="1"/>
  <c r="G127" i="107" s="1"/>
  <c r="J127" i="107" s="1"/>
  <c r="E198" i="101"/>
  <c r="G198" i="101" s="1"/>
  <c r="J198" i="101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G208" i="106" s="1"/>
  <c r="J208" i="106" s="1"/>
  <c r="G208" i="107" s="1"/>
  <c r="J208" i="107" s="1"/>
  <c r="E9" i="101"/>
  <c r="G9" i="101" s="1"/>
  <c r="J9" i="101" s="1"/>
  <c r="E204" i="101"/>
  <c r="G204" i="101" s="1"/>
  <c r="J204" i="101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G193" i="106" s="1"/>
  <c r="J193" i="106" s="1"/>
  <c r="G193" i="107" s="1"/>
  <c r="J193" i="107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G194" i="106" s="1"/>
  <c r="J194" i="106" s="1"/>
  <c r="G194" i="107" s="1"/>
  <c r="J194" i="107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G226" i="106" s="1"/>
  <c r="J226" i="106" s="1"/>
  <c r="G226" i="107" s="1"/>
  <c r="J226" i="107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G181" i="106" s="1"/>
  <c r="J181" i="106" s="1"/>
  <c r="G181" i="107" s="1"/>
  <c r="J181" i="107" s="1"/>
  <c r="E149" i="101"/>
  <c r="G149" i="101" s="1"/>
  <c r="J149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G153" i="106" s="1"/>
  <c r="J153" i="106" s="1"/>
  <c r="G153" i="107" s="1"/>
  <c r="J153" i="107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G84" i="106" s="1"/>
  <c r="J84" i="106" s="1"/>
  <c r="G84" i="107" s="1"/>
  <c r="J84" i="107" s="1"/>
  <c r="E182" i="101"/>
  <c r="G182" i="101" s="1"/>
  <c r="J182" i="101" s="1"/>
  <c r="E211" i="101"/>
  <c r="G211" i="101" s="1"/>
  <c r="J211" i="101" s="1"/>
  <c r="E202" i="101"/>
  <c r="G202" i="101" s="1"/>
  <c r="J202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G155" i="106" s="1"/>
  <c r="J155" i="106" s="1"/>
  <c r="G155" i="107" s="1"/>
  <c r="J155" i="107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G148" i="106" s="1"/>
  <c r="J148" i="106" s="1"/>
  <c r="G148" i="107" s="1"/>
  <c r="J148" i="107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G177" i="106" s="1"/>
  <c r="J177" i="106" s="1"/>
  <c r="G177" i="107" s="1"/>
  <c r="J177" i="107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E175" i="97"/>
  <c r="G175" i="97" s="1"/>
  <c r="J175" i="97" s="1"/>
  <c r="E175" i="98" s="1"/>
  <c r="G175" i="98" s="1"/>
  <c r="J175" i="98" s="1"/>
  <c r="E175" i="99" s="1"/>
  <c r="E71" i="97"/>
  <c r="G71" i="97" s="1"/>
  <c r="J71" i="97" s="1"/>
  <c r="E71" i="98" s="1"/>
  <c r="G71" i="98" s="1"/>
  <c r="J71" i="98" s="1"/>
  <c r="E71" i="99" s="1"/>
  <c r="G249" i="97"/>
  <c r="J249" i="97" s="1"/>
  <c r="E249" i="98" s="1"/>
  <c r="E241" i="97"/>
  <c r="E203" i="101"/>
  <c r="G203" i="101" s="1"/>
  <c r="J203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G83" i="106" s="1"/>
  <c r="J83" i="106" s="1"/>
  <c r="G83" i="107" s="1"/>
  <c r="J83" i="107" s="1"/>
  <c r="E156" i="101"/>
  <c r="G156" i="101" s="1"/>
  <c r="J156" i="101" s="1"/>
  <c r="E39" i="101"/>
  <c r="G39" i="101" s="1"/>
  <c r="J39" i="101" s="1"/>
  <c r="E196" i="101"/>
  <c r="G196" i="101" s="1"/>
  <c r="J196" i="101" s="1"/>
  <c r="E212" i="101"/>
  <c r="G212" i="101" s="1"/>
  <c r="J212" i="101" s="1"/>
  <c r="E209" i="101"/>
  <c r="G209" i="101" s="1"/>
  <c r="J209" i="101" s="1"/>
  <c r="E70" i="97"/>
  <c r="G70" i="97" s="1"/>
  <c r="J70" i="97" s="1"/>
  <c r="E70" i="98" s="1"/>
  <c r="G70" i="98" s="1"/>
  <c r="J70" i="98" s="1"/>
  <c r="E70" i="99" s="1"/>
  <c r="E24" i="89"/>
  <c r="G24" i="89" s="1"/>
  <c r="J24" i="89" s="1"/>
  <c r="E24" i="90" s="1"/>
  <c r="E247" i="87"/>
  <c r="G247" i="87" s="1"/>
  <c r="J247" i="87" s="1"/>
  <c r="G251" i="87"/>
  <c r="J251" i="87" s="1"/>
  <c r="E251" i="88" s="1"/>
  <c r="E243" i="87"/>
  <c r="G243" i="87" s="1"/>
  <c r="J243" i="87" s="1"/>
  <c r="E19" i="89"/>
  <c r="G19" i="89" s="1"/>
  <c r="J19" i="89" s="1"/>
  <c r="E19" i="90" s="1"/>
  <c r="E25" i="89"/>
  <c r="G25" i="89" s="1"/>
  <c r="J25" i="89" s="1"/>
  <c r="E25" i="90" s="1"/>
  <c r="G246" i="88"/>
  <c r="J246" i="88" s="1"/>
  <c r="E246" i="89" s="1"/>
  <c r="E238" i="88"/>
  <c r="E21" i="89"/>
  <c r="G21" i="89" s="1"/>
  <c r="J21" i="89" s="1"/>
  <c r="E21" i="90" s="1"/>
  <c r="E20" i="89"/>
  <c r="G20" i="89" s="1"/>
  <c r="J20" i="89" s="1"/>
  <c r="E20" i="90" s="1"/>
  <c r="E22" i="89"/>
  <c r="G22" i="89" s="1"/>
  <c r="J22" i="89" s="1"/>
  <c r="E22" i="90" s="1"/>
  <c r="E86" i="88"/>
  <c r="G86" i="88" s="1"/>
  <c r="J86" i="88" s="1"/>
  <c r="E86" i="89" s="1"/>
  <c r="E26" i="89"/>
  <c r="G26" i="89" s="1"/>
  <c r="J26" i="89" s="1"/>
  <c r="E26" i="90" s="1"/>
  <c r="E23" i="89"/>
  <c r="G23" i="89" s="1"/>
  <c r="J23" i="89" s="1"/>
  <c r="E23" i="90" s="1"/>
  <c r="E56" i="88"/>
  <c r="G56" i="88" s="1"/>
  <c r="J56" i="88" s="1"/>
  <c r="E56" i="89" s="1"/>
  <c r="G56" i="89" s="1"/>
  <c r="J56" i="89" s="1"/>
  <c r="E56" i="90" s="1"/>
  <c r="E91" i="89"/>
  <c r="G91" i="89" s="1"/>
  <c r="J91" i="89" s="1"/>
  <c r="E91" i="90" s="1"/>
  <c r="E235" i="87"/>
  <c r="G235" i="87" s="1"/>
  <c r="J235" i="87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E67" i="89"/>
  <c r="G67" i="89" s="1"/>
  <c r="J67" i="89" s="1"/>
  <c r="E67" i="90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E66" i="89"/>
  <c r="G66" i="89" s="1"/>
  <c r="J66" i="89" s="1"/>
  <c r="E66" i="90" s="1"/>
  <c r="E154" i="89"/>
  <c r="G154" i="89" s="1"/>
  <c r="J154" i="89" s="1"/>
  <c r="E154" i="90" s="1"/>
  <c r="E137" i="89"/>
  <c r="G137" i="89" s="1"/>
  <c r="J137" i="89" s="1"/>
  <c r="E137" i="90" s="1"/>
  <c r="G88" i="87"/>
  <c r="J88" i="87" s="1"/>
  <c r="E88" i="88" s="1"/>
  <c r="E87" i="87"/>
  <c r="G87" i="87" s="1"/>
  <c r="J87" i="87" s="1"/>
  <c r="G250" i="87"/>
  <c r="J250" i="87" s="1"/>
  <c r="E250" i="88" s="1"/>
  <c r="E242" i="87"/>
  <c r="G242" i="87" s="1"/>
  <c r="J242" i="87" s="1"/>
  <c r="E46" i="88"/>
  <c r="G46" i="88" s="1"/>
  <c r="J46" i="88" s="1"/>
  <c r="E46" i="89" s="1"/>
  <c r="G46" i="89" s="1"/>
  <c r="J46" i="89" s="1"/>
  <c r="E46" i="90" s="1"/>
  <c r="E28" i="88"/>
  <c r="G28" i="88" s="1"/>
  <c r="J28" i="88" s="1"/>
  <c r="E28" i="89" s="1"/>
  <c r="G28" i="89" s="1"/>
  <c r="J28" i="89" s="1"/>
  <c r="E28" i="90" s="1"/>
  <c r="E68" i="89"/>
  <c r="G68" i="89" s="1"/>
  <c r="J68" i="89" s="1"/>
  <c r="E68" i="90" s="1"/>
  <c r="E43" i="88"/>
  <c r="G43" i="88" s="1"/>
  <c r="J43" i="88" s="1"/>
  <c r="E43" i="89" s="1"/>
  <c r="G43" i="89" s="1"/>
  <c r="J43" i="89" s="1"/>
  <c r="E43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E79" i="89"/>
  <c r="G79" i="89" s="1"/>
  <c r="J79" i="89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E72" i="89"/>
  <c r="G72" i="89" s="1"/>
  <c r="J72" i="89" s="1"/>
  <c r="E72" i="90" s="1"/>
  <c r="E65" i="89"/>
  <c r="G65" i="89" s="1"/>
  <c r="J65" i="89" s="1"/>
  <c r="E65" i="90" s="1"/>
  <c r="E159" i="89"/>
  <c r="G159" i="89" s="1"/>
  <c r="J159" i="89" s="1"/>
  <c r="E159" i="90" s="1"/>
  <c r="E184" i="89"/>
  <c r="G184" i="89" s="1"/>
  <c r="J184" i="89" s="1"/>
  <c r="E184" i="90" s="1"/>
  <c r="G184" i="90" s="1"/>
  <c r="J184" i="90" s="1"/>
  <c r="E184" i="91" s="1"/>
  <c r="E49" i="88"/>
  <c r="G49" i="88" s="1"/>
  <c r="J49" i="88" s="1"/>
  <c r="E49" i="89" s="1"/>
  <c r="G49" i="89" s="1"/>
  <c r="J49" i="89" s="1"/>
  <c r="E49" i="90" s="1"/>
  <c r="E61" i="89"/>
  <c r="G61" i="89" s="1"/>
  <c r="J61" i="89" s="1"/>
  <c r="E61" i="90" s="1"/>
  <c r="E144" i="89"/>
  <c r="G144" i="89" s="1"/>
  <c r="J144" i="89" s="1"/>
  <c r="E144" i="90" s="1"/>
  <c r="G144" i="90" s="1"/>
  <c r="J144" i="90" s="1"/>
  <c r="E144" i="91" s="1"/>
  <c r="E227" i="88"/>
  <c r="G227" i="88" s="1"/>
  <c r="J227" i="88" s="1"/>
  <c r="E227" i="89" s="1"/>
  <c r="E220" i="89"/>
  <c r="G220" i="89" s="1"/>
  <c r="J220" i="89" s="1"/>
  <c r="E220" i="90" s="1"/>
  <c r="E139" i="89"/>
  <c r="G139" i="89" s="1"/>
  <c r="J139" i="89" s="1"/>
  <c r="E139" i="90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E170" i="89"/>
  <c r="G170" i="89" s="1"/>
  <c r="J170" i="89" s="1"/>
  <c r="E170" i="90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E183" i="89"/>
  <c r="G183" i="89" s="1"/>
  <c r="J183" i="89" s="1"/>
  <c r="E183" i="90" s="1"/>
  <c r="E145" i="89"/>
  <c r="G145" i="89" s="1"/>
  <c r="J145" i="89" s="1"/>
  <c r="E145" i="90" s="1"/>
  <c r="E180" i="89"/>
  <c r="G180" i="89" s="1"/>
  <c r="J180" i="89" s="1"/>
  <c r="E180" i="90" s="1"/>
  <c r="E222" i="89"/>
  <c r="G222" i="89" s="1"/>
  <c r="J222" i="89" s="1"/>
  <c r="E222" i="90" s="1"/>
  <c r="G222" i="90" s="1"/>
  <c r="J222" i="90" s="1"/>
  <c r="E222" i="91" s="1"/>
  <c r="E228" i="88"/>
  <c r="G228" i="88" s="1"/>
  <c r="J228" i="88" s="1"/>
  <c r="E228" i="89" s="1"/>
  <c r="G228" i="89" s="1"/>
  <c r="J228" i="89" s="1"/>
  <c r="E228" i="90" s="1"/>
  <c r="G244" i="87"/>
  <c r="J244" i="87" s="1"/>
  <c r="E244" i="88" s="1"/>
  <c r="E236" i="87"/>
  <c r="G236" i="87" s="1"/>
  <c r="J236" i="87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E171" i="89"/>
  <c r="G171" i="89" s="1"/>
  <c r="J171" i="89" s="1"/>
  <c r="E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E78" i="89"/>
  <c r="G78" i="89" s="1"/>
  <c r="J78" i="89" s="1"/>
  <c r="E78" i="90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E74" i="89"/>
  <c r="G74" i="89" s="1"/>
  <c r="J74" i="89" s="1"/>
  <c r="E74" i="90" s="1"/>
  <c r="E118" i="89"/>
  <c r="G118" i="89" s="1"/>
  <c r="J118" i="89" s="1"/>
  <c r="E118" i="90" s="1"/>
  <c r="E168" i="89"/>
  <c r="G168" i="89" s="1"/>
  <c r="J168" i="89" s="1"/>
  <c r="E168" i="90" s="1"/>
  <c r="E162" i="89"/>
  <c r="G162" i="89" s="1"/>
  <c r="J162" i="89" s="1"/>
  <c r="E162" i="90" s="1"/>
  <c r="G162" i="90" s="1"/>
  <c r="J162" i="90" s="1"/>
  <c r="E162" i="91" s="1"/>
  <c r="E62" i="89"/>
  <c r="G62" i="89" s="1"/>
  <c r="J62" i="89" s="1"/>
  <c r="E62" i="90" s="1"/>
  <c r="E158" i="89"/>
  <c r="G158" i="89" s="1"/>
  <c r="J158" i="89" s="1"/>
  <c r="E158" i="90" s="1"/>
  <c r="E37" i="88"/>
  <c r="G37" i="88" s="1"/>
  <c r="J37" i="88" s="1"/>
  <c r="E37" i="89" s="1"/>
  <c r="G37" i="89" s="1"/>
  <c r="J37" i="89" s="1"/>
  <c r="E37" i="90" s="1"/>
  <c r="E80" i="89"/>
  <c r="G80" i="89" s="1"/>
  <c r="J80" i="89" s="1"/>
  <c r="E80" i="90" s="1"/>
  <c r="E146" i="89"/>
  <c r="G146" i="89" s="1"/>
  <c r="J146" i="89" s="1"/>
  <c r="E146" i="90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E130" i="89"/>
  <c r="G130" i="89" s="1"/>
  <c r="J130" i="89" s="1"/>
  <c r="E130" i="90" s="1"/>
  <c r="E92" i="89"/>
  <c r="G92" i="89" s="1"/>
  <c r="J92" i="89" s="1"/>
  <c r="E92" i="90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E101" i="89"/>
  <c r="G101" i="89" s="1"/>
  <c r="J101" i="89" s="1"/>
  <c r="E101" i="90" s="1"/>
  <c r="E164" i="89"/>
  <c r="G164" i="89" s="1"/>
  <c r="J164" i="89" s="1"/>
  <c r="E164" i="90" s="1"/>
  <c r="E120" i="89"/>
  <c r="G120" i="89" s="1"/>
  <c r="J120" i="89" s="1"/>
  <c r="E120" i="90" s="1"/>
  <c r="E143" i="89"/>
  <c r="G143" i="89" s="1"/>
  <c r="J143" i="89" s="1"/>
  <c r="E143" i="90" s="1"/>
  <c r="G143" i="90" s="1"/>
  <c r="J143" i="90" s="1"/>
  <c r="E143" i="91" s="1"/>
  <c r="G238" i="88"/>
  <c r="J238" i="88" s="1"/>
  <c r="E230" i="88"/>
  <c r="G230" i="88" s="1"/>
  <c r="J230" i="88" s="1"/>
  <c r="E230" i="89" s="1"/>
  <c r="G230" i="89" s="1"/>
  <c r="J230" i="89" s="1"/>
  <c r="E230" i="90" s="1"/>
  <c r="E77" i="89"/>
  <c r="G77" i="89" s="1"/>
  <c r="J77" i="89" s="1"/>
  <c r="E77" i="90" s="1"/>
  <c r="G77" i="90" s="1"/>
  <c r="J77" i="90" s="1"/>
  <c r="E77" i="91" s="1"/>
  <c r="E31" i="88"/>
  <c r="G31" i="88" s="1"/>
  <c r="J31" i="88" s="1"/>
  <c r="E31" i="89" s="1"/>
  <c r="G31" i="89" s="1"/>
  <c r="J31" i="89" s="1"/>
  <c r="E31" i="90" s="1"/>
  <c r="E123" i="89"/>
  <c r="G123" i="89" s="1"/>
  <c r="J123" i="89" s="1"/>
  <c r="E123" i="90" s="1"/>
  <c r="E106" i="89"/>
  <c r="G106" i="89" s="1"/>
  <c r="J106" i="89" s="1"/>
  <c r="E106" i="90" s="1"/>
  <c r="E47" i="88"/>
  <c r="G47" i="88" s="1"/>
  <c r="J47" i="88" s="1"/>
  <c r="E47" i="89" s="1"/>
  <c r="G47" i="89" s="1"/>
  <c r="J47" i="89" s="1"/>
  <c r="E47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E85" i="89"/>
  <c r="G85" i="89" s="1"/>
  <c r="J85" i="89" s="1"/>
  <c r="E85" i="90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E98" i="89"/>
  <c r="G98" i="89" s="1"/>
  <c r="J98" i="89" s="1"/>
  <c r="E98" i="90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245" i="107"/>
  <c r="J245" i="107" s="1"/>
  <c r="G237" i="107"/>
  <c r="J237" i="107" s="1"/>
  <c r="G86" i="89"/>
  <c r="J86" i="89" s="1"/>
  <c r="E86" i="90" s="1"/>
  <c r="G229" i="107"/>
  <c r="J229" i="107" s="1"/>
  <c r="G234" i="87"/>
  <c r="J234" i="87" s="1"/>
  <c r="E234" i="88" s="1"/>
  <c r="G227" i="89"/>
  <c r="J227" i="89" s="1"/>
  <c r="E227" i="90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E231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9" i="90"/>
  <c r="J19" i="90" s="1"/>
  <c r="E19" i="91" s="1"/>
  <c r="G20" i="90"/>
  <c r="J20" i="90" s="1"/>
  <c r="E20" i="91" s="1"/>
  <c r="G24" i="90"/>
  <c r="J24" i="90" s="1"/>
  <c r="E24" i="91" s="1"/>
  <c r="G111" i="88"/>
  <c r="J111" i="88" s="1"/>
  <c r="G116" i="88"/>
  <c r="J116" i="88" s="1"/>
  <c r="G22" i="90"/>
  <c r="J22" i="90" s="1"/>
  <c r="E22" i="91" s="1"/>
  <c r="G26" i="90"/>
  <c r="J26" i="90" s="1"/>
  <c r="E26" i="91" s="1"/>
  <c r="G25" i="90"/>
  <c r="J25" i="90" s="1"/>
  <c r="E25" i="91" s="1"/>
  <c r="G115" i="88"/>
  <c r="J115" i="88" s="1"/>
  <c r="G21" i="90"/>
  <c r="J21" i="90" s="1"/>
  <c r="E21" i="91" s="1"/>
  <c r="G38" i="88"/>
  <c r="J38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E90" i="91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E220" i="91" s="1"/>
  <c r="G138" i="90"/>
  <c r="J138" i="90" s="1"/>
  <c r="E138" i="91" s="1"/>
  <c r="G139" i="90"/>
  <c r="J139" i="90" s="1"/>
  <c r="E139" i="91" s="1"/>
  <c r="G106" i="90"/>
  <c r="J106" i="90" s="1"/>
  <c r="E106" i="91" s="1"/>
  <c r="G140" i="90"/>
  <c r="J140" i="90" s="1"/>
  <c r="E140" i="91" s="1"/>
  <c r="G123" i="90"/>
  <c r="J123" i="90" s="1"/>
  <c r="E123" i="91" s="1"/>
  <c r="G78" i="90"/>
  <c r="J78" i="90" s="1"/>
  <c r="E78" i="91" s="1"/>
  <c r="G65" i="90"/>
  <c r="J65" i="90" s="1"/>
  <c r="E65" i="91" s="1"/>
  <c r="G79" i="90"/>
  <c r="J79" i="90" s="1"/>
  <c r="G74" i="90"/>
  <c r="J74" i="90" s="1"/>
  <c r="E74" i="91" s="1"/>
  <c r="G166" i="90"/>
  <c r="J166" i="90" s="1"/>
  <c r="E166" i="91" s="1"/>
  <c r="G176" i="90"/>
  <c r="J176" i="90" s="1"/>
  <c r="E176" i="91" s="1"/>
  <c r="G145" i="90"/>
  <c r="J145" i="90" s="1"/>
  <c r="E145" i="91" s="1"/>
  <c r="G91" i="90"/>
  <c r="J91" i="90" s="1"/>
  <c r="E91" i="91" s="1"/>
  <c r="G118" i="90"/>
  <c r="J118" i="90" s="1"/>
  <c r="E118" i="91" s="1"/>
  <c r="G224" i="90"/>
  <c r="J224" i="90" s="1"/>
  <c r="E224" i="91" s="1"/>
  <c r="G67" i="90"/>
  <c r="J67" i="90" s="1"/>
  <c r="E67" i="91" s="1"/>
  <c r="G69" i="90"/>
  <c r="J69" i="90" s="1"/>
  <c r="E69" i="91" s="1"/>
  <c r="G146" i="90"/>
  <c r="J146" i="90" s="1"/>
  <c r="E146" i="91" s="1"/>
  <c r="G98" i="90"/>
  <c r="J98" i="90" s="1"/>
  <c r="E98" i="91" s="1"/>
  <c r="G93" i="90"/>
  <c r="J93" i="90" s="1"/>
  <c r="E93" i="91" s="1"/>
  <c r="G80" i="90"/>
  <c r="J80" i="90" s="1"/>
  <c r="E80" i="91" s="1"/>
  <c r="G142" i="90"/>
  <c r="J142" i="90" s="1"/>
  <c r="E142" i="91" s="1"/>
  <c r="G163" i="90"/>
  <c r="J163" i="90" s="1"/>
  <c r="E163" i="91" s="1"/>
  <c r="G137" i="90"/>
  <c r="J137" i="90" s="1"/>
  <c r="E137" i="91" s="1"/>
  <c r="G130" i="90"/>
  <c r="J130" i="90" s="1"/>
  <c r="E130" i="91" s="1"/>
  <c r="G72" i="90"/>
  <c r="J72" i="90" s="1"/>
  <c r="E72" i="91" s="1"/>
  <c r="G85" i="90"/>
  <c r="J85" i="90" s="1"/>
  <c r="E85" i="91" s="1"/>
  <c r="G170" i="90"/>
  <c r="J170" i="90" s="1"/>
  <c r="E170" i="91" s="1"/>
  <c r="G185" i="90"/>
  <c r="J185" i="90" s="1"/>
  <c r="E185" i="91" s="1"/>
  <c r="G66" i="90"/>
  <c r="J66" i="90" s="1"/>
  <c r="E66" i="91" s="1"/>
  <c r="G154" i="90"/>
  <c r="J154" i="90" s="1"/>
  <c r="E154" i="91" s="1"/>
  <c r="G101" i="90"/>
  <c r="J101" i="90" s="1"/>
  <c r="E101" i="91" s="1"/>
  <c r="G225" i="90"/>
  <c r="J225" i="90" s="1"/>
  <c r="E225" i="91" s="1"/>
  <c r="G61" i="90"/>
  <c r="J61" i="90" s="1"/>
  <c r="E61" i="91" s="1"/>
  <c r="G168" i="90"/>
  <c r="J168" i="90" s="1"/>
  <c r="E168" i="91" s="1"/>
  <c r="G81" i="90"/>
  <c r="J81" i="90" s="1"/>
  <c r="E81" i="91" s="1"/>
  <c r="G167" i="90"/>
  <c r="J167" i="90" s="1"/>
  <c r="E167" i="91" s="1"/>
  <c r="G183" i="90"/>
  <c r="J183" i="90" s="1"/>
  <c r="E183" i="91" s="1"/>
  <c r="G223" i="90"/>
  <c r="J223" i="90" s="1"/>
  <c r="E223" i="91" s="1"/>
  <c r="G120" i="90"/>
  <c r="J120" i="90" s="1"/>
  <c r="E120" i="91" s="1"/>
  <c r="G215" i="90"/>
  <c r="J215" i="90" s="1"/>
  <c r="E215" i="91" s="1"/>
  <c r="G159" i="90"/>
  <c r="J159" i="90" s="1"/>
  <c r="E159" i="91" s="1"/>
  <c r="G180" i="90"/>
  <c r="J180" i="90" s="1"/>
  <c r="E180" i="91" s="1"/>
  <c r="G68" i="90"/>
  <c r="J68" i="90" s="1"/>
  <c r="E68" i="91" s="1"/>
  <c r="G92" i="90"/>
  <c r="J92" i="90" s="1"/>
  <c r="E92" i="91" s="1"/>
  <c r="G160" i="90"/>
  <c r="J160" i="90" s="1"/>
  <c r="E160" i="91" s="1"/>
  <c r="G95" i="90"/>
  <c r="J95" i="90" s="1"/>
  <c r="E95" i="91" s="1"/>
  <c r="G171" i="90"/>
  <c r="J171" i="90" s="1"/>
  <c r="E171" i="91" s="1"/>
  <c r="G164" i="90"/>
  <c r="J164" i="90" s="1"/>
  <c r="E164" i="91" s="1"/>
  <c r="G158" i="90"/>
  <c r="J158" i="90" s="1"/>
  <c r="E158" i="91" s="1"/>
  <c r="G62" i="90"/>
  <c r="J62" i="90" s="1"/>
  <c r="E62" i="91" s="1"/>
  <c r="G179" i="90"/>
  <c r="J179" i="90" s="1"/>
  <c r="E179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9" i="102" l="1"/>
  <c r="G209" i="102" s="1"/>
  <c r="J209" i="102" s="1"/>
  <c r="E209" i="103" s="1"/>
  <c r="G209" i="103" s="1"/>
  <c r="J209" i="103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G202" i="106" s="1"/>
  <c r="J202" i="106" s="1"/>
  <c r="G202" i="107" s="1"/>
  <c r="J202" i="107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G128" i="106" s="1"/>
  <c r="J128" i="106" s="1"/>
  <c r="G128" i="107" s="1"/>
  <c r="J128" i="107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G212" i="106" s="1"/>
  <c r="J212" i="106" s="1"/>
  <c r="G212" i="107" s="1"/>
  <c r="J212" i="107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G211" i="106" s="1"/>
  <c r="J211" i="106" s="1"/>
  <c r="G211" i="107" s="1"/>
  <c r="J211" i="107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G147" i="106" s="1"/>
  <c r="J147" i="106" s="1"/>
  <c r="G147" i="107" s="1"/>
  <c r="J147" i="107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G10" i="106" s="1"/>
  <c r="J10" i="106" s="1"/>
  <c r="G10" i="107" s="1"/>
  <c r="J10" i="107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G196" i="106" s="1"/>
  <c r="J196" i="106" s="1"/>
  <c r="G196" i="107" s="1"/>
  <c r="J196" i="107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G182" i="106" s="1"/>
  <c r="J182" i="106" s="1"/>
  <c r="G182" i="107" s="1"/>
  <c r="J182" i="107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G204" i="106" s="1"/>
  <c r="J204" i="106" s="1"/>
  <c r="G204" i="107" s="1"/>
  <c r="J204" i="107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G150" i="106" s="1"/>
  <c r="J150" i="106" s="1"/>
  <c r="G150" i="107" s="1"/>
  <c r="J150" i="107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195" i="106" s="1"/>
  <c r="J195" i="106" s="1"/>
  <c r="G195" i="107" s="1"/>
  <c r="J195" i="107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G39" i="106" s="1"/>
  <c r="J39" i="106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G9" i="106" s="1"/>
  <c r="J9" i="106" s="1"/>
  <c r="G9" i="107" s="1"/>
  <c r="J9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G113" i="106" s="1"/>
  <c r="J113" i="106" s="1"/>
  <c r="G113" i="107" s="1"/>
  <c r="J113" i="107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G156" i="106" s="1"/>
  <c r="J156" i="106" s="1"/>
  <c r="G156" i="107" s="1"/>
  <c r="J156" i="107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G149" i="106" s="1"/>
  <c r="J149" i="106" s="1"/>
  <c r="G149" i="107" s="1"/>
  <c r="J149" i="107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G198" i="106" s="1"/>
  <c r="J198" i="106" s="1"/>
  <c r="G198" i="107" s="1"/>
  <c r="J198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G210" i="106" s="1"/>
  <c r="J210" i="106" s="1"/>
  <c r="G210" i="107" s="1"/>
  <c r="J210" i="107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G157" i="106" s="1"/>
  <c r="J157" i="106" s="1"/>
  <c r="G157" i="107" s="1"/>
  <c r="J157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G203" i="106" s="1"/>
  <c r="J203" i="106" s="1"/>
  <c r="G203" i="107" s="1"/>
  <c r="J203" i="107" s="1"/>
  <c r="E11" i="102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G11" i="106" s="1"/>
  <c r="J11" i="106" s="1"/>
  <c r="G11" i="107" s="1"/>
  <c r="J11" i="107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G197" i="106" s="1"/>
  <c r="J197" i="106" s="1"/>
  <c r="G197" i="107" s="1"/>
  <c r="J197" i="107" s="1"/>
  <c r="G249" i="98"/>
  <c r="J249" i="98" s="1"/>
  <c r="E249" i="99" s="1"/>
  <c r="E241" i="98"/>
  <c r="G241" i="98" s="1"/>
  <c r="J241" i="98" s="1"/>
  <c r="G251" i="88"/>
  <c r="J251" i="88" s="1"/>
  <c r="E251" i="89" s="1"/>
  <c r="E243" i="88"/>
  <c r="G243" i="88" s="1"/>
  <c r="J243" i="88" s="1"/>
  <c r="G250" i="88"/>
  <c r="J250" i="88" s="1"/>
  <c r="E250" i="89" s="1"/>
  <c r="E242" i="88"/>
  <c r="G242" i="88" s="1"/>
  <c r="J242" i="88" s="1"/>
  <c r="E96" i="89"/>
  <c r="G96" i="89" s="1"/>
  <c r="J96" i="89" s="1"/>
  <c r="E96" i="90" s="1"/>
  <c r="G96" i="90" s="1"/>
  <c r="J96" i="90" s="1"/>
  <c r="E96" i="91" s="1"/>
  <c r="E122" i="89"/>
  <c r="G122" i="89" s="1"/>
  <c r="J122" i="89" s="1"/>
  <c r="E122" i="90" s="1"/>
  <c r="G122" i="90" s="1"/>
  <c r="J122" i="90" s="1"/>
  <c r="E122" i="91" s="1"/>
  <c r="E235" i="88"/>
  <c r="G235" i="88" s="1"/>
  <c r="J235" i="88" s="1"/>
  <c r="E119" i="89"/>
  <c r="G119" i="89" s="1"/>
  <c r="J119" i="89" s="1"/>
  <c r="E119" i="90" s="1"/>
  <c r="G119" i="90" s="1"/>
  <c r="J119" i="90" s="1"/>
  <c r="E119" i="91" s="1"/>
  <c r="E108" i="89"/>
  <c r="G108" i="89" s="1"/>
  <c r="J108" i="89" s="1"/>
  <c r="E108" i="90" s="1"/>
  <c r="G108" i="90" s="1"/>
  <c r="J108" i="90" s="1"/>
  <c r="G246" i="89"/>
  <c r="J246" i="89" s="1"/>
  <c r="E246" i="90" s="1"/>
  <c r="E238" i="89"/>
  <c r="G238" i="89" s="1"/>
  <c r="J238" i="89" s="1"/>
  <c r="E115" i="89"/>
  <c r="G115" i="89" s="1"/>
  <c r="J115" i="89" s="1"/>
  <c r="E115" i="90" s="1"/>
  <c r="G115" i="90" s="1"/>
  <c r="J115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12" i="89"/>
  <c r="G112" i="89" s="1"/>
  <c r="J112" i="89" s="1"/>
  <c r="E112" i="90" s="1"/>
  <c r="E165" i="89"/>
  <c r="G165" i="89" s="1"/>
  <c r="J165" i="89" s="1"/>
  <c r="E165" i="90" s="1"/>
  <c r="E247" i="88"/>
  <c r="G247" i="88" s="1"/>
  <c r="J247" i="88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G244" i="88"/>
  <c r="J244" i="88" s="1"/>
  <c r="E244" i="89" s="1"/>
  <c r="E236" i="88"/>
  <c r="G236" i="88" s="1"/>
  <c r="J236" i="88" s="1"/>
  <c r="G88" i="88"/>
  <c r="J88" i="88" s="1"/>
  <c r="E88" i="89" s="1"/>
  <c r="E87" i="88"/>
  <c r="G87" i="88" s="1"/>
  <c r="J87" i="88" s="1"/>
  <c r="E161" i="89"/>
  <c r="G161" i="89" s="1"/>
  <c r="J161" i="89" s="1"/>
  <c r="E161" i="90" s="1"/>
  <c r="G161" i="90" s="1"/>
  <c r="J161" i="90" s="1"/>
  <c r="E161" i="91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E111" i="89"/>
  <c r="G111" i="89" s="1"/>
  <c r="J111" i="89" s="1"/>
  <c r="E111" i="90" s="1"/>
  <c r="G111" i="90" s="1"/>
  <c r="J111" i="90" s="1"/>
  <c r="G86" i="90"/>
  <c r="J86" i="90" s="1"/>
  <c r="E86" i="91" s="1"/>
  <c r="G228" i="90"/>
  <c r="J228" i="90" s="1"/>
  <c r="E228" i="91" s="1"/>
  <c r="G234" i="88"/>
  <c r="J234" i="88" s="1"/>
  <c r="E234" i="89" s="1"/>
  <c r="G240" i="98"/>
  <c r="J240" i="98" s="1"/>
  <c r="E240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112" i="90"/>
  <c r="J112" i="90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38" i="90"/>
  <c r="J38" i="90" s="1"/>
  <c r="E38" i="91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17" i="91" l="1"/>
  <c r="G117" i="91" s="1"/>
  <c r="J117" i="91" s="1"/>
  <c r="E115" i="91"/>
  <c r="G115" i="91" s="1"/>
  <c r="J115" i="91" s="1"/>
  <c r="E107" i="90"/>
  <c r="G107" i="90" s="1"/>
  <c r="J107" i="90" s="1"/>
  <c r="G249" i="99"/>
  <c r="J249" i="99" s="1"/>
  <c r="E249" i="100" s="1"/>
  <c r="E241" i="99"/>
  <c r="G241" i="99" s="1"/>
  <c r="J241" i="99" s="1"/>
  <c r="E209" i="104"/>
  <c r="G209" i="104" s="1"/>
  <c r="J209" i="104" s="1"/>
  <c r="E209" i="105" s="1"/>
  <c r="G209" i="105" s="1"/>
  <c r="J209" i="105" s="1"/>
  <c r="G209" i="106" s="1"/>
  <c r="J209" i="106" s="1"/>
  <c r="G209" i="107" s="1"/>
  <c r="J209" i="107" s="1"/>
  <c r="E70" i="100"/>
  <c r="G70" i="100" s="1"/>
  <c r="J70" i="100" s="1"/>
  <c r="E175" i="100"/>
  <c r="G175" i="100" s="1"/>
  <c r="J175" i="100" s="1"/>
  <c r="G246" i="90"/>
  <c r="J246" i="90" s="1"/>
  <c r="E246" i="91" s="1"/>
  <c r="E238" i="90"/>
  <c r="G238" i="90" s="1"/>
  <c r="J238" i="90" s="1"/>
  <c r="E74" i="92"/>
  <c r="G74" i="92" s="1"/>
  <c r="J74" i="92" s="1"/>
  <c r="E74" i="93" s="1"/>
  <c r="G74" i="93" s="1"/>
  <c r="J74" i="93" s="1"/>
  <c r="E74" i="94" s="1"/>
  <c r="E108" i="91"/>
  <c r="G108" i="91" s="1"/>
  <c r="J108" i="91" s="1"/>
  <c r="E112" i="91"/>
  <c r="G112" i="91" s="1"/>
  <c r="J112" i="91" s="1"/>
  <c r="E111" i="91"/>
  <c r="G111" i="91" s="1"/>
  <c r="J111" i="91" s="1"/>
  <c r="E116" i="91"/>
  <c r="G116" i="91" s="1"/>
  <c r="J116" i="91" s="1"/>
  <c r="E110" i="91"/>
  <c r="G110" i="91" s="1"/>
  <c r="J110" i="91" s="1"/>
  <c r="E71" i="100"/>
  <c r="G71" i="100" s="1"/>
  <c r="J71" i="100" s="1"/>
  <c r="G251" i="89"/>
  <c r="J251" i="89" s="1"/>
  <c r="E251" i="90" s="1"/>
  <c r="E243" i="89"/>
  <c r="G243" i="89" s="1"/>
  <c r="J243" i="89" s="1"/>
  <c r="E13" i="87"/>
  <c r="G13" i="87" s="1"/>
  <c r="J13" i="87" s="1"/>
  <c r="E13" i="88" s="1"/>
  <c r="G13" i="88" s="1"/>
  <c r="J13" i="88" s="1"/>
  <c r="E7" i="87"/>
  <c r="G7" i="87" s="1"/>
  <c r="J7" i="87" s="1"/>
  <c r="E7" i="88" s="1"/>
  <c r="G7" i="88" s="1"/>
  <c r="J7" i="88" s="1"/>
  <c r="E247" i="89"/>
  <c r="G247" i="89" s="1"/>
  <c r="J247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214" i="89"/>
  <c r="G214" i="89" s="1"/>
  <c r="J214" i="89" s="1"/>
  <c r="E214" i="90" s="1"/>
  <c r="E8" i="87"/>
  <c r="G8" i="87" s="1"/>
  <c r="J8" i="87" s="1"/>
  <c r="E8" i="88" s="1"/>
  <c r="G8" i="88" s="1"/>
  <c r="J8" i="88" s="1"/>
  <c r="G88" i="89"/>
  <c r="J88" i="89" s="1"/>
  <c r="E88" i="90" s="1"/>
  <c r="E87" i="89"/>
  <c r="G87" i="89" s="1"/>
  <c r="J87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250" i="89"/>
  <c r="J250" i="89" s="1"/>
  <c r="E250" i="90" s="1"/>
  <c r="E242" i="89"/>
  <c r="G242" i="89" s="1"/>
  <c r="J242" i="89" s="1"/>
  <c r="E6" i="87"/>
  <c r="G6" i="87" s="1"/>
  <c r="J6" i="87" s="1"/>
  <c r="E6" i="88" s="1"/>
  <c r="G6" i="88" s="1"/>
  <c r="J6" i="88" s="1"/>
  <c r="G244" i="89"/>
  <c r="J244" i="89" s="1"/>
  <c r="E244" i="90" s="1"/>
  <c r="E236" i="89"/>
  <c r="G236" i="89" s="1"/>
  <c r="J236" i="89" s="1"/>
  <c r="E235" i="89"/>
  <c r="G235" i="89" s="1"/>
  <c r="J235" i="89" s="1"/>
  <c r="E18" i="87"/>
  <c r="G18" i="87" s="1"/>
  <c r="J18" i="87" s="1"/>
  <c r="E18" i="88" s="1"/>
  <c r="G18" i="88" s="1"/>
  <c r="J18" i="88" s="1"/>
  <c r="G39" i="107"/>
  <c r="J39" i="107" s="1"/>
  <c r="G86" i="91"/>
  <c r="J86" i="91" s="1"/>
  <c r="E86" i="92" s="1"/>
  <c r="G231" i="104"/>
  <c r="J231" i="104" s="1"/>
  <c r="E231" i="105" s="1"/>
  <c r="G239" i="104"/>
  <c r="J239" i="104" s="1"/>
  <c r="E239" i="105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214" i="90"/>
  <c r="J214" i="90" s="1"/>
  <c r="E214" i="91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16" i="92" l="1"/>
  <c r="G116" i="92" s="1"/>
  <c r="J116" i="92" s="1"/>
  <c r="E116" i="93" s="1"/>
  <c r="G116" i="93" s="1"/>
  <c r="J116" i="93" s="1"/>
  <c r="E116" i="94" s="1"/>
  <c r="G116" i="94" s="1"/>
  <c r="J116" i="94" s="1"/>
  <c r="E116" i="95" s="1"/>
  <c r="E70" i="101"/>
  <c r="G70" i="101" s="1"/>
  <c r="J70" i="101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249" i="100"/>
  <c r="J249" i="100" s="1"/>
  <c r="E249" i="101" s="1"/>
  <c r="E241" i="100"/>
  <c r="E175" i="101"/>
  <c r="G175" i="101" s="1"/>
  <c r="J175" i="101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G251" i="90"/>
  <c r="J251" i="90" s="1"/>
  <c r="E251" i="91" s="1"/>
  <c r="E243" i="90"/>
  <c r="E71" i="101"/>
  <c r="G71" i="101" s="1"/>
  <c r="J71" i="101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G250" i="90"/>
  <c r="J250" i="90" s="1"/>
  <c r="E250" i="91" s="1"/>
  <c r="E242" i="90"/>
  <c r="G242" i="90" s="1"/>
  <c r="J242" i="90" s="1"/>
  <c r="G246" i="91"/>
  <c r="J246" i="91" s="1"/>
  <c r="E246" i="92" s="1"/>
  <c r="E238" i="91"/>
  <c r="G238" i="91" s="1"/>
  <c r="J238" i="91" s="1"/>
  <c r="G243" i="90"/>
  <c r="J243" i="90" s="1"/>
  <c r="E235" i="90"/>
  <c r="G235" i="90" s="1"/>
  <c r="J235" i="90" s="1"/>
  <c r="E247" i="90"/>
  <c r="G244" i="90"/>
  <c r="J244" i="90" s="1"/>
  <c r="E244" i="91" s="1"/>
  <c r="E236" i="90"/>
  <c r="G236" i="90" s="1"/>
  <c r="J236" i="90" s="1"/>
  <c r="G88" i="90"/>
  <c r="J88" i="90" s="1"/>
  <c r="E88" i="91" s="1"/>
  <c r="E87" i="90"/>
  <c r="G87" i="90" s="1"/>
  <c r="J87" i="90" s="1"/>
  <c r="E6" i="89"/>
  <c r="G6" i="89" s="1"/>
  <c r="J6" i="89" s="1"/>
  <c r="E6" i="90" s="1"/>
  <c r="E14" i="89"/>
  <c r="G14" i="89" s="1"/>
  <c r="J14" i="89" s="1"/>
  <c r="E14" i="90" s="1"/>
  <c r="G14" i="90" s="1"/>
  <c r="J14" i="90" s="1"/>
  <c r="E14" i="91" s="1"/>
  <c r="E18" i="89"/>
  <c r="G18" i="89" s="1"/>
  <c r="J18" i="89" s="1"/>
  <c r="E18" i="90" s="1"/>
  <c r="E7" i="89"/>
  <c r="G7" i="89" s="1"/>
  <c r="J7" i="89" s="1"/>
  <c r="E7" i="90" s="1"/>
  <c r="E15" i="89"/>
  <c r="G15" i="89" s="1"/>
  <c r="J15" i="89" s="1"/>
  <c r="E15" i="90" s="1"/>
  <c r="G15" i="90" s="1"/>
  <c r="J15" i="90" s="1"/>
  <c r="E15" i="91" s="1"/>
  <c r="E13" i="89"/>
  <c r="G13" i="89" s="1"/>
  <c r="J13" i="89" s="1"/>
  <c r="E13" i="90" s="1"/>
  <c r="G13" i="90" s="1"/>
  <c r="J13" i="90" s="1"/>
  <c r="E13" i="91" s="1"/>
  <c r="E16" i="89"/>
  <c r="G16" i="89" s="1"/>
  <c r="J16" i="89" s="1"/>
  <c r="E16" i="90" s="1"/>
  <c r="E17" i="89"/>
  <c r="G17" i="89" s="1"/>
  <c r="J17" i="89" s="1"/>
  <c r="E17" i="90" s="1"/>
  <c r="G17" i="90" s="1"/>
  <c r="J17" i="90" s="1"/>
  <c r="E17" i="91" s="1"/>
  <c r="E8" i="89"/>
  <c r="G8" i="89" s="1"/>
  <c r="J8" i="89" s="1"/>
  <c r="E8" i="90" s="1"/>
  <c r="G86" i="92"/>
  <c r="J86" i="92" s="1"/>
  <c r="E86" i="93" s="1"/>
  <c r="G234" i="90"/>
  <c r="J234" i="90" s="1"/>
  <c r="E234" i="91" s="1"/>
  <c r="G247" i="90"/>
  <c r="J247" i="90" s="1"/>
  <c r="G230" i="92"/>
  <c r="J230" i="92" s="1"/>
  <c r="E230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6" i="90"/>
  <c r="J16" i="90" s="1"/>
  <c r="E16" i="91" s="1"/>
  <c r="G19" i="93"/>
  <c r="J19" i="93" s="1"/>
  <c r="E19" i="94" s="1"/>
  <c r="G22" i="93"/>
  <c r="J22" i="93" s="1"/>
  <c r="E22" i="94" s="1"/>
  <c r="G18" i="90"/>
  <c r="J18" i="90" s="1"/>
  <c r="E18" i="91" s="1"/>
  <c r="G26" i="93"/>
  <c r="J26" i="93" s="1"/>
  <c r="E26" i="94" s="1"/>
  <c r="G90" i="93"/>
  <c r="J90" i="93" s="1"/>
  <c r="E90" i="94" s="1"/>
  <c r="G7" i="90"/>
  <c r="J7" i="90" s="1"/>
  <c r="E7" i="91" s="1"/>
  <c r="G23" i="93"/>
  <c r="J23" i="93" s="1"/>
  <c r="E23" i="94" s="1"/>
  <c r="G8" i="90"/>
  <c r="J8" i="90" s="1"/>
  <c r="E8" i="91" s="1"/>
  <c r="G6" i="90"/>
  <c r="J6" i="90" s="1"/>
  <c r="E6" i="91" s="1"/>
  <c r="G25" i="93"/>
  <c r="J25" i="93" s="1"/>
  <c r="E25" i="94" s="1"/>
  <c r="G20" i="93"/>
  <c r="J20" i="93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56" i="92"/>
  <c r="J256" i="92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175" i="102" l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175" i="106" s="1"/>
  <c r="J175" i="106" s="1"/>
  <c r="G175" i="107" s="1"/>
  <c r="J175" i="107" s="1"/>
  <c r="E71" i="102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G71" i="106" s="1"/>
  <c r="J71" i="106" s="1"/>
  <c r="G71" i="107" s="1"/>
  <c r="J71" i="107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G70" i="106" s="1"/>
  <c r="J70" i="106" s="1"/>
  <c r="G70" i="107" s="1"/>
  <c r="J70" i="107" s="1"/>
  <c r="G250" i="91"/>
  <c r="J250" i="91" s="1"/>
  <c r="E250" i="92" s="1"/>
  <c r="E242" i="91"/>
  <c r="G242" i="91" s="1"/>
  <c r="J242" i="91" s="1"/>
  <c r="G251" i="91"/>
  <c r="J251" i="91" s="1"/>
  <c r="E251" i="92" s="1"/>
  <c r="E243" i="91"/>
  <c r="G243" i="91" s="1"/>
  <c r="J243" i="91" s="1"/>
  <c r="E247" i="91"/>
  <c r="G247" i="91" s="1"/>
  <c r="J247" i="91" s="1"/>
  <c r="G88" i="91"/>
  <c r="J88" i="91" s="1"/>
  <c r="E88" i="92" s="1"/>
  <c r="E87" i="91"/>
  <c r="G87" i="91" s="1"/>
  <c r="J87" i="91" s="1"/>
  <c r="G246" i="92"/>
  <c r="J246" i="92" s="1"/>
  <c r="E246" i="93" s="1"/>
  <c r="E238" i="92"/>
  <c r="G238" i="92" s="1"/>
  <c r="J238" i="92" s="1"/>
  <c r="E235" i="91"/>
  <c r="G235" i="91" s="1"/>
  <c r="J235" i="91" s="1"/>
  <c r="G244" i="91"/>
  <c r="J244" i="91" s="1"/>
  <c r="E244" i="92" s="1"/>
  <c r="E236" i="91"/>
  <c r="G236" i="91" s="1"/>
  <c r="J236" i="91" s="1"/>
  <c r="E20" i="94"/>
  <c r="G20" i="94" s="1"/>
  <c r="J20" i="94" s="1"/>
  <c r="E20" i="95" s="1"/>
  <c r="G20" i="95" s="1"/>
  <c r="G86" i="93"/>
  <c r="J86" i="93" s="1"/>
  <c r="E86" i="94" s="1"/>
  <c r="G228" i="93"/>
  <c r="J228" i="93" s="1"/>
  <c r="E228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1" i="92" l="1"/>
  <c r="J251" i="92" s="1"/>
  <c r="E251" i="93" s="1"/>
  <c r="E243" i="92"/>
  <c r="G250" i="92"/>
  <c r="J250" i="92" s="1"/>
  <c r="E250" i="93" s="1"/>
  <c r="E242" i="92"/>
  <c r="G242" i="92"/>
  <c r="J242" i="92" s="1"/>
  <c r="E247" i="92"/>
  <c r="G247" i="92" s="1"/>
  <c r="J247" i="92" s="1"/>
  <c r="G88" i="92"/>
  <c r="J88" i="92" s="1"/>
  <c r="E88" i="93" s="1"/>
  <c r="E87" i="92"/>
  <c r="G87" i="92" s="1"/>
  <c r="J87" i="92" s="1"/>
  <c r="G244" i="92"/>
  <c r="J244" i="92" s="1"/>
  <c r="E244" i="93" s="1"/>
  <c r="E236" i="92"/>
  <c r="G236" i="92" s="1"/>
  <c r="J236" i="92" s="1"/>
  <c r="G246" i="93"/>
  <c r="J246" i="93" s="1"/>
  <c r="E246" i="94" s="1"/>
  <c r="E238" i="93"/>
  <c r="G238" i="93" s="1"/>
  <c r="J238" i="93" s="1"/>
  <c r="G243" i="92"/>
  <c r="J243" i="92" s="1"/>
  <c r="E235" i="92"/>
  <c r="G235" i="92" s="1"/>
  <c r="J235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17" i="97" l="1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235" i="93"/>
  <c r="G235" i="93" s="1"/>
  <c r="J235" i="93" s="1"/>
  <c r="E247" i="93"/>
  <c r="G247" i="93" s="1"/>
  <c r="J247" i="93" s="1"/>
  <c r="E115" i="97"/>
  <c r="G115" i="97" s="1"/>
  <c r="J115" i="97" s="1"/>
  <c r="E115" i="98" s="1"/>
  <c r="G115" i="98" s="1"/>
  <c r="J115" i="98" s="1"/>
  <c r="E115" i="99" s="1"/>
  <c r="G251" i="93"/>
  <c r="J251" i="93" s="1"/>
  <c r="E251" i="94" s="1"/>
  <c r="E243" i="93"/>
  <c r="G243" i="93" s="1"/>
  <c r="J243" i="93" s="1"/>
  <c r="G250" i="93"/>
  <c r="J250" i="93" s="1"/>
  <c r="E250" i="94" s="1"/>
  <c r="E242" i="93"/>
  <c r="G242" i="93" s="1"/>
  <c r="J242" i="93" s="1"/>
  <c r="G112" i="97"/>
  <c r="J112" i="97" s="1"/>
  <c r="E112" i="98" s="1"/>
  <c r="G112" i="98" s="1"/>
  <c r="J112" i="98" s="1"/>
  <c r="E112" i="99" s="1"/>
  <c r="E112" i="97"/>
  <c r="G246" i="94"/>
  <c r="J246" i="94" s="1"/>
  <c r="E246" i="95" s="1"/>
  <c r="E238" i="94"/>
  <c r="G238" i="94" s="1"/>
  <c r="J238" i="94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244" i="93"/>
  <c r="J244" i="93" s="1"/>
  <c r="E244" i="94" s="1"/>
  <c r="E236" i="93"/>
  <c r="G236" i="93" s="1"/>
  <c r="J236" i="93" s="1"/>
  <c r="G88" i="93"/>
  <c r="J88" i="93" s="1"/>
  <c r="E88" i="94" s="1"/>
  <c r="E87" i="93"/>
  <c r="G87" i="93" s="1"/>
  <c r="J87" i="93" s="1"/>
  <c r="E107" i="97"/>
  <c r="G107" i="97" s="1"/>
  <c r="J107" i="97" s="1"/>
  <c r="E107" i="98" s="1"/>
  <c r="G107" i="98" s="1"/>
  <c r="J107" i="98" s="1"/>
  <c r="E107" i="99" s="1"/>
  <c r="J93" i="95"/>
  <c r="E93" i="96" s="1"/>
  <c r="G93" i="96" s="1"/>
  <c r="J93" i="96" s="1"/>
  <c r="E93" i="97" s="1"/>
  <c r="G93" i="97" s="1"/>
  <c r="J93" i="97" s="1"/>
  <c r="E93" i="98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J77" i="95"/>
  <c r="E77" i="96" s="1"/>
  <c r="G77" i="96" s="1"/>
  <c r="J77" i="96" s="1"/>
  <c r="E77" i="97" s="1"/>
  <c r="G77" i="97" s="1"/>
  <c r="J77" i="97" s="1"/>
  <c r="E77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28" i="95"/>
  <c r="G227" i="95"/>
  <c r="G230" i="95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79" i="97" s="1"/>
  <c r="J79" i="97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48" i="93"/>
  <c r="J248" i="93" s="1"/>
  <c r="E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251" i="94" l="1"/>
  <c r="J251" i="94" s="1"/>
  <c r="E251" i="95" s="1"/>
  <c r="E243" i="94"/>
  <c r="E120" i="97"/>
  <c r="G120" i="97" s="1"/>
  <c r="J120" i="97" s="1"/>
  <c r="E120" i="98" s="1"/>
  <c r="G120" i="98" s="1"/>
  <c r="J120" i="98" s="1"/>
  <c r="E120" i="99" s="1"/>
  <c r="E78" i="97"/>
  <c r="G78" i="97" s="1"/>
  <c r="J78" i="97" s="1"/>
  <c r="E78" i="98" s="1"/>
  <c r="G78" i="98" s="1"/>
  <c r="J78" i="98" s="1"/>
  <c r="E78" i="99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88" i="94"/>
  <c r="J88" i="94" s="1"/>
  <c r="E88" i="95" s="1"/>
  <c r="E87" i="94"/>
  <c r="G87" i="94" s="1"/>
  <c r="J87" i="94" s="1"/>
  <c r="G246" i="95"/>
  <c r="J246" i="95" s="1"/>
  <c r="E246" i="96" s="1"/>
  <c r="E238" i="95"/>
  <c r="G238" i="95" s="1"/>
  <c r="E26" i="97"/>
  <c r="G26" i="97" s="1"/>
  <c r="J26" i="97" s="1"/>
  <c r="E26" i="98" s="1"/>
  <c r="G26" i="98" s="1"/>
  <c r="J26" i="98" s="1"/>
  <c r="E26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247" i="94"/>
  <c r="E163" i="97"/>
  <c r="G163" i="97" s="1"/>
  <c r="J163" i="97" s="1"/>
  <c r="E163" i="98" s="1"/>
  <c r="G163" i="98" s="1"/>
  <c r="J163" i="98" s="1"/>
  <c r="E163" i="99" s="1"/>
  <c r="E146" i="97"/>
  <c r="G146" i="97" s="1"/>
  <c r="J146" i="97" s="1"/>
  <c r="E146" i="98" s="1"/>
  <c r="G146" i="98" s="1"/>
  <c r="J146" i="98" s="1"/>
  <c r="E146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G244" i="94"/>
  <c r="J244" i="94" s="1"/>
  <c r="E244" i="95" s="1"/>
  <c r="E236" i="94"/>
  <c r="G236" i="94" s="1"/>
  <c r="J236" i="94" s="1"/>
  <c r="E220" i="97"/>
  <c r="G220" i="97" s="1"/>
  <c r="J220" i="97" s="1"/>
  <c r="E220" i="98" s="1"/>
  <c r="G220" i="98" s="1"/>
  <c r="J220" i="98" s="1"/>
  <c r="E220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G250" i="94"/>
  <c r="J250" i="94" s="1"/>
  <c r="E250" i="95" s="1"/>
  <c r="E242" i="94"/>
  <c r="G242" i="94" s="1"/>
  <c r="J242" i="94" s="1"/>
  <c r="E80" i="97"/>
  <c r="G80" i="97" s="1"/>
  <c r="J80" i="97" s="1"/>
  <c r="E80" i="98" s="1"/>
  <c r="G80" i="98" s="1"/>
  <c r="J80" i="98" s="1"/>
  <c r="E80" i="99" s="1"/>
  <c r="G137" i="97"/>
  <c r="J137" i="97" s="1"/>
  <c r="E137" i="98" s="1"/>
  <c r="E137" i="97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G243" i="94"/>
  <c r="J243" i="94" s="1"/>
  <c r="E235" i="94"/>
  <c r="G235" i="94" s="1"/>
  <c r="J235" i="94" s="1"/>
  <c r="E101" i="97"/>
  <c r="G101" i="97" s="1"/>
  <c r="J101" i="97" s="1"/>
  <c r="E101" i="98" s="1"/>
  <c r="G101" i="98" s="1"/>
  <c r="J101" i="98" s="1"/>
  <c r="E101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J86" i="95"/>
  <c r="E86" i="96" s="1"/>
  <c r="G86" i="96" s="1"/>
  <c r="J86" i="96" s="1"/>
  <c r="J228" i="95"/>
  <c r="E228" i="96" s="1"/>
  <c r="J49" i="95"/>
  <c r="E49" i="96" s="1"/>
  <c r="G49" i="96" s="1"/>
  <c r="J49" i="96" s="1"/>
  <c r="E49" i="97" s="1"/>
  <c r="G49" i="97" s="1"/>
  <c r="J49" i="97" s="1"/>
  <c r="E49" i="98" s="1"/>
  <c r="J227" i="95"/>
  <c r="E227" i="96" s="1"/>
  <c r="G227" i="96" s="1"/>
  <c r="J227" i="96" s="1"/>
  <c r="E227" i="97" s="1"/>
  <c r="G227" i="97" s="1"/>
  <c r="J227" i="97" s="1"/>
  <c r="G246" i="96"/>
  <c r="J246" i="96" s="1"/>
  <c r="E246" i="97" s="1"/>
  <c r="J238" i="95"/>
  <c r="E238" i="96" s="1"/>
  <c r="G238" i="96" s="1"/>
  <c r="J238" i="96" s="1"/>
  <c r="J230" i="95"/>
  <c r="E230" i="96" s="1"/>
  <c r="G230" i="96" s="1"/>
  <c r="J230" i="96" s="1"/>
  <c r="G51" i="96"/>
  <c r="J51" i="96" s="1"/>
  <c r="E51" i="97" s="1"/>
  <c r="J51" i="95"/>
  <c r="E51" i="96" s="1"/>
  <c r="G228" i="96"/>
  <c r="J228" i="96" s="1"/>
  <c r="E228" i="97" s="1"/>
  <c r="G234" i="94"/>
  <c r="J234" i="94" s="1"/>
  <c r="E234" i="95" s="1"/>
  <c r="G247" i="94"/>
  <c r="J247" i="94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137" i="98"/>
  <c r="J137" i="98" s="1"/>
  <c r="E137" i="99" s="1"/>
  <c r="G79" i="98"/>
  <c r="J79" i="98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51" i="97"/>
  <c r="J51" i="97" s="1"/>
  <c r="E51" i="98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G250" i="95" l="1"/>
  <c r="J250" i="95" s="1"/>
  <c r="E250" i="96" s="1"/>
  <c r="E242" i="95"/>
  <c r="E86" i="97"/>
  <c r="G86" i="97" s="1"/>
  <c r="J86" i="97" s="1"/>
  <c r="E86" i="98" s="1"/>
  <c r="G86" i="98" s="1"/>
  <c r="J86" i="98" s="1"/>
  <c r="G246" i="97"/>
  <c r="J246" i="97" s="1"/>
  <c r="E246" i="98" s="1"/>
  <c r="E238" i="97"/>
  <c r="E55" i="97"/>
  <c r="G55" i="97" s="1"/>
  <c r="J55" i="97" s="1"/>
  <c r="E55" i="98" s="1"/>
  <c r="G55" i="98" s="1"/>
  <c r="J55" i="98" s="1"/>
  <c r="E55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28" i="97"/>
  <c r="G28" i="97" s="1"/>
  <c r="J28" i="97" s="1"/>
  <c r="E28" i="98" s="1"/>
  <c r="G28" i="98" s="1"/>
  <c r="J28" i="98" s="1"/>
  <c r="E28" i="99" s="1"/>
  <c r="E38" i="97"/>
  <c r="G38" i="97" s="1"/>
  <c r="J38" i="97" s="1"/>
  <c r="E38" i="98" s="1"/>
  <c r="G38" i="98" s="1"/>
  <c r="J38" i="98" s="1"/>
  <c r="E38" i="99" s="1"/>
  <c r="E53" i="97"/>
  <c r="G53" i="97" s="1"/>
  <c r="J53" i="97" s="1"/>
  <c r="E53" i="98" s="1"/>
  <c r="G53" i="98" s="1"/>
  <c r="J53" i="98" s="1"/>
  <c r="E53" i="99" s="1"/>
  <c r="G242" i="95"/>
  <c r="E247" i="95"/>
  <c r="E43" i="97"/>
  <c r="G43" i="97" s="1"/>
  <c r="J43" i="97" s="1"/>
  <c r="E43" i="98" s="1"/>
  <c r="G43" i="98" s="1"/>
  <c r="J43" i="98" s="1"/>
  <c r="E43" i="99" s="1"/>
  <c r="E59" i="97"/>
  <c r="G59" i="97" s="1"/>
  <c r="J59" i="97" s="1"/>
  <c r="E59" i="98" s="1"/>
  <c r="G59" i="98" s="1"/>
  <c r="J59" i="98" s="1"/>
  <c r="E59" i="99" s="1"/>
  <c r="E36" i="97"/>
  <c r="G36" i="97" s="1"/>
  <c r="J36" i="97" s="1"/>
  <c r="E36" i="98" s="1"/>
  <c r="G36" i="98" s="1"/>
  <c r="J36" i="98" s="1"/>
  <c r="E36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235" i="95"/>
  <c r="G235" i="95" s="1"/>
  <c r="J235" i="95" s="1"/>
  <c r="E235" i="96" s="1"/>
  <c r="G235" i="96" s="1"/>
  <c r="J235" i="96" s="1"/>
  <c r="E48" i="97"/>
  <c r="G48" i="97" s="1"/>
  <c r="J48" i="97" s="1"/>
  <c r="E48" i="98" s="1"/>
  <c r="G48" i="98" s="1"/>
  <c r="J48" i="98" s="1"/>
  <c r="E48" i="99" s="1"/>
  <c r="E112" i="100"/>
  <c r="G112" i="100" s="1"/>
  <c r="J112" i="100" s="1"/>
  <c r="E96" i="97"/>
  <c r="G96" i="97" s="1"/>
  <c r="J96" i="97" s="1"/>
  <c r="E96" i="98" s="1"/>
  <c r="G96" i="98" s="1"/>
  <c r="J96" i="98" s="1"/>
  <c r="E96" i="99" s="1"/>
  <c r="G251" i="95"/>
  <c r="J251" i="95" s="1"/>
  <c r="E251" i="96" s="1"/>
  <c r="G251" i="96" s="1"/>
  <c r="J251" i="96" s="1"/>
  <c r="E251" i="97" s="1"/>
  <c r="E243" i="95"/>
  <c r="G243" i="95" s="1"/>
  <c r="J243" i="95" s="1"/>
  <c r="E243" i="96" s="1"/>
  <c r="G243" i="96" s="1"/>
  <c r="J243" i="96" s="1"/>
  <c r="E107" i="100"/>
  <c r="G107" i="100" s="1"/>
  <c r="J107" i="100" s="1"/>
  <c r="E29" i="97"/>
  <c r="G29" i="97" s="1"/>
  <c r="J29" i="97" s="1"/>
  <c r="E29" i="98" s="1"/>
  <c r="G29" i="98" s="1"/>
  <c r="J29" i="98" s="1"/>
  <c r="E29" i="99" s="1"/>
  <c r="E122" i="97"/>
  <c r="G122" i="97" s="1"/>
  <c r="J122" i="97" s="1"/>
  <c r="E122" i="98" s="1"/>
  <c r="G122" i="98" s="1"/>
  <c r="J122" i="98" s="1"/>
  <c r="E122" i="99" s="1"/>
  <c r="G161" i="97"/>
  <c r="J161" i="97" s="1"/>
  <c r="E161" i="98" s="1"/>
  <c r="E161" i="97"/>
  <c r="E33" i="97"/>
  <c r="G33" i="97" s="1"/>
  <c r="J33" i="97" s="1"/>
  <c r="E33" i="98" s="1"/>
  <c r="G33" i="98" s="1"/>
  <c r="J33" i="98" s="1"/>
  <c r="E33" i="99" s="1"/>
  <c r="E58" i="97"/>
  <c r="G58" i="97" s="1"/>
  <c r="J58" i="97" s="1"/>
  <c r="E58" i="98" s="1"/>
  <c r="G58" i="98" s="1"/>
  <c r="J58" i="98" s="1"/>
  <c r="E58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G244" i="95"/>
  <c r="J244" i="95" s="1"/>
  <c r="E244" i="96" s="1"/>
  <c r="G244" i="96" s="1"/>
  <c r="J244" i="96" s="1"/>
  <c r="E244" i="97" s="1"/>
  <c r="E236" i="95"/>
  <c r="G236" i="95" s="1"/>
  <c r="J236" i="95" s="1"/>
  <c r="E236" i="96" s="1"/>
  <c r="G236" i="96" s="1"/>
  <c r="J236" i="96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G32" i="97"/>
  <c r="J32" i="97" s="1"/>
  <c r="E32" i="98" s="1"/>
  <c r="E32" i="97"/>
  <c r="E119" i="97"/>
  <c r="G119" i="97" s="1"/>
  <c r="J119" i="97" s="1"/>
  <c r="E119" i="98" s="1"/>
  <c r="G119" i="98" s="1"/>
  <c r="J119" i="98" s="1"/>
  <c r="E119" i="99" s="1"/>
  <c r="E34" i="97"/>
  <c r="G34" i="97" s="1"/>
  <c r="J34" i="97" s="1"/>
  <c r="E34" i="98" s="1"/>
  <c r="G34" i="98" s="1"/>
  <c r="J34" i="98" s="1"/>
  <c r="E34" i="99" s="1"/>
  <c r="E27" i="97"/>
  <c r="G27" i="97" s="1"/>
  <c r="J27" i="97" s="1"/>
  <c r="E27" i="98" s="1"/>
  <c r="G27" i="98" s="1"/>
  <c r="J27" i="98" s="1"/>
  <c r="E27" i="99" s="1"/>
  <c r="E42" i="97"/>
  <c r="G42" i="97" s="1"/>
  <c r="J42" i="97" s="1"/>
  <c r="E42" i="98" s="1"/>
  <c r="G42" i="98" s="1"/>
  <c r="J42" i="98" s="1"/>
  <c r="E42" i="99" s="1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E117" i="100"/>
  <c r="G117" i="100" s="1"/>
  <c r="J117" i="100" s="1"/>
  <c r="E57" i="97"/>
  <c r="G57" i="97" s="1"/>
  <c r="J57" i="97" s="1"/>
  <c r="E57" i="98" s="1"/>
  <c r="G57" i="98" s="1"/>
  <c r="J57" i="98" s="1"/>
  <c r="E57" i="99" s="1"/>
  <c r="E97" i="100"/>
  <c r="G97" i="100" s="1"/>
  <c r="J97" i="100" s="1"/>
  <c r="G250" i="96"/>
  <c r="J250" i="96" s="1"/>
  <c r="E250" i="97" s="1"/>
  <c r="J242" i="95"/>
  <c r="E242" i="96" s="1"/>
  <c r="G238" i="97"/>
  <c r="J238" i="97" s="1"/>
  <c r="G234" i="95"/>
  <c r="J234" i="95" s="1"/>
  <c r="E234" i="96" s="1"/>
  <c r="G247" i="95"/>
  <c r="G240" i="105"/>
  <c r="J240" i="105" s="1"/>
  <c r="G259" i="105"/>
  <c r="J259" i="105" s="1"/>
  <c r="G232" i="105"/>
  <c r="J232" i="105" s="1"/>
  <c r="G228" i="97"/>
  <c r="J228" i="97" s="1"/>
  <c r="E228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61" i="98"/>
  <c r="J161" i="98" s="1"/>
  <c r="E161" i="99" s="1"/>
  <c r="G187" i="74"/>
  <c r="J187" i="74" s="1"/>
  <c r="G258" i="97"/>
  <c r="J258" i="97" s="1"/>
  <c r="G32" i="98"/>
  <c r="J32" i="98" s="1"/>
  <c r="E32" i="99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230" i="99" l="1"/>
  <c r="G230" i="99" s="1"/>
  <c r="J230" i="99" s="1"/>
  <c r="E20" i="101"/>
  <c r="G20" i="101" s="1"/>
  <c r="J20" i="101" s="1"/>
  <c r="E116" i="101"/>
  <c r="G116" i="101" s="1"/>
  <c r="J116" i="101" s="1"/>
  <c r="E110" i="101"/>
  <c r="G110" i="101" s="1"/>
  <c r="J110" i="101" s="1"/>
  <c r="E117" i="101"/>
  <c r="G117" i="101" s="1"/>
  <c r="J117" i="101" s="1"/>
  <c r="E107" i="101"/>
  <c r="G107" i="101" s="1"/>
  <c r="J107" i="101" s="1"/>
  <c r="E108" i="101"/>
  <c r="G108" i="101" s="1"/>
  <c r="J108" i="101" s="1"/>
  <c r="E86" i="99"/>
  <c r="G86" i="99" s="1"/>
  <c r="J86" i="99" s="1"/>
  <c r="E86" i="100" s="1"/>
  <c r="G86" i="100" s="1"/>
  <c r="J86" i="100" s="1"/>
  <c r="E86" i="101" s="1"/>
  <c r="E97" i="101"/>
  <c r="G97" i="101" s="1"/>
  <c r="J97" i="101" s="1"/>
  <c r="E115" i="101"/>
  <c r="G115" i="101" s="1"/>
  <c r="J115" i="101" s="1"/>
  <c r="E112" i="101"/>
  <c r="G112" i="101" s="1"/>
  <c r="J112" i="101" s="1"/>
  <c r="E141" i="100"/>
  <c r="G141" i="100" s="1"/>
  <c r="J141" i="100" s="1"/>
  <c r="G88" i="97"/>
  <c r="J88" i="97" s="1"/>
  <c r="E88" i="98" s="1"/>
  <c r="E87" i="97"/>
  <c r="G87" i="97" s="1"/>
  <c r="J87" i="97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138" i="100"/>
  <c r="G138" i="100" s="1"/>
  <c r="J138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61" i="100"/>
  <c r="G61" i="100" s="1"/>
  <c r="J61" i="100" s="1"/>
  <c r="E98" i="100"/>
  <c r="G98" i="100" s="1"/>
  <c r="J98" i="100" s="1"/>
  <c r="G244" i="97"/>
  <c r="J244" i="97" s="1"/>
  <c r="E244" i="98" s="1"/>
  <c r="E236" i="97"/>
  <c r="G236" i="97" s="1"/>
  <c r="J236" i="97" s="1"/>
  <c r="E227" i="99"/>
  <c r="G227" i="99" s="1"/>
  <c r="J227" i="99" s="1"/>
  <c r="E227" i="100" s="1"/>
  <c r="E183" i="100"/>
  <c r="G183" i="100" s="1"/>
  <c r="J183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164" i="100"/>
  <c r="G164" i="100" s="1"/>
  <c r="J164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G246" i="98"/>
  <c r="J246" i="98" s="1"/>
  <c r="E246" i="99" s="1"/>
  <c r="E238" i="98"/>
  <c r="G238" i="98" s="1"/>
  <c r="J238" i="98" s="1"/>
  <c r="E192" i="100"/>
  <c r="G192" i="100" s="1"/>
  <c r="J192" i="100" s="1"/>
  <c r="E180" i="100"/>
  <c r="G180" i="100" s="1"/>
  <c r="J180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77" i="100"/>
  <c r="G77" i="100" s="1"/>
  <c r="J77" i="100" s="1"/>
  <c r="E158" i="100"/>
  <c r="G158" i="100" s="1"/>
  <c r="J158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235" i="97"/>
  <c r="G235" i="97" s="1"/>
  <c r="J235" i="97" s="1"/>
  <c r="E118" i="100"/>
  <c r="G118" i="100" s="1"/>
  <c r="J118" i="100" s="1"/>
  <c r="E26" i="100"/>
  <c r="G26" i="100" s="1"/>
  <c r="J26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G251" i="97"/>
  <c r="J251" i="97" s="1"/>
  <c r="E251" i="98" s="1"/>
  <c r="E243" i="97"/>
  <c r="G243" i="97" s="1"/>
  <c r="J243" i="97" s="1"/>
  <c r="E111" i="101"/>
  <c r="G111" i="101" s="1"/>
  <c r="J111" i="101" s="1"/>
  <c r="G6" i="96"/>
  <c r="J6" i="96" s="1"/>
  <c r="E6" i="97" s="1"/>
  <c r="G6" i="97" s="1"/>
  <c r="J6" i="97" s="1"/>
  <c r="E6" i="98" s="1"/>
  <c r="J6" i="95"/>
  <c r="E6" i="96" s="1"/>
  <c r="G242" i="96"/>
  <c r="J242" i="96" s="1"/>
  <c r="J247" i="95"/>
  <c r="E247" i="96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79" i="103"/>
  <c r="J79" i="103" s="1"/>
  <c r="G21" i="106"/>
  <c r="J21" i="106" s="1"/>
  <c r="E21" i="107" s="1"/>
  <c r="G62" i="106"/>
  <c r="J62" i="106" s="1"/>
  <c r="G15" i="96"/>
  <c r="J15" i="96" s="1"/>
  <c r="E15" i="97" s="1"/>
  <c r="G189" i="8"/>
  <c r="J189" i="8"/>
  <c r="G187" i="8"/>
  <c r="J187" i="8"/>
  <c r="G227" i="100"/>
  <c r="J227" i="100" s="1"/>
  <c r="E227" i="101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G225" i="100"/>
  <c r="J225" i="100" s="1"/>
  <c r="G234" i="96"/>
  <c r="J234" i="96" s="1"/>
  <c r="E234" i="97" s="1"/>
  <c r="G247" i="96"/>
  <c r="J247" i="96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15" i="97"/>
  <c r="J15" i="97" s="1"/>
  <c r="E15" i="98" s="1"/>
  <c r="J105" i="8"/>
  <c r="G105" i="8"/>
  <c r="G248" i="96"/>
  <c r="J248" i="96" s="1"/>
  <c r="E248" i="97" s="1"/>
  <c r="G82" i="96"/>
  <c r="J82" i="96" s="1"/>
  <c r="E82" i="97" s="1"/>
  <c r="G219" i="78"/>
  <c r="J219" i="78" s="1"/>
  <c r="E219" i="79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58" i="101" l="1"/>
  <c r="G158" i="101" s="1"/>
  <c r="J158" i="101" s="1"/>
  <c r="E142" i="101"/>
  <c r="G142" i="101" s="1"/>
  <c r="J142" i="101" s="1"/>
  <c r="G251" i="98"/>
  <c r="J251" i="98" s="1"/>
  <c r="E251" i="99" s="1"/>
  <c r="E243" i="98"/>
  <c r="E22" i="101"/>
  <c r="G22" i="101" s="1"/>
  <c r="J22" i="101" s="1"/>
  <c r="E77" i="101"/>
  <c r="G77" i="101" s="1"/>
  <c r="J77" i="101" s="1"/>
  <c r="E137" i="101"/>
  <c r="G137" i="101" s="1"/>
  <c r="J137" i="101" s="1"/>
  <c r="E25" i="101"/>
  <c r="G25" i="101" s="1"/>
  <c r="J25" i="101" s="1"/>
  <c r="E164" i="101"/>
  <c r="G164" i="101" s="1"/>
  <c r="J164" i="101" s="1"/>
  <c r="E19" i="101"/>
  <c r="G19" i="101" s="1"/>
  <c r="J19" i="101" s="1"/>
  <c r="E65" i="101"/>
  <c r="G65" i="101" s="1"/>
  <c r="J65" i="101" s="1"/>
  <c r="E176" i="101"/>
  <c r="G176" i="101" s="1"/>
  <c r="J176" i="101" s="1"/>
  <c r="E107" i="102"/>
  <c r="G107" i="102" s="1"/>
  <c r="J107" i="102" s="1"/>
  <c r="E107" i="103" s="1"/>
  <c r="G107" i="103" s="1"/>
  <c r="J107" i="103" s="1"/>
  <c r="E23" i="101"/>
  <c r="G23" i="101" s="1"/>
  <c r="J23" i="101" s="1"/>
  <c r="E138" i="101"/>
  <c r="G138" i="101" s="1"/>
  <c r="J138" i="101" s="1"/>
  <c r="E168" i="101"/>
  <c r="G168" i="101" s="1"/>
  <c r="J168" i="101" s="1"/>
  <c r="E80" i="10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E143" i="101"/>
  <c r="G143" i="101" s="1"/>
  <c r="J143" i="101" s="1"/>
  <c r="E90" i="101"/>
  <c r="G90" i="101" s="1"/>
  <c r="J90" i="101" s="1"/>
  <c r="E106" i="101"/>
  <c r="G106" i="101" s="1"/>
  <c r="J106" i="101" s="1"/>
  <c r="E185" i="101"/>
  <c r="G185" i="101" s="1"/>
  <c r="J185" i="101" s="1"/>
  <c r="E62" i="101"/>
  <c r="G62" i="101" s="1"/>
  <c r="J62" i="101" s="1"/>
  <c r="E140" i="101"/>
  <c r="G140" i="101" s="1"/>
  <c r="J140" i="101" s="1"/>
  <c r="E159" i="101"/>
  <c r="G159" i="101" s="1"/>
  <c r="J159" i="101" s="1"/>
  <c r="E85" i="101"/>
  <c r="G85" i="101" s="1"/>
  <c r="J85" i="101" s="1"/>
  <c r="E183" i="101"/>
  <c r="G183" i="101" s="1"/>
  <c r="J183" i="101" s="1"/>
  <c r="E154" i="101"/>
  <c r="G154" i="101" s="1"/>
  <c r="J154" i="101" s="1"/>
  <c r="E100" i="101"/>
  <c r="G100" i="101" s="1"/>
  <c r="J100" i="101" s="1"/>
  <c r="E117" i="102"/>
  <c r="G117" i="102" s="1"/>
  <c r="J117" i="102" s="1"/>
  <c r="E117" i="103" s="1"/>
  <c r="G117" i="103" s="1"/>
  <c r="J117" i="103" s="1"/>
  <c r="E95" i="101"/>
  <c r="G95" i="101" s="1"/>
  <c r="J95" i="101" s="1"/>
  <c r="E61" i="101"/>
  <c r="G61" i="101" s="1"/>
  <c r="J61" i="101" s="1"/>
  <c r="E111" i="102"/>
  <c r="G111" i="102" s="1"/>
  <c r="J111" i="102" s="1"/>
  <c r="E111" i="103" s="1"/>
  <c r="G111" i="103" s="1"/>
  <c r="J111" i="103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E101" i="101"/>
  <c r="G101" i="101" s="1"/>
  <c r="J101" i="101" s="1"/>
  <c r="E160" i="101"/>
  <c r="G160" i="101" s="1"/>
  <c r="J160" i="101" s="1"/>
  <c r="E222" i="101"/>
  <c r="G222" i="101" s="1"/>
  <c r="J222" i="101" s="1"/>
  <c r="E170" i="101"/>
  <c r="G170" i="101" s="1"/>
  <c r="J170" i="101" s="1"/>
  <c r="E180" i="101"/>
  <c r="G180" i="101" s="1"/>
  <c r="J180" i="101" s="1"/>
  <c r="E130" i="101"/>
  <c r="G130" i="101" s="1"/>
  <c r="J130" i="101" s="1"/>
  <c r="E24" i="101"/>
  <c r="G24" i="101" s="1"/>
  <c r="J24" i="101" s="1"/>
  <c r="E123" i="101"/>
  <c r="G123" i="101" s="1"/>
  <c r="J123" i="101" s="1"/>
  <c r="E215" i="101"/>
  <c r="G215" i="101" s="1"/>
  <c r="J215" i="101" s="1"/>
  <c r="E141" i="101"/>
  <c r="G141" i="101" s="1"/>
  <c r="J141" i="101" s="1"/>
  <c r="E110" i="102"/>
  <c r="G110" i="102" s="1"/>
  <c r="J110" i="102" s="1"/>
  <c r="E110" i="103" s="1"/>
  <c r="G110" i="103" s="1"/>
  <c r="J110" i="103" s="1"/>
  <c r="E167" i="101"/>
  <c r="G167" i="101" s="1"/>
  <c r="J167" i="101" s="1"/>
  <c r="E108" i="102"/>
  <c r="G108" i="102" s="1"/>
  <c r="J108" i="102" s="1"/>
  <c r="E108" i="103" s="1"/>
  <c r="G108" i="103" s="1"/>
  <c r="J108" i="103" s="1"/>
  <c r="E69" i="101"/>
  <c r="G69" i="101" s="1"/>
  <c r="J69" i="101" s="1"/>
  <c r="E139" i="101"/>
  <c r="G139" i="101" s="1"/>
  <c r="J139" i="101" s="1"/>
  <c r="E192" i="101"/>
  <c r="G192" i="101" s="1"/>
  <c r="J192" i="101" s="1"/>
  <c r="E67" i="101"/>
  <c r="G67" i="101" s="1"/>
  <c r="J67" i="101" s="1"/>
  <c r="E163" i="101"/>
  <c r="G163" i="101" s="1"/>
  <c r="J163" i="101" s="1"/>
  <c r="E68" i="101"/>
  <c r="G68" i="101" s="1"/>
  <c r="J68" i="101" s="1"/>
  <c r="E120" i="101"/>
  <c r="G120" i="101" s="1"/>
  <c r="J120" i="101" s="1"/>
  <c r="E112" i="102"/>
  <c r="G112" i="102" s="1"/>
  <c r="J112" i="102" s="1"/>
  <c r="E112" i="103" s="1"/>
  <c r="G112" i="103" s="1"/>
  <c r="J112" i="103" s="1"/>
  <c r="E116" i="102"/>
  <c r="G116" i="102" s="1"/>
  <c r="J116" i="102" s="1"/>
  <c r="E116" i="103" s="1"/>
  <c r="G116" i="103" s="1"/>
  <c r="J116" i="103" s="1"/>
  <c r="E81" i="101"/>
  <c r="G81" i="101" s="1"/>
  <c r="J81" i="101" s="1"/>
  <c r="E78" i="101"/>
  <c r="G78" i="101" s="1"/>
  <c r="J78" i="101" s="1"/>
  <c r="E92" i="101"/>
  <c r="G92" i="101" s="1"/>
  <c r="J92" i="101" s="1"/>
  <c r="E179" i="101"/>
  <c r="G179" i="101" s="1"/>
  <c r="J179" i="101" s="1"/>
  <c r="E144" i="101"/>
  <c r="G144" i="101" s="1"/>
  <c r="J144" i="101" s="1"/>
  <c r="E72" i="101"/>
  <c r="G72" i="101" s="1"/>
  <c r="J72" i="101" s="1"/>
  <c r="E26" i="101"/>
  <c r="G26" i="101" s="1"/>
  <c r="J26" i="101" s="1"/>
  <c r="E91" i="101"/>
  <c r="G91" i="101" s="1"/>
  <c r="J91" i="101" s="1"/>
  <c r="E220" i="101"/>
  <c r="G220" i="101" s="1"/>
  <c r="J220" i="101" s="1"/>
  <c r="E223" i="101"/>
  <c r="G223" i="101" s="1"/>
  <c r="J223" i="101" s="1"/>
  <c r="E146" i="101"/>
  <c r="G146" i="101" s="1"/>
  <c r="J146" i="101" s="1"/>
  <c r="E99" i="101"/>
  <c r="G99" i="101" s="1"/>
  <c r="J99" i="101" s="1"/>
  <c r="E89" i="101"/>
  <c r="G89" i="101" s="1"/>
  <c r="J89" i="101" s="1"/>
  <c r="E115" i="102"/>
  <c r="G115" i="102" s="1"/>
  <c r="J115" i="102" s="1"/>
  <c r="E115" i="103" s="1"/>
  <c r="G115" i="103" s="1"/>
  <c r="J115" i="103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172" i="101"/>
  <c r="G172" i="101" s="1"/>
  <c r="J172" i="101" s="1"/>
  <c r="E121" i="101"/>
  <c r="G121" i="101" s="1"/>
  <c r="J121" i="101" s="1"/>
  <c r="E166" i="101"/>
  <c r="G166" i="101" s="1"/>
  <c r="J166" i="101" s="1"/>
  <c r="E93" i="101"/>
  <c r="G93" i="101" s="1"/>
  <c r="J93" i="101" s="1"/>
  <c r="E74" i="101"/>
  <c r="G74" i="101" s="1"/>
  <c r="J74" i="101" s="1"/>
  <c r="E145" i="101"/>
  <c r="G145" i="101" s="1"/>
  <c r="J145" i="101" s="1"/>
  <c r="E118" i="101"/>
  <c r="G118" i="101" s="1"/>
  <c r="J118" i="101" s="1"/>
  <c r="E66" i="101"/>
  <c r="G66" i="101" s="1"/>
  <c r="J66" i="101" s="1"/>
  <c r="E162" i="101"/>
  <c r="G162" i="101" s="1"/>
  <c r="J162" i="101" s="1"/>
  <c r="E171" i="101"/>
  <c r="G171" i="101" s="1"/>
  <c r="J171" i="101" s="1"/>
  <c r="E184" i="101"/>
  <c r="G184" i="101" s="1"/>
  <c r="J184" i="101" s="1"/>
  <c r="E98" i="101"/>
  <c r="G98" i="101" s="1"/>
  <c r="J98" i="101" s="1"/>
  <c r="E21" i="101"/>
  <c r="G21" i="101" s="1"/>
  <c r="J21" i="101" s="1"/>
  <c r="E64" i="101"/>
  <c r="G64" i="101" s="1"/>
  <c r="J64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G97" i="106" s="1"/>
  <c r="J97" i="106" s="1"/>
  <c r="G97" i="107" s="1"/>
  <c r="J97" i="107" s="1"/>
  <c r="E47" i="100"/>
  <c r="G47" i="100" s="1"/>
  <c r="J47" i="100" s="1"/>
  <c r="E47" i="101" s="1"/>
  <c r="G47" i="101" s="1"/>
  <c r="J47" i="101" s="1"/>
  <c r="E225" i="101"/>
  <c r="G225" i="101" s="1"/>
  <c r="J225" i="101" s="1"/>
  <c r="E225" i="102" s="1"/>
  <c r="G225" i="102" s="1"/>
  <c r="J225" i="102" s="1"/>
  <c r="E225" i="103" s="1"/>
  <c r="E38" i="100"/>
  <c r="G38" i="100" s="1"/>
  <c r="J38" i="100" s="1"/>
  <c r="G246" i="99"/>
  <c r="J246" i="99" s="1"/>
  <c r="E246" i="100" s="1"/>
  <c r="E238" i="99"/>
  <c r="G238" i="99" s="1"/>
  <c r="J238" i="99" s="1"/>
  <c r="E49" i="100"/>
  <c r="G49" i="100" s="1"/>
  <c r="J49" i="100" s="1"/>
  <c r="E13" i="97"/>
  <c r="G13" i="97" s="1"/>
  <c r="J13" i="97" s="1"/>
  <c r="E13" i="98" s="1"/>
  <c r="G13" i="98" s="1"/>
  <c r="J13" i="98" s="1"/>
  <c r="E13" i="99" s="1"/>
  <c r="E53" i="100"/>
  <c r="G53" i="100" s="1"/>
  <c r="J53" i="100" s="1"/>
  <c r="E53" i="101" s="1"/>
  <c r="G53" i="101" s="1"/>
  <c r="J53" i="101" s="1"/>
  <c r="E29" i="100"/>
  <c r="G29" i="100" s="1"/>
  <c r="J29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G249" i="101"/>
  <c r="J249" i="101" s="1"/>
  <c r="E249" i="102" s="1"/>
  <c r="E241" i="101"/>
  <c r="G241" i="101" s="1"/>
  <c r="J241" i="101" s="1"/>
  <c r="E30" i="100"/>
  <c r="G30" i="100" s="1"/>
  <c r="J30" i="100" s="1"/>
  <c r="E43" i="100"/>
  <c r="G43" i="100" s="1"/>
  <c r="J43" i="100" s="1"/>
  <c r="E33" i="100"/>
  <c r="G33" i="100" s="1"/>
  <c r="J33" i="100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G250" i="97"/>
  <c r="J250" i="97" s="1"/>
  <c r="E250" i="98" s="1"/>
  <c r="E242" i="97"/>
  <c r="G242" i="97" s="1"/>
  <c r="J242" i="97" s="1"/>
  <c r="E122" i="100"/>
  <c r="G122" i="100" s="1"/>
  <c r="J122" i="100" s="1"/>
  <c r="E52" i="100"/>
  <c r="G52" i="100" s="1"/>
  <c r="J52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E247" i="97"/>
  <c r="E37" i="100"/>
  <c r="G37" i="100" s="1"/>
  <c r="J37" i="100" s="1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E8" i="97"/>
  <c r="G8" i="97" s="1"/>
  <c r="J8" i="97" s="1"/>
  <c r="E8" i="98" s="1"/>
  <c r="G8" i="98" s="1"/>
  <c r="J8" i="98" s="1"/>
  <c r="E8" i="99" s="1"/>
  <c r="E7" i="97"/>
  <c r="G7" i="97" s="1"/>
  <c r="J7" i="97" s="1"/>
  <c r="E7" i="98" s="1"/>
  <c r="G7" i="98" s="1"/>
  <c r="J7" i="98" s="1"/>
  <c r="E7" i="99" s="1"/>
  <c r="G243" i="98"/>
  <c r="J243" i="98" s="1"/>
  <c r="E235" i="98"/>
  <c r="G235" i="98" s="1"/>
  <c r="J235" i="98" s="1"/>
  <c r="G244" i="98"/>
  <c r="J244" i="98" s="1"/>
  <c r="E244" i="99" s="1"/>
  <c r="E236" i="98"/>
  <c r="G236" i="98" s="1"/>
  <c r="J236" i="98" s="1"/>
  <c r="G88" i="98"/>
  <c r="J88" i="98" s="1"/>
  <c r="E88" i="99" s="1"/>
  <c r="E87" i="98"/>
  <c r="G87" i="98" s="1"/>
  <c r="J87" i="98" s="1"/>
  <c r="G252" i="100"/>
  <c r="J252" i="100" s="1"/>
  <c r="E252" i="101" s="1"/>
  <c r="G252" i="101" s="1"/>
  <c r="J252" i="101" s="1"/>
  <c r="E252" i="102" s="1"/>
  <c r="E230" i="100"/>
  <c r="G230" i="100" s="1"/>
  <c r="J230" i="100" s="1"/>
  <c r="E230" i="101" s="1"/>
  <c r="G230" i="101" s="1"/>
  <c r="J230" i="101" s="1"/>
  <c r="E55" i="100"/>
  <c r="G55" i="100" s="1"/>
  <c r="J55" i="100" s="1"/>
  <c r="E36" i="100"/>
  <c r="G36" i="100" s="1"/>
  <c r="J36" i="100" s="1"/>
  <c r="E46" i="100"/>
  <c r="G46" i="100" s="1"/>
  <c r="J46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E32" i="100"/>
  <c r="G32" i="100" s="1"/>
  <c r="J32" i="100" s="1"/>
  <c r="G79" i="104"/>
  <c r="J79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8" i="99"/>
  <c r="J228" i="99" s="1"/>
  <c r="E228" i="100" s="1"/>
  <c r="G227" i="101"/>
  <c r="J227" i="101" s="1"/>
  <c r="E227" i="102" s="1"/>
  <c r="G259" i="97"/>
  <c r="J259" i="97" s="1"/>
  <c r="G253" i="98"/>
  <c r="J253" i="98" s="1"/>
  <c r="G188" i="74"/>
  <c r="J188" i="74" s="1"/>
  <c r="G174" i="97"/>
  <c r="J174" i="97" s="1"/>
  <c r="E174" i="98" s="1"/>
  <c r="E207" i="8"/>
  <c r="G173" i="97"/>
  <c r="J173" i="97" s="1"/>
  <c r="E173" i="98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 s="1"/>
  <c r="J76" i="77" s="1"/>
  <c r="E76" i="78" s="1"/>
  <c r="G76" i="78" s="1"/>
  <c r="J76" i="78" s="1"/>
  <c r="E76" i="79" s="1"/>
  <c r="G82" i="97"/>
  <c r="J82" i="97" s="1"/>
  <c r="E82" i="98" s="1"/>
  <c r="E76" i="8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E254" i="98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233" i="99"/>
  <c r="J233" i="99" s="1"/>
  <c r="E233" i="100" s="1"/>
  <c r="G256" i="99"/>
  <c r="J256" i="99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38" i="101" l="1"/>
  <c r="G38" i="101" s="1"/>
  <c r="J38" i="101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G139" i="106" s="1"/>
  <c r="J139" i="106" s="1"/>
  <c r="G139" i="107" s="1"/>
  <c r="J139" i="107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G25" i="106" s="1"/>
  <c r="J25" i="106" s="1"/>
  <c r="G25" i="107" s="1"/>
  <c r="J25" i="107" s="1"/>
  <c r="E43" i="101"/>
  <c r="G43" i="101" s="1"/>
  <c r="J43" i="101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G91" i="106" s="1"/>
  <c r="J91" i="106" s="1"/>
  <c r="G91" i="107" s="1"/>
  <c r="J91" i="107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G61" i="106" s="1"/>
  <c r="J61" i="106" s="1"/>
  <c r="G61" i="107" s="1"/>
  <c r="J61" i="107" s="1"/>
  <c r="E48" i="101"/>
  <c r="G48" i="101" s="1"/>
  <c r="J48" i="101" s="1"/>
  <c r="E29" i="101"/>
  <c r="G29" i="101" s="1"/>
  <c r="J29" i="101" s="1"/>
  <c r="E47" i="102"/>
  <c r="G47" i="102" s="1"/>
  <c r="J47" i="102" s="1"/>
  <c r="E47" i="103" s="1"/>
  <c r="G47" i="103" s="1"/>
  <c r="J47" i="103" s="1"/>
  <c r="E47" i="104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G66" i="106" s="1"/>
  <c r="J66" i="106" s="1"/>
  <c r="G66" i="107" s="1"/>
  <c r="J66" i="107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G26" i="106" s="1"/>
  <c r="J26" i="106" s="1"/>
  <c r="G26" i="107" s="1"/>
  <c r="J26" i="107" s="1"/>
  <c r="E112" i="104"/>
  <c r="G112" i="104" s="1"/>
  <c r="J112" i="104" s="1"/>
  <c r="E112" i="105" s="1"/>
  <c r="G112" i="105" s="1"/>
  <c r="J112" i="105" s="1"/>
  <c r="G112" i="106" s="1"/>
  <c r="J112" i="106" s="1"/>
  <c r="G112" i="107" s="1"/>
  <c r="J112" i="107" s="1"/>
  <c r="E108" i="104"/>
  <c r="G108" i="104" s="1"/>
  <c r="J108" i="104" s="1"/>
  <c r="E108" i="105" s="1"/>
  <c r="G108" i="105" s="1"/>
  <c r="J108" i="105" s="1"/>
  <c r="G108" i="106" s="1"/>
  <c r="J108" i="106" s="1"/>
  <c r="G108" i="107" s="1"/>
  <c r="J108" i="107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G180" i="106" s="1"/>
  <c r="J180" i="106" s="1"/>
  <c r="G180" i="107" s="1"/>
  <c r="J180" i="107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G95" i="106" s="1"/>
  <c r="J95" i="106" s="1"/>
  <c r="G95" i="107" s="1"/>
  <c r="J95" i="107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G23" i="106" s="1"/>
  <c r="J23" i="106" s="1"/>
  <c r="G23" i="107" s="1"/>
  <c r="J23" i="107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G77" i="106" s="1"/>
  <c r="J77" i="106" s="1"/>
  <c r="G77" i="107" s="1"/>
  <c r="J77" i="107" s="1"/>
  <c r="E51" i="101"/>
  <c r="G51" i="101" s="1"/>
  <c r="J51" i="101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G171" i="106" s="1"/>
  <c r="J171" i="106" s="1"/>
  <c r="G171" i="107" s="1"/>
  <c r="J171" i="107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G81" i="106" s="1"/>
  <c r="J81" i="106" s="1"/>
  <c r="G81" i="107" s="1"/>
  <c r="J81" i="107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G168" i="106" s="1"/>
  <c r="J168" i="106" s="1"/>
  <c r="G168" i="107" s="1"/>
  <c r="J168" i="107" s="1"/>
  <c r="E28" i="101"/>
  <c r="G28" i="101" s="1"/>
  <c r="J28" i="101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G172" i="106" s="1"/>
  <c r="J172" i="106" s="1"/>
  <c r="G172" i="107" s="1"/>
  <c r="J172" i="107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G130" i="106" s="1"/>
  <c r="J130" i="106" s="1"/>
  <c r="G130" i="107" s="1"/>
  <c r="J130" i="107" s="1"/>
  <c r="E46" i="101"/>
  <c r="G46" i="101" s="1"/>
  <c r="J46" i="101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G118" i="106" s="1"/>
  <c r="J118" i="106" s="1"/>
  <c r="G118" i="107" s="1"/>
  <c r="J118" i="107" s="1"/>
  <c r="E115" i="104"/>
  <c r="G115" i="104" s="1"/>
  <c r="J115" i="104" s="1"/>
  <c r="E115" i="105" s="1"/>
  <c r="G115" i="105" s="1"/>
  <c r="J115" i="105" s="1"/>
  <c r="G115" i="106" s="1"/>
  <c r="J115" i="106" s="1"/>
  <c r="G115" i="107" s="1"/>
  <c r="J115" i="107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G72" i="106" s="1"/>
  <c r="J72" i="106" s="1"/>
  <c r="G72" i="107" s="1"/>
  <c r="J72" i="107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G120" i="106" s="1"/>
  <c r="J120" i="106" s="1"/>
  <c r="G120" i="107" s="1"/>
  <c r="J120" i="107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G167" i="106" s="1"/>
  <c r="J167" i="106" s="1"/>
  <c r="G167" i="107" s="1"/>
  <c r="J167" i="107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G170" i="106" s="1"/>
  <c r="J170" i="106" s="1"/>
  <c r="G170" i="107" s="1"/>
  <c r="J170" i="107" s="1"/>
  <c r="E117" i="104"/>
  <c r="G117" i="104" s="1"/>
  <c r="J117" i="104" s="1"/>
  <c r="E117" i="105" s="1"/>
  <c r="G117" i="105" s="1"/>
  <c r="J117" i="105" s="1"/>
  <c r="G117" i="106" s="1"/>
  <c r="J117" i="106" s="1"/>
  <c r="G117" i="107" s="1"/>
  <c r="J117" i="107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G185" i="106" s="1"/>
  <c r="J185" i="106" s="1"/>
  <c r="G185" i="107" s="1"/>
  <c r="J185" i="107" s="1"/>
  <c r="E107" i="104"/>
  <c r="G107" i="104" s="1"/>
  <c r="J107" i="104" s="1"/>
  <c r="E107" i="105" s="1"/>
  <c r="G107" i="105" s="1"/>
  <c r="J107" i="105" s="1"/>
  <c r="G107" i="106" s="1"/>
  <c r="J107" i="106" s="1"/>
  <c r="G107" i="107" s="1"/>
  <c r="J107" i="107" s="1"/>
  <c r="E22" i="102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G22" i="106" s="1"/>
  <c r="J22" i="106" s="1"/>
  <c r="G22" i="107" s="1"/>
  <c r="J22" i="107" s="1"/>
  <c r="E33" i="101"/>
  <c r="G33" i="101" s="1"/>
  <c r="J33" i="101" s="1"/>
  <c r="E24" i="102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G24" i="106" s="1"/>
  <c r="J24" i="106" s="1"/>
  <c r="G24" i="107" s="1"/>
  <c r="J24" i="107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G162" i="106" s="1"/>
  <c r="J162" i="106" s="1"/>
  <c r="G162" i="107" s="1"/>
  <c r="J162" i="107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G138" i="106" s="1"/>
  <c r="J138" i="106" s="1"/>
  <c r="G138" i="107" s="1"/>
  <c r="J138" i="107" s="1"/>
  <c r="E30" i="101"/>
  <c r="G30" i="101" s="1"/>
  <c r="J30" i="101" s="1"/>
  <c r="E37" i="101"/>
  <c r="G37" i="101" s="1"/>
  <c r="J37" i="101" s="1"/>
  <c r="E57" i="101"/>
  <c r="G57" i="101" s="1"/>
  <c r="J57" i="101" s="1"/>
  <c r="E34" i="101"/>
  <c r="G34" i="101" s="1"/>
  <c r="J34" i="101" s="1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G64" i="106" s="1"/>
  <c r="J64" i="106" s="1"/>
  <c r="G64" i="107" s="1"/>
  <c r="J64" i="107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G145" i="106" s="1"/>
  <c r="J145" i="106" s="1"/>
  <c r="G145" i="107" s="1"/>
  <c r="J145" i="107" s="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G89" i="106" s="1"/>
  <c r="J89" i="106" s="1"/>
  <c r="G89" i="107" s="1"/>
  <c r="J89" i="107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144" i="106" s="1"/>
  <c r="J144" i="106" s="1"/>
  <c r="G144" i="107" s="1"/>
  <c r="J144" i="107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G68" i="106" s="1"/>
  <c r="J68" i="106" s="1"/>
  <c r="G68" i="107" s="1"/>
  <c r="J68" i="107" s="1"/>
  <c r="E110" i="104"/>
  <c r="G110" i="104" s="1"/>
  <c r="J110" i="104" s="1"/>
  <c r="E110" i="105" s="1"/>
  <c r="G110" i="105" s="1"/>
  <c r="J110" i="105" s="1"/>
  <c r="G110" i="106" s="1"/>
  <c r="J110" i="106" s="1"/>
  <c r="G110" i="107" s="1"/>
  <c r="J110" i="107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G222" i="106" s="1"/>
  <c r="J222" i="106" s="1"/>
  <c r="G222" i="107" s="1"/>
  <c r="J222" i="107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G100" i="106" s="1"/>
  <c r="J100" i="106" s="1"/>
  <c r="G100" i="107" s="1"/>
  <c r="J100" i="107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G106" i="106" s="1"/>
  <c r="J106" i="106" s="1"/>
  <c r="G106" i="107" s="1"/>
  <c r="J106" i="107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G176" i="106" s="1"/>
  <c r="J176" i="106" s="1"/>
  <c r="G176" i="107" s="1"/>
  <c r="J176" i="107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G121" i="106" s="1"/>
  <c r="J121" i="106" s="1"/>
  <c r="G121" i="107" s="1"/>
  <c r="J121" i="107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G137" i="106" s="1"/>
  <c r="J137" i="106" s="1"/>
  <c r="G137" i="107" s="1"/>
  <c r="J137" i="107" s="1"/>
  <c r="E27" i="101"/>
  <c r="G27" i="101" s="1"/>
  <c r="J27" i="101" s="1"/>
  <c r="E50" i="101"/>
  <c r="G50" i="101" s="1"/>
  <c r="J50" i="101" s="1"/>
  <c r="E54" i="101"/>
  <c r="G54" i="101" s="1"/>
  <c r="J54" i="101" s="1"/>
  <c r="E55" i="101"/>
  <c r="G55" i="101" s="1"/>
  <c r="J55" i="101" s="1"/>
  <c r="E52" i="101"/>
  <c r="G52" i="101" s="1"/>
  <c r="J52" i="101" s="1"/>
  <c r="E165" i="101"/>
  <c r="G165" i="101" s="1"/>
  <c r="J165" i="101" s="1"/>
  <c r="E59" i="101"/>
  <c r="G59" i="101" s="1"/>
  <c r="J59" i="101" s="1"/>
  <c r="E49" i="101"/>
  <c r="G49" i="101" s="1"/>
  <c r="J49" i="101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G74" i="106" s="1"/>
  <c r="J74" i="106" s="1"/>
  <c r="G74" i="107" s="1"/>
  <c r="J74" i="107" s="1"/>
  <c r="E99" i="102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G99" i="106" s="1"/>
  <c r="J99" i="106" s="1"/>
  <c r="G99" i="107" s="1"/>
  <c r="J99" i="107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G179" i="106" s="1"/>
  <c r="J179" i="106" s="1"/>
  <c r="G179" i="107" s="1"/>
  <c r="J179" i="107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163" i="106" s="1"/>
  <c r="J163" i="106" s="1"/>
  <c r="G163" i="107" s="1"/>
  <c r="J163" i="107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G141" i="106" s="1"/>
  <c r="J141" i="106" s="1"/>
  <c r="G141" i="107" s="1"/>
  <c r="J141" i="107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G160" i="106" s="1"/>
  <c r="J160" i="106" s="1"/>
  <c r="G160" i="107" s="1"/>
  <c r="J160" i="107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G154" i="106" s="1"/>
  <c r="J154" i="106" s="1"/>
  <c r="G154" i="107" s="1"/>
  <c r="J154" i="107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90" i="106" s="1"/>
  <c r="J90" i="106" s="1"/>
  <c r="G90" i="107" s="1"/>
  <c r="J90" i="107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G65" i="106" s="1"/>
  <c r="J65" i="106" s="1"/>
  <c r="G65" i="107" s="1"/>
  <c r="J65" i="107" s="1"/>
  <c r="E42" i="101"/>
  <c r="G42" i="101" s="1"/>
  <c r="J42" i="101" s="1"/>
  <c r="E111" i="104"/>
  <c r="G111" i="104" s="1"/>
  <c r="J111" i="104" s="1"/>
  <c r="E111" i="105" s="1"/>
  <c r="G111" i="105" s="1"/>
  <c r="J111" i="105" s="1"/>
  <c r="G111" i="106" s="1"/>
  <c r="J111" i="106" s="1"/>
  <c r="G111" i="107" s="1"/>
  <c r="J111" i="107" s="1"/>
  <c r="E221" i="101"/>
  <c r="G221" i="101" s="1"/>
  <c r="J221" i="101" s="1"/>
  <c r="E119" i="101"/>
  <c r="G119" i="101" s="1"/>
  <c r="J119" i="101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G69" i="106" s="1"/>
  <c r="J69" i="106" s="1"/>
  <c r="G69" i="107" s="1"/>
  <c r="J69" i="107" s="1"/>
  <c r="E53" i="102"/>
  <c r="G53" i="102" s="1"/>
  <c r="J53" i="102" s="1"/>
  <c r="E53" i="103" s="1"/>
  <c r="G53" i="103" s="1"/>
  <c r="J53" i="103" s="1"/>
  <c r="E53" i="104" s="1"/>
  <c r="G252" i="102"/>
  <c r="J252" i="102" s="1"/>
  <c r="E252" i="103" s="1"/>
  <c r="E230" i="102"/>
  <c r="E122" i="101"/>
  <c r="G122" i="101" s="1"/>
  <c r="J122" i="101" s="1"/>
  <c r="E40" i="101"/>
  <c r="G40" i="101" s="1"/>
  <c r="J40" i="101" s="1"/>
  <c r="E96" i="101"/>
  <c r="G96" i="101" s="1"/>
  <c r="J96" i="101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98" i="106" s="1"/>
  <c r="J98" i="106" s="1"/>
  <c r="G98" i="107" s="1"/>
  <c r="J98" i="107" s="1"/>
  <c r="E93" i="102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G93" i="106" s="1"/>
  <c r="J93" i="106" s="1"/>
  <c r="G93" i="107" s="1"/>
  <c r="J93" i="107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G146" i="106" s="1"/>
  <c r="J146" i="106" s="1"/>
  <c r="G146" i="107" s="1"/>
  <c r="J146" i="107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G92" i="106" s="1"/>
  <c r="J92" i="106" s="1"/>
  <c r="G92" i="107" s="1"/>
  <c r="J92" i="107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67" i="106" s="1"/>
  <c r="J67" i="106" s="1"/>
  <c r="G67" i="107" s="1"/>
  <c r="J67" i="107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G215" i="106" s="1"/>
  <c r="J215" i="106" s="1"/>
  <c r="G215" i="107" s="1"/>
  <c r="J215" i="107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G101" i="106" s="1"/>
  <c r="J101" i="106" s="1"/>
  <c r="G101" i="107" s="1"/>
  <c r="J101" i="107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G183" i="106" s="1"/>
  <c r="J183" i="106" s="1"/>
  <c r="G183" i="107" s="1"/>
  <c r="J183" i="107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G143" i="106" s="1"/>
  <c r="J143" i="106" s="1"/>
  <c r="G143" i="107" s="1"/>
  <c r="J143" i="107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G19" i="106" s="1"/>
  <c r="J19" i="106" s="1"/>
  <c r="G19" i="107" s="1"/>
  <c r="J19" i="107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G142" i="106" s="1"/>
  <c r="J142" i="106" s="1"/>
  <c r="G142" i="107" s="1"/>
  <c r="J142" i="107" s="1"/>
  <c r="E161" i="101"/>
  <c r="G161" i="101" s="1"/>
  <c r="J161" i="101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G220" i="106" s="1"/>
  <c r="J220" i="106" s="1"/>
  <c r="G220" i="107" s="1"/>
  <c r="J220" i="107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G159" i="106" s="1"/>
  <c r="J159" i="106" s="1"/>
  <c r="G159" i="107" s="1"/>
  <c r="J159" i="107" s="1"/>
  <c r="E116" i="104"/>
  <c r="G116" i="104" s="1"/>
  <c r="J116" i="104" s="1"/>
  <c r="E116" i="105" s="1"/>
  <c r="G116" i="105" s="1"/>
  <c r="J116" i="105" s="1"/>
  <c r="G116" i="106" s="1"/>
  <c r="J116" i="106" s="1"/>
  <c r="G116" i="107" s="1"/>
  <c r="J116" i="107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G140" i="106" s="1"/>
  <c r="J140" i="106" s="1"/>
  <c r="G140" i="107" s="1"/>
  <c r="J140" i="107" s="1"/>
  <c r="E41" i="101"/>
  <c r="G41" i="101" s="1"/>
  <c r="J41" i="101" s="1"/>
  <c r="E31" i="101"/>
  <c r="G31" i="101" s="1"/>
  <c r="J31" i="101" s="1"/>
  <c r="E44" i="101"/>
  <c r="G44" i="101" s="1"/>
  <c r="J44" i="101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G184" i="106" s="1"/>
  <c r="J184" i="106" s="1"/>
  <c r="G184" i="107" s="1"/>
  <c r="J184" i="107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G166" i="106" s="1"/>
  <c r="J166" i="106" s="1"/>
  <c r="G166" i="107" s="1"/>
  <c r="J166" i="107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G223" i="106" s="1"/>
  <c r="J223" i="106" s="1"/>
  <c r="G223" i="107" s="1"/>
  <c r="J223" i="107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G78" i="106" s="1"/>
  <c r="J78" i="106" s="1"/>
  <c r="G78" i="107" s="1"/>
  <c r="J78" i="107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G192" i="106" s="1"/>
  <c r="J192" i="106" s="1"/>
  <c r="G192" i="107" s="1"/>
  <c r="J192" i="107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G123" i="106" s="1"/>
  <c r="J123" i="106" s="1"/>
  <c r="G123" i="107" s="1"/>
  <c r="J123" i="107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G85" i="106" s="1"/>
  <c r="J85" i="106" s="1"/>
  <c r="G85" i="107" s="1"/>
  <c r="J85" i="107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G164" i="106" s="1"/>
  <c r="J164" i="106" s="1"/>
  <c r="G164" i="107" s="1"/>
  <c r="J164" i="107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G158" i="106" s="1"/>
  <c r="J158" i="106" s="1"/>
  <c r="G158" i="107" s="1"/>
  <c r="J158" i="107" s="1"/>
  <c r="E18" i="97"/>
  <c r="G18" i="97" s="1"/>
  <c r="J18" i="97" s="1"/>
  <c r="E18" i="98" s="1"/>
  <c r="G18" i="98" s="1"/>
  <c r="J18" i="98" s="1"/>
  <c r="E18" i="99" s="1"/>
  <c r="G88" i="99"/>
  <c r="J88" i="99" s="1"/>
  <c r="E88" i="100" s="1"/>
  <c r="E87" i="99"/>
  <c r="G87" i="99" s="1"/>
  <c r="J87" i="99" s="1"/>
  <c r="G244" i="99"/>
  <c r="J244" i="99" s="1"/>
  <c r="E244" i="100" s="1"/>
  <c r="E236" i="99"/>
  <c r="G236" i="99" s="1"/>
  <c r="J236" i="99" s="1"/>
  <c r="G249" i="102"/>
  <c r="J249" i="102" s="1"/>
  <c r="E249" i="103" s="1"/>
  <c r="G249" i="103" s="1"/>
  <c r="J249" i="103" s="1"/>
  <c r="E249" i="104" s="1"/>
  <c r="E241" i="102"/>
  <c r="G241" i="102" s="1"/>
  <c r="J241" i="102" s="1"/>
  <c r="E241" i="103" s="1"/>
  <c r="G241" i="103" s="1"/>
  <c r="J241" i="103" s="1"/>
  <c r="E241" i="104" s="1"/>
  <c r="G246" i="100"/>
  <c r="J246" i="100" s="1"/>
  <c r="E246" i="101" s="1"/>
  <c r="E238" i="100"/>
  <c r="G238" i="100" s="1"/>
  <c r="J238" i="100" s="1"/>
  <c r="E247" i="98"/>
  <c r="E56" i="101"/>
  <c r="G56" i="101" s="1"/>
  <c r="J56" i="101" s="1"/>
  <c r="E36" i="101"/>
  <c r="G36" i="101" s="1"/>
  <c r="J36" i="101" s="1"/>
  <c r="E58" i="101"/>
  <c r="G58" i="101" s="1"/>
  <c r="J58" i="101" s="1"/>
  <c r="G250" i="98"/>
  <c r="J250" i="98" s="1"/>
  <c r="E250" i="99" s="1"/>
  <c r="E242" i="98"/>
  <c r="G242" i="98" s="1"/>
  <c r="J242" i="98" s="1"/>
  <c r="E214" i="100"/>
  <c r="G214" i="100" s="1"/>
  <c r="J214" i="100" s="1"/>
  <c r="E235" i="99"/>
  <c r="G235" i="99" s="1"/>
  <c r="J235" i="99" s="1"/>
  <c r="E32" i="101"/>
  <c r="G32" i="101" s="1"/>
  <c r="J32" i="101" s="1"/>
  <c r="G251" i="99"/>
  <c r="J251" i="99" s="1"/>
  <c r="E251" i="100" s="1"/>
  <c r="E243" i="99"/>
  <c r="G243" i="99" s="1"/>
  <c r="J243" i="99" s="1"/>
  <c r="E79" i="105"/>
  <c r="G79" i="105" s="1"/>
  <c r="J79" i="105" s="1"/>
  <c r="G79" i="106" s="1"/>
  <c r="J79" i="106" s="1"/>
  <c r="G79" i="107" s="1"/>
  <c r="J79" i="107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80" i="105"/>
  <c r="J80" i="105" s="1"/>
  <c r="G80" i="106" s="1"/>
  <c r="J80" i="106" s="1"/>
  <c r="G80" i="107" s="1"/>
  <c r="J80" i="10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188" i="8"/>
  <c r="J188" i="8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47" i="98"/>
  <c r="J247" i="98" s="1"/>
  <c r="G230" i="102"/>
  <c r="J230" i="102" s="1"/>
  <c r="E230" i="103" s="1"/>
  <c r="G228" i="100"/>
  <c r="J228" i="100" s="1"/>
  <c r="E228" i="101" s="1"/>
  <c r="G224" i="103"/>
  <c r="J224" i="103" s="1"/>
  <c r="E224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9" i="102" l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29" i="106" s="1"/>
  <c r="J29" i="106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G119" i="106" s="1"/>
  <c r="J119" i="106" s="1"/>
  <c r="G119" i="107" s="1"/>
  <c r="J119" i="107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165" i="106" s="1"/>
  <c r="J165" i="106" s="1"/>
  <c r="G165" i="107" s="1"/>
  <c r="J165" i="107" s="1"/>
  <c r="G250" i="99"/>
  <c r="J250" i="99" s="1"/>
  <c r="E250" i="100" s="1"/>
  <c r="E242" i="99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G48" i="106" s="1"/>
  <c r="J48" i="106" s="1"/>
  <c r="E36" i="102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G36" i="106" s="1"/>
  <c r="J36" i="106" s="1"/>
  <c r="E96" i="102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G96" i="106" s="1"/>
  <c r="J96" i="106" s="1"/>
  <c r="G96" i="107" s="1"/>
  <c r="J96" i="107" s="1"/>
  <c r="E221" i="102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G221" i="106" s="1"/>
  <c r="J221" i="106" s="1"/>
  <c r="G221" i="107" s="1"/>
  <c r="J221" i="107" s="1"/>
  <c r="E52" i="102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G52" i="106" s="1"/>
  <c r="J52" i="106" s="1"/>
  <c r="E33" i="102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G33" i="106" s="1"/>
  <c r="J33" i="106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32" i="102"/>
  <c r="G32" i="102" s="1"/>
  <c r="J32" i="102" s="1"/>
  <c r="E32" i="103" s="1"/>
  <c r="G32" i="103" s="1"/>
  <c r="J32" i="103" s="1"/>
  <c r="G56" i="102"/>
  <c r="J56" i="102" s="1"/>
  <c r="E56" i="103" s="1"/>
  <c r="G56" i="103" s="1"/>
  <c r="J56" i="103" s="1"/>
  <c r="E56" i="104" s="1"/>
  <c r="G56" i="104" s="1"/>
  <c r="J56" i="104" s="1"/>
  <c r="E56" i="105" s="1"/>
  <c r="E56" i="102"/>
  <c r="E40" i="102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34" i="106" s="1"/>
  <c r="J34" i="106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G43" i="106" s="1"/>
  <c r="J43" i="106" s="1"/>
  <c r="E31" i="102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G122" i="106" s="1"/>
  <c r="J122" i="106" s="1"/>
  <c r="G122" i="107" s="1"/>
  <c r="J122" i="107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42" i="106" s="1"/>
  <c r="J42" i="106" s="1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G54" i="106" s="1"/>
  <c r="J54" i="106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1" i="102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G51" i="106" s="1"/>
  <c r="J51" i="106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G44" i="106" s="1"/>
  <c r="J44" i="106" s="1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G49" i="106" s="1"/>
  <c r="J49" i="106" s="1"/>
  <c r="E28" i="102"/>
  <c r="G28" i="102" s="1"/>
  <c r="J28" i="102" s="1"/>
  <c r="E28" i="103" s="1"/>
  <c r="G28" i="103" s="1"/>
  <c r="J28" i="103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G50" i="106" s="1"/>
  <c r="J50" i="106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G37" i="106" s="1"/>
  <c r="J37" i="106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G46" i="106" s="1"/>
  <c r="J46" i="106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214" i="101"/>
  <c r="G214" i="101" s="1"/>
  <c r="J214" i="101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G161" i="106" s="1"/>
  <c r="J161" i="106" s="1"/>
  <c r="G161" i="107" s="1"/>
  <c r="J161" i="107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G27" i="106" s="1"/>
  <c r="J27" i="106" s="1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G30" i="106" s="1"/>
  <c r="J30" i="106" s="1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G38" i="106" s="1"/>
  <c r="J38" i="106" s="1"/>
  <c r="G38" i="107" s="1"/>
  <c r="J38" i="107" s="1"/>
  <c r="E13" i="100"/>
  <c r="G13" i="100" s="1"/>
  <c r="J13" i="100" s="1"/>
  <c r="E16" i="100"/>
  <c r="G16" i="100" s="1"/>
  <c r="J16" i="100" s="1"/>
  <c r="G244" i="100"/>
  <c r="J244" i="100" s="1"/>
  <c r="E244" i="101" s="1"/>
  <c r="E236" i="100"/>
  <c r="G236" i="100" s="1"/>
  <c r="J236" i="100" s="1"/>
  <c r="G251" i="100"/>
  <c r="J251" i="100" s="1"/>
  <c r="E251" i="101" s="1"/>
  <c r="E243" i="100"/>
  <c r="G243" i="100" s="1"/>
  <c r="J243" i="100" s="1"/>
  <c r="E15" i="100"/>
  <c r="G15" i="100" s="1"/>
  <c r="J15" i="100" s="1"/>
  <c r="E235" i="100"/>
  <c r="G235" i="100" s="1"/>
  <c r="J235" i="100" s="1"/>
  <c r="E14" i="100"/>
  <c r="G14" i="100" s="1"/>
  <c r="J14" i="100" s="1"/>
  <c r="G7" i="100"/>
  <c r="J7" i="100" s="1"/>
  <c r="E7" i="100"/>
  <c r="G242" i="99"/>
  <c r="J242" i="99" s="1"/>
  <c r="E247" i="99"/>
  <c r="G247" i="99" s="1"/>
  <c r="J247" i="99" s="1"/>
  <c r="G88" i="100"/>
  <c r="J88" i="100" s="1"/>
  <c r="E88" i="101" s="1"/>
  <c r="E87" i="100"/>
  <c r="G87" i="100" s="1"/>
  <c r="J87" i="100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8" i="100"/>
  <c r="G8" i="100" s="1"/>
  <c r="J8" i="100" s="1"/>
  <c r="G246" i="101"/>
  <c r="J246" i="101" s="1"/>
  <c r="E246" i="102" s="1"/>
  <c r="E238" i="101"/>
  <c r="G238" i="101" s="1"/>
  <c r="J238" i="101" s="1"/>
  <c r="E17" i="100"/>
  <c r="G17" i="100" s="1"/>
  <c r="J17" i="100" s="1"/>
  <c r="E6" i="100"/>
  <c r="G6" i="100" s="1"/>
  <c r="J6" i="100" s="1"/>
  <c r="E216" i="80"/>
  <c r="G216" i="80" s="1"/>
  <c r="J216" i="80" s="1"/>
  <c r="G216" i="81" s="1"/>
  <c r="J216" i="81" s="1"/>
  <c r="E216" i="82" s="1"/>
  <c r="G216" i="82" s="1"/>
  <c r="J216" i="82" s="1"/>
  <c r="E216" i="83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E219" i="81"/>
  <c r="G219" i="81" s="1"/>
  <c r="J219" i="81" s="1"/>
  <c r="G53" i="104"/>
  <c r="J53" i="104" s="1"/>
  <c r="E53" i="105" s="1"/>
  <c r="G47" i="104"/>
  <c r="J47" i="104" s="1"/>
  <c r="E47" i="105" s="1"/>
  <c r="G32" i="107"/>
  <c r="J32" i="107" s="1"/>
  <c r="G249" i="104"/>
  <c r="J249" i="104" s="1"/>
  <c r="E249" i="105" s="1"/>
  <c r="G241" i="104"/>
  <c r="J241" i="104" s="1"/>
  <c r="E241" i="105" s="1"/>
  <c r="G252" i="103"/>
  <c r="J252" i="103" s="1"/>
  <c r="E252" i="104" s="1"/>
  <c r="G230" i="103"/>
  <c r="J230" i="103" s="1"/>
  <c r="E230" i="104" s="1"/>
  <c r="G56" i="105"/>
  <c r="J56" i="105" s="1"/>
  <c r="G28" i="107"/>
  <c r="J28" i="107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G105" i="101"/>
  <c r="J105" i="101" s="1"/>
  <c r="E105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6" i="101" l="1"/>
  <c r="G6" i="101" s="1"/>
  <c r="J6" i="101" s="1"/>
  <c r="E28" i="104"/>
  <c r="G28" i="104" s="1"/>
  <c r="J28" i="104" s="1"/>
  <c r="E28" i="105" s="1"/>
  <c r="G28" i="105" s="1"/>
  <c r="J28" i="105" s="1"/>
  <c r="G28" i="106" s="1"/>
  <c r="J28" i="106" s="1"/>
  <c r="E17" i="101"/>
  <c r="G17" i="101" s="1"/>
  <c r="J17" i="101" s="1"/>
  <c r="E14" i="101"/>
  <c r="G14" i="101" s="1"/>
  <c r="J14" i="101" s="1"/>
  <c r="E16" i="101"/>
  <c r="G16" i="101" s="1"/>
  <c r="J16" i="101" s="1"/>
  <c r="G244" i="101"/>
  <c r="J244" i="101" s="1"/>
  <c r="E244" i="102" s="1"/>
  <c r="E236" i="101"/>
  <c r="G236" i="101" s="1"/>
  <c r="J236" i="101" s="1"/>
  <c r="G88" i="101"/>
  <c r="J88" i="101" s="1"/>
  <c r="E88" i="102" s="1"/>
  <c r="E87" i="101"/>
  <c r="G87" i="101" s="1"/>
  <c r="J87" i="101" s="1"/>
  <c r="G251" i="101"/>
  <c r="J251" i="101" s="1"/>
  <c r="E251" i="102" s="1"/>
  <c r="E243" i="101"/>
  <c r="G243" i="101" s="1"/>
  <c r="J243" i="101" s="1"/>
  <c r="G174" i="100"/>
  <c r="J174" i="100" s="1"/>
  <c r="E174" i="101" s="1"/>
  <c r="E173" i="100"/>
  <c r="E235" i="101"/>
  <c r="G235" i="101" s="1"/>
  <c r="J235" i="101" s="1"/>
  <c r="E18" i="100"/>
  <c r="G18" i="100" s="1"/>
  <c r="J18" i="100" s="1"/>
  <c r="G246" i="102"/>
  <c r="J246" i="102" s="1"/>
  <c r="E246" i="103" s="1"/>
  <c r="G246" i="103" s="1"/>
  <c r="J246" i="103" s="1"/>
  <c r="E246" i="104" s="1"/>
  <c r="G246" i="104" s="1"/>
  <c r="J246" i="104" s="1"/>
  <c r="E246" i="105" s="1"/>
  <c r="E238" i="102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E247" i="100"/>
  <c r="G247" i="100" s="1"/>
  <c r="J247" i="100" s="1"/>
  <c r="E15" i="101"/>
  <c r="G15" i="101" s="1"/>
  <c r="J15" i="101" s="1"/>
  <c r="G250" i="100"/>
  <c r="J250" i="100" s="1"/>
  <c r="E250" i="101" s="1"/>
  <c r="E242" i="100"/>
  <c r="G242" i="100" s="1"/>
  <c r="J242" i="100" s="1"/>
  <c r="E13" i="101"/>
  <c r="G13" i="101" s="1"/>
  <c r="J13" i="101" s="1"/>
  <c r="G102" i="100"/>
  <c r="J102" i="100" s="1"/>
  <c r="E102" i="101" s="1"/>
  <c r="E103" i="100"/>
  <c r="G103" i="100" s="1"/>
  <c r="J103" i="100" s="1"/>
  <c r="E8" i="101"/>
  <c r="G8" i="101" s="1"/>
  <c r="J8" i="101" s="1"/>
  <c r="E7" i="101"/>
  <c r="G7" i="101" s="1"/>
  <c r="J7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G214" i="106" s="1"/>
  <c r="J214" i="106" s="1"/>
  <c r="G214" i="107" s="1"/>
  <c r="J214" i="107" s="1"/>
  <c r="E32" i="104"/>
  <c r="G32" i="104" s="1"/>
  <c r="J32" i="104" s="1"/>
  <c r="E32" i="105" s="1"/>
  <c r="G32" i="105" s="1"/>
  <c r="J32" i="105" s="1"/>
  <c r="G32" i="106" s="1"/>
  <c r="J32" i="106" s="1"/>
  <c r="E219" i="82"/>
  <c r="G219" i="82" s="1"/>
  <c r="J219" i="82" s="1"/>
  <c r="E219" i="83" s="1"/>
  <c r="G219" i="83" s="1"/>
  <c r="J219" i="83" s="1"/>
  <c r="E219" i="84" s="1"/>
  <c r="E217" i="81"/>
  <c r="G217" i="81" s="1"/>
  <c r="J217" i="81" s="1"/>
  <c r="E200" i="81"/>
  <c r="G200" i="81" s="1"/>
  <c r="J200" i="81" s="1"/>
  <c r="E201" i="81"/>
  <c r="G201" i="81" s="1"/>
  <c r="J201" i="81" s="1"/>
  <c r="E199" i="81"/>
  <c r="G199" i="81" s="1"/>
  <c r="J199" i="81" s="1"/>
  <c r="E218" i="81"/>
  <c r="G218" i="81" s="1"/>
  <c r="J218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52" i="104"/>
  <c r="J252" i="104" s="1"/>
  <c r="E252" i="105" s="1"/>
  <c r="G230" i="104"/>
  <c r="J230" i="104" s="1"/>
  <c r="E230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54" i="107"/>
  <c r="J54" i="107" s="1"/>
  <c r="G36" i="107"/>
  <c r="J36" i="107" s="1"/>
  <c r="G30" i="107"/>
  <c r="J30" i="107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E248" i="101" s="1"/>
  <c r="G82" i="100"/>
  <c r="J82" i="100" s="1"/>
  <c r="E82" i="101" s="1"/>
  <c r="G254" i="100"/>
  <c r="J254" i="100" s="1"/>
  <c r="G216" i="83"/>
  <c r="J216" i="83" s="1"/>
  <c r="E216" i="84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G250" i="101" l="1"/>
  <c r="J250" i="101" s="1"/>
  <c r="E250" i="102" s="1"/>
  <c r="E242" i="101"/>
  <c r="E18" i="101"/>
  <c r="G18" i="101" s="1"/>
  <c r="J18" i="101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G16" i="106" s="1"/>
  <c r="J16" i="106" s="1"/>
  <c r="G16" i="107" s="1"/>
  <c r="J16" i="107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G14" i="106" s="1"/>
  <c r="J14" i="106" s="1"/>
  <c r="G14" i="107" s="1"/>
  <c r="J14" i="107" s="1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G17" i="106" s="1"/>
  <c r="J17" i="106" s="1"/>
  <c r="G17" i="107" s="1"/>
  <c r="J17" i="107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G13" i="106" s="1"/>
  <c r="J13" i="106" s="1"/>
  <c r="G13" i="107" s="1"/>
  <c r="J13" i="107" s="1"/>
  <c r="E15" i="102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G15" i="106" s="1"/>
  <c r="J15" i="106" s="1"/>
  <c r="G15" i="107" s="1"/>
  <c r="J15" i="107" s="1"/>
  <c r="E7" i="102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G7" i="106" s="1"/>
  <c r="J7" i="106" s="1"/>
  <c r="G7" i="107" s="1"/>
  <c r="J7" i="107" s="1"/>
  <c r="G251" i="102"/>
  <c r="J251" i="102" s="1"/>
  <c r="E251" i="103" s="1"/>
  <c r="G251" i="103" s="1"/>
  <c r="J251" i="103" s="1"/>
  <c r="E251" i="104" s="1"/>
  <c r="G251" i="104" s="1"/>
  <c r="J251" i="104" s="1"/>
  <c r="E251" i="105" s="1"/>
  <c r="E243" i="102"/>
  <c r="E8" i="102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8" i="106" s="1"/>
  <c r="J8" i="106" s="1"/>
  <c r="G8" i="107" s="1"/>
  <c r="J8" i="107" s="1"/>
  <c r="E6" i="102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G6" i="106" s="1"/>
  <c r="J6" i="106" s="1"/>
  <c r="G6" i="107" s="1"/>
  <c r="J6" i="107" s="1"/>
  <c r="G102" i="101"/>
  <c r="J102" i="101" s="1"/>
  <c r="E102" i="102" s="1"/>
  <c r="E103" i="101"/>
  <c r="G103" i="101" s="1"/>
  <c r="J103" i="101" s="1"/>
  <c r="G243" i="102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35" i="102"/>
  <c r="G235" i="102" s="1"/>
  <c r="J235" i="102" s="1"/>
  <c r="E235" i="103" s="1"/>
  <c r="G235" i="103" s="1"/>
  <c r="J235" i="103" s="1"/>
  <c r="E235" i="104" s="1"/>
  <c r="G235" i="104" s="1"/>
  <c r="J235" i="104" s="1"/>
  <c r="E235" i="105" s="1"/>
  <c r="G244" i="102"/>
  <c r="J244" i="102" s="1"/>
  <c r="E244" i="103" s="1"/>
  <c r="E236" i="102"/>
  <c r="G236" i="102" s="1"/>
  <c r="J236" i="102" s="1"/>
  <c r="E236" i="103" s="1"/>
  <c r="G236" i="103" s="1"/>
  <c r="J236" i="103" s="1"/>
  <c r="E236" i="104" s="1"/>
  <c r="G174" i="101"/>
  <c r="J174" i="101" s="1"/>
  <c r="E174" i="102" s="1"/>
  <c r="E173" i="101"/>
  <c r="G173" i="101" s="1"/>
  <c r="J173" i="101" s="1"/>
  <c r="G242" i="101"/>
  <c r="J242" i="101" s="1"/>
  <c r="E247" i="101"/>
  <c r="G247" i="101" s="1"/>
  <c r="J247" i="101" s="1"/>
  <c r="G88" i="102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7" i="102"/>
  <c r="G87" i="102" s="1"/>
  <c r="J87" i="102" s="1"/>
  <c r="E87" i="103" s="1"/>
  <c r="G87" i="103" s="1"/>
  <c r="J87" i="103" s="1"/>
  <c r="E87" i="104" s="1"/>
  <c r="G87" i="104" s="1"/>
  <c r="J87" i="104" s="1"/>
  <c r="E87" i="105" s="1"/>
  <c r="G87" i="105" s="1"/>
  <c r="J87" i="105" s="1"/>
  <c r="E234" i="101"/>
  <c r="G234" i="101" s="1"/>
  <c r="J234" i="101" s="1"/>
  <c r="E218" i="82"/>
  <c r="G218" i="82" s="1"/>
  <c r="J218" i="82" s="1"/>
  <c r="E218" i="83" s="1"/>
  <c r="G218" i="83" s="1"/>
  <c r="J218" i="83" s="1"/>
  <c r="E218" i="84" s="1"/>
  <c r="E201" i="82"/>
  <c r="G201" i="82" s="1"/>
  <c r="J201" i="82" s="1"/>
  <c r="E201" i="83" s="1"/>
  <c r="G201" i="83" s="1"/>
  <c r="J201" i="83" s="1"/>
  <c r="E201" i="84" s="1"/>
  <c r="E5" i="88"/>
  <c r="G5" i="88" s="1"/>
  <c r="J5" i="88" s="1"/>
  <c r="E5" i="89" s="1"/>
  <c r="G5" i="89" s="1"/>
  <c r="J5" i="89" s="1"/>
  <c r="E199" i="82"/>
  <c r="G199" i="82" s="1"/>
  <c r="J199" i="82" s="1"/>
  <c r="E199" i="83" s="1"/>
  <c r="G199" i="83" s="1"/>
  <c r="J199" i="83" s="1"/>
  <c r="E199" i="84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G217" i="83" s="1"/>
  <c r="J217" i="83" s="1"/>
  <c r="E217" i="84" s="1"/>
  <c r="G235" i="105"/>
  <c r="J235" i="105" s="1"/>
  <c r="G53" i="107"/>
  <c r="J53" i="107" s="1"/>
  <c r="G251" i="105"/>
  <c r="J251" i="105" s="1"/>
  <c r="G251" i="106" s="1"/>
  <c r="J251" i="106" s="1"/>
  <c r="G47" i="107"/>
  <c r="J47" i="107" s="1"/>
  <c r="G246" i="105"/>
  <c r="J246" i="105" s="1"/>
  <c r="G238" i="105"/>
  <c r="J238" i="105" s="1"/>
  <c r="G252" i="105"/>
  <c r="J252" i="105" s="1"/>
  <c r="G230" i="105"/>
  <c r="J230" i="105" s="1"/>
  <c r="G244" i="103"/>
  <c r="J244" i="103" s="1"/>
  <c r="E244" i="104" s="1"/>
  <c r="G242" i="106"/>
  <c r="J242" i="106" s="1"/>
  <c r="G247" i="106"/>
  <c r="J247" i="106" s="1"/>
  <c r="G249" i="106"/>
  <c r="J249" i="106" s="1"/>
  <c r="G241" i="106"/>
  <c r="J241" i="106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124" i="80"/>
  <c r="J124" i="80" s="1"/>
  <c r="G254" i="101"/>
  <c r="J254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G102" i="102" l="1"/>
  <c r="J102" i="102" s="1"/>
  <c r="E102" i="103" s="1"/>
  <c r="E103" i="102"/>
  <c r="E234" i="102"/>
  <c r="G234" i="102" s="1"/>
  <c r="J234" i="102" s="1"/>
  <c r="E18" i="102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G18" i="106" s="1"/>
  <c r="J18" i="106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G250" i="102"/>
  <c r="J250" i="102" s="1"/>
  <c r="E242" i="102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76" i="100"/>
  <c r="G76" i="100" s="1"/>
  <c r="J76" i="100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18" i="107"/>
  <c r="J18" i="107" s="1"/>
  <c r="G244" i="104"/>
  <c r="J244" i="104" s="1"/>
  <c r="E244" i="105" s="1"/>
  <c r="G236" i="104"/>
  <c r="J236" i="104" s="1"/>
  <c r="E236" i="105" s="1"/>
  <c r="G249" i="107"/>
  <c r="J249" i="107" s="1"/>
  <c r="G241" i="107"/>
  <c r="J241" i="107" s="1"/>
  <c r="G247" i="107"/>
  <c r="J247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E228" i="105" s="1"/>
  <c r="G224" i="107"/>
  <c r="J224" i="107" s="1"/>
  <c r="G227" i="106"/>
  <c r="J227" i="106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E256" i="105" s="1"/>
  <c r="G105" i="104"/>
  <c r="J105" i="104" s="1"/>
  <c r="E105" i="105" s="1"/>
  <c r="G258" i="104"/>
  <c r="J258" i="104" s="1"/>
  <c r="E258" i="105" s="1"/>
  <c r="G187" i="104"/>
  <c r="J187" i="104" s="1"/>
  <c r="E187" i="105" s="1"/>
  <c r="G255" i="104"/>
  <c r="J255" i="104" s="1"/>
  <c r="E255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E234" i="103"/>
  <c r="G234" i="103" s="1"/>
  <c r="J234" i="103" s="1"/>
  <c r="E234" i="104" s="1"/>
  <c r="G234" i="104" s="1"/>
  <c r="J234" i="104" s="1"/>
  <c r="E234" i="105" s="1"/>
  <c r="G234" i="105" s="1"/>
  <c r="J234" i="105" s="1"/>
  <c r="E250" i="103"/>
  <c r="G250" i="103" s="1"/>
  <c r="J250" i="103" s="1"/>
  <c r="E250" i="104" s="1"/>
  <c r="G250" i="104" s="1"/>
  <c r="J250" i="104" s="1"/>
  <c r="E250" i="105" s="1"/>
  <c r="G250" i="105" s="1"/>
  <c r="J250" i="105" s="1"/>
  <c r="G250" i="106" s="1"/>
  <c r="J250" i="106" s="1"/>
  <c r="G250" i="107" s="1"/>
  <c r="J250" i="107" s="1"/>
  <c r="E219" i="86"/>
  <c r="G219" i="86" s="1"/>
  <c r="J219" i="86" s="1"/>
  <c r="E219" i="87" s="1"/>
  <c r="G219" i="87" s="1"/>
  <c r="J219" i="87" s="1"/>
  <c r="E219" i="88" s="1"/>
  <c r="E124" i="82"/>
  <c r="G124" i="82" s="1"/>
  <c r="J124" i="82" s="1"/>
  <c r="E124" i="83" s="1"/>
  <c r="G124" i="83" s="1"/>
  <c r="J124" i="83" s="1"/>
  <c r="E124" i="84" s="1"/>
  <c r="G252" i="107"/>
  <c r="J252" i="107" s="1"/>
  <c r="G230" i="107"/>
  <c r="J230" i="107" s="1"/>
  <c r="G246" i="107"/>
  <c r="J246" i="107" s="1"/>
  <c r="G102" i="103"/>
  <c r="J102" i="103" s="1"/>
  <c r="E102" i="104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E82" i="104" s="1"/>
  <c r="G248" i="103"/>
  <c r="J248" i="103" s="1"/>
  <c r="E248" i="104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76" i="103" l="1"/>
  <c r="G76" i="103" s="1"/>
  <c r="J76" i="103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E102" i="105" s="1"/>
  <c r="G174" i="106"/>
  <c r="J174" i="106" s="1"/>
  <c r="G244" i="106"/>
  <c r="J244" i="106" s="1"/>
  <c r="G236" i="106"/>
  <c r="J236" i="106" s="1"/>
  <c r="G253" i="104"/>
  <c r="J253" i="104" s="1"/>
  <c r="E253" i="105" s="1"/>
  <c r="G228" i="106"/>
  <c r="J228" i="106" s="1"/>
  <c r="G5" i="93"/>
  <c r="J5" i="93" s="1"/>
  <c r="E5" i="94" s="1"/>
  <c r="G219" i="88"/>
  <c r="J219" i="88" s="1"/>
  <c r="G248" i="104"/>
  <c r="J248" i="104" s="1"/>
  <c r="E248" i="105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254" i="104"/>
  <c r="J254" i="104" s="1"/>
  <c r="E254" i="105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76" i="104" l="1"/>
  <c r="G76" i="104" s="1"/>
  <c r="J76" i="104" s="1"/>
  <c r="E76" i="105" s="1"/>
  <c r="G76" i="105" s="1"/>
  <c r="J76" i="105" s="1"/>
  <c r="E219" i="89"/>
  <c r="G219" i="89" s="1"/>
  <c r="J219" i="89" s="1"/>
  <c r="E219" i="90" s="1"/>
  <c r="G219" i="90" s="1"/>
  <c r="J219" i="90" s="1"/>
  <c r="E219" i="91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E134" i="104" s="1"/>
  <c r="G131" i="103"/>
  <c r="J131" i="103" s="1"/>
  <c r="E131" i="104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18" i="89" l="1"/>
  <c r="G218" i="89" s="1"/>
  <c r="J218" i="89" s="1"/>
  <c r="E218" i="90" s="1"/>
  <c r="E200" i="89"/>
  <c r="G200" i="89" s="1"/>
  <c r="J200" i="89" s="1"/>
  <c r="E200" i="90" s="1"/>
  <c r="G200" i="90" s="1"/>
  <c r="J200" i="90" s="1"/>
  <c r="E200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G253" i="106"/>
  <c r="J253" i="106" s="1"/>
  <c r="G5" i="95"/>
  <c r="J5" i="95" s="1"/>
  <c r="E5" i="96" s="1"/>
  <c r="G248" i="106"/>
  <c r="J248" i="106" s="1"/>
  <c r="G82" i="106"/>
  <c r="J82" i="106" s="1"/>
  <c r="G134" i="104"/>
  <c r="J134" i="104" s="1"/>
  <c r="E134" i="105" s="1"/>
  <c r="G131" i="104"/>
  <c r="J131" i="104" s="1"/>
  <c r="E131" i="105" s="1"/>
  <c r="G254" i="106"/>
  <c r="J254" i="106" s="1"/>
  <c r="G219" i="91"/>
  <c r="J219" i="91" s="1"/>
  <c r="E219" i="92" s="1"/>
  <c r="G218" i="90"/>
  <c r="J218" i="90" s="1"/>
  <c r="E218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124" i="90"/>
  <c r="J124" i="90" s="1"/>
  <c r="E124" i="91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8" i="97" l="1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E217" i="97"/>
  <c r="G217" i="97" s="1"/>
  <c r="J217" i="97" s="1"/>
  <c r="E217" i="98" s="1"/>
  <c r="G217" i="98" s="1"/>
  <c r="J217" i="98" s="1"/>
  <c r="E217" i="99" s="1"/>
  <c r="E201" i="97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199" i="100"/>
  <c r="G199" i="100" s="1"/>
  <c r="J199" i="100" s="1"/>
  <c r="E201" i="100"/>
  <c r="G201" i="100" s="1"/>
  <c r="J201" i="100" s="1"/>
  <c r="E218" i="100"/>
  <c r="G218" i="100" s="1"/>
  <c r="J218" i="100" s="1"/>
  <c r="E124" i="97"/>
  <c r="G124" i="97" s="1"/>
  <c r="J124" i="97" s="1"/>
  <c r="E124" i="98" s="1"/>
  <c r="G124" i="98" s="1"/>
  <c r="J124" i="98" s="1"/>
  <c r="E124" i="99" s="1"/>
  <c r="E200" i="100"/>
  <c r="G200" i="100" s="1"/>
  <c r="J200" i="100" s="1"/>
  <c r="E217" i="100"/>
  <c r="G217" i="100" s="1"/>
  <c r="J217" i="100" s="1"/>
  <c r="E216" i="100"/>
  <c r="G216" i="100" s="1"/>
  <c r="J216" i="100" s="1"/>
  <c r="E5" i="105"/>
  <c r="G5" i="105" s="1"/>
  <c r="J5" i="105" s="1"/>
  <c r="G5" i="106"/>
  <c r="J5" i="106" s="1"/>
  <c r="E218" i="101" l="1"/>
  <c r="G218" i="101" s="1"/>
  <c r="J218" i="101" s="1"/>
  <c r="E216" i="101"/>
  <c r="G216" i="101" s="1"/>
  <c r="J216" i="101" s="1"/>
  <c r="E201" i="101"/>
  <c r="G201" i="101" s="1"/>
  <c r="J201" i="101" s="1"/>
  <c r="E217" i="101"/>
  <c r="G217" i="101" s="1"/>
  <c r="J217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219" i="106" s="1"/>
  <c r="J219" i="106" s="1"/>
  <c r="G219" i="107" s="1"/>
  <c r="J219" i="107" s="1"/>
  <c r="E200" i="101"/>
  <c r="G200" i="101" s="1"/>
  <c r="J200" i="101" s="1"/>
  <c r="E199" i="101"/>
  <c r="G199" i="101" s="1"/>
  <c r="J199" i="101" s="1"/>
  <c r="G5" i="107"/>
  <c r="J5" i="107" s="1"/>
  <c r="G124" i="99"/>
  <c r="J124" i="99" s="1"/>
  <c r="E199" i="102" l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G199" i="106" s="1"/>
  <c r="J199" i="106" s="1"/>
  <c r="G199" i="107" s="1"/>
  <c r="J199" i="107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G200" i="106" s="1"/>
  <c r="J200" i="106" s="1"/>
  <c r="G200" i="107" s="1"/>
  <c r="J200" i="107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G201" i="106" s="1"/>
  <c r="J201" i="106" s="1"/>
  <c r="G201" i="107" s="1"/>
  <c r="J201" i="107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G217" i="106" s="1"/>
  <c r="J217" i="106" s="1"/>
  <c r="G217" i="107" s="1"/>
  <c r="J217" i="107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G216" i="106" s="1"/>
  <c r="J216" i="106" s="1"/>
  <c r="G216" i="107" s="1"/>
  <c r="J216" i="107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G218" i="106" s="1"/>
  <c r="J218" i="106" s="1"/>
  <c r="G218" i="107" s="1"/>
  <c r="J218" i="107" s="1"/>
  <c r="E124" i="100"/>
  <c r="G124" i="100" s="1"/>
  <c r="J124" i="100" s="1"/>
  <c r="G73" i="91"/>
  <c r="J73" i="91" s="1"/>
  <c r="E73" i="92" s="1"/>
  <c r="E124" i="101" l="1"/>
  <c r="G124" i="101" s="1"/>
  <c r="J124" i="101" s="1"/>
  <c r="G73" i="92"/>
  <c r="J73" i="92" s="1"/>
  <c r="E73" i="93" s="1"/>
  <c r="M260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6" s="1"/>
  <c r="J73" i="106" s="1"/>
  <c r="G73" i="107"/>
  <c r="J73" i="107" s="1"/>
</calcChain>
</file>

<file path=xl/sharedStrings.xml><?xml version="1.0" encoding="utf-8"?>
<sst xmlns="http://schemas.openxmlformats.org/spreadsheetml/2006/main" count="38611" uniqueCount="1453">
  <si>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</si>
  <si>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</si>
  <si>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</si>
  <si>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</si>
  <si>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</si>
  <si>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</si>
  <si>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</si>
  <si>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</si>
  <si>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</si>
  <si>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</si>
  <si>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</si>
  <si>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</si>
  <si>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</si>
  <si>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</si>
  <si>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</si>
  <si>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</si>
  <si>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</si>
  <si>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</si>
  <si>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</si>
  <si>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</si>
  <si>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</si>
  <si>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</si>
  <si>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</si>
  <si>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</si>
  <si>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</si>
  <si>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</si>
  <si>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</si>
  <si>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</si>
  <si>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</si>
  <si>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</si>
  <si>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</si>
  <si>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</si>
  <si>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</si>
  <si>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</si>
  <si>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</si>
  <si>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</si>
  <si>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</si>
  <si>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</si>
  <si>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</si>
  <si>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</si>
  <si>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</si>
  <si>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</si>
  <si>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</si>
  <si>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</si>
  <si>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</si>
  <si>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</si>
  <si>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</si>
  <si>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</si>
  <si>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</si>
  <si>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</si>
  <si>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</si>
  <si>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</si>
  <si>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</si>
  <si>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</si>
  <si>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</si>
  <si>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</si>
  <si>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</si>
  <si>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</si>
  <si>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</si>
  <si>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</si>
  <si>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</si>
  <si>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</si>
  <si>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</si>
  <si>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</si>
  <si>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</si>
  <si>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</si>
  <si>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</si>
  <si>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</si>
  <si>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</si>
  <si>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</si>
  <si>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</si>
  <si>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</si>
  <si>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</si>
  <si>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</si>
  <si>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</si>
  <si>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</si>
  <si>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</si>
  <si>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</si>
  <si>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</si>
  <si>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</si>
  <si>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</si>
  <si>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</si>
  <si>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</si>
  <si>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</si>
  <si>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</si>
  <si>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</si>
  <si>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</si>
  <si>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</si>
  <si>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</si>
  <si>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</si>
  <si>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</si>
  <si>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</si>
  <si>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</si>
  <si>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</si>
  <si>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</si>
  <si>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</si>
  <si>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</si>
  <si>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</si>
  <si>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</si>
  <si>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</si>
  <si>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</si>
  <si>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</si>
  <si>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</si>
  <si>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</si>
  <si>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</si>
  <si>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</si>
  <si>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</si>
  <si>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</si>
  <si>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</si>
  <si>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</si>
  <si>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</si>
  <si>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</si>
  <si>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</si>
  <si>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</si>
  <si>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</si>
  <si>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</si>
  <si>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</si>
  <si>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</si>
  <si>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</si>
  <si>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</si>
  <si>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</si>
  <si>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</si>
  <si>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</si>
  <si>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</si>
  <si>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</si>
  <si>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</si>
  <si>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</si>
  <si>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</si>
  <si>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</si>
  <si>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</si>
  <si>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</si>
  <si>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</si>
  <si>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</si>
  <si>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</si>
  <si>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</si>
  <si>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</si>
  <si>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</si>
  <si>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</si>
  <si>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</si>
  <si>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</si>
  <si>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</si>
  <si>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</si>
  <si>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</si>
  <si>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</si>
  <si>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</si>
  <si>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</si>
  <si>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</si>
  <si>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</si>
  <si>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</si>
  <si>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</si>
  <si>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</si>
  <si>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</si>
  <si>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</si>
  <si>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</si>
  <si>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</si>
  <si>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</si>
  <si>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</si>
  <si>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</si>
  <si>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</si>
  <si>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</si>
  <si>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</si>
  <si>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</si>
  <si>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</si>
  <si>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</si>
  <si>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</si>
  <si>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</si>
  <si>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</si>
  <si>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</si>
  <si>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</si>
  <si>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</si>
  <si>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</si>
  <si>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</si>
  <si>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</si>
  <si>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</si>
  <si>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</si>
  <si>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</si>
  <si>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</si>
  <si>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</si>
  <si>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</si>
  <si>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</si>
  <si>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</si>
  <si>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</si>
  <si>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</si>
  <si>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</si>
  <si>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</si>
  <si>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</si>
  <si>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</si>
  <si>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</si>
  <si>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</si>
  <si>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</si>
  <si>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</si>
  <si>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</si>
  <si>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</si>
  <si>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</si>
  <si>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</si>
  <si>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</si>
  <si>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</si>
  <si>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</si>
  <si>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</si>
  <si>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</si>
  <si>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</si>
  <si>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</si>
  <si>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</si>
  <si>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</si>
  <si>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</si>
  <si>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</si>
  <si>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</si>
  <si>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</si>
  <si>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</si>
  <si>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</si>
  <si>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</si>
  <si>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</si>
  <si>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</si>
  <si>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</si>
  <si>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</si>
  <si>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</si>
  <si>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</si>
  <si>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</si>
  <si>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</si>
  <si>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</si>
  <si>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</si>
  <si>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</si>
  <si>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</si>
  <si>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</si>
  <si>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</si>
  <si>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</si>
  <si>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</si>
  <si>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</si>
  <si>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</si>
  <si>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</si>
  <si>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</si>
  <si>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</si>
  <si>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</si>
  <si>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</si>
  <si>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</si>
  <si>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</si>
  <si>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</si>
  <si>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</si>
  <si>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</si>
  <si>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</si>
  <si>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</si>
  <si>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</si>
  <si>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</si>
  <si>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</si>
  <si>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</si>
  <si>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</si>
  <si>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</si>
  <si>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</si>
  <si>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</si>
  <si>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</si>
  <si>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</si>
  <si>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</si>
  <si>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</si>
  <si>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</si>
  <si>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</si>
  <si>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</si>
  <si>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</si>
  <si>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</si>
  <si>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</si>
  <si>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</si>
  <si>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</si>
  <si>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</si>
  <si>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</si>
  <si>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</si>
  <si>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</si>
  <si>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</si>
  <si>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</si>
  <si>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</si>
  <si>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</si>
  <si>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</si>
  <si>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</si>
  <si>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</si>
  <si>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</si>
  <si>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</si>
  <si>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</si>
  <si>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</si>
  <si>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</si>
  <si>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</si>
  <si>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</si>
  <si>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</si>
  <si>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</si>
  <si>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</si>
  <si>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</si>
  <si>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</si>
  <si>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</si>
  <si>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</si>
  <si>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</si>
  <si>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</si>
  <si>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</si>
  <si>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</si>
  <si>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</si>
  <si>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</si>
  <si>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</si>
  <si>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</si>
  <si>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</si>
  <si>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</si>
  <si>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</si>
  <si>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</si>
  <si>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</si>
  <si>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</si>
  <si>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</si>
  <si>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</si>
  <si>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</si>
  <si>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</si>
  <si>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</si>
  <si>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</si>
  <si>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</si>
  <si>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</si>
  <si>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</si>
  <si>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</si>
  <si>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</si>
  <si>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</si>
  <si>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</si>
  <si>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</si>
  <si>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</si>
  <si>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</si>
  <si>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</si>
  <si>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</si>
  <si>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</si>
  <si>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</si>
  <si>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</si>
  <si>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</si>
  <si>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</si>
  <si>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</si>
  <si>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</si>
  <si>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</si>
  <si>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</si>
  <si>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</si>
  <si>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</si>
  <si>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</si>
  <si>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</si>
  <si>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</si>
  <si>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</si>
  <si>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</si>
  <si>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</si>
  <si>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</si>
  <si>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</si>
  <si>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</si>
  <si>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</si>
  <si>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</si>
  <si>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</si>
  <si>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</si>
  <si>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</si>
  <si>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</si>
  <si>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</si>
  <si>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</si>
  <si>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</si>
  <si>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</si>
  <si>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</si>
  <si>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</si>
  <si>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</si>
  <si>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</si>
  <si>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</si>
  <si>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</si>
  <si>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</si>
  <si>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</si>
  <si>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</si>
  <si>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</si>
  <si>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</si>
  <si>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</si>
  <si>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</si>
  <si>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</si>
  <si>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</si>
  <si>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</si>
  <si>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</si>
  <si>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</si>
  <si>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</si>
  <si>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</si>
  <si>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</si>
  <si>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</si>
  <si>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</si>
  <si>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</si>
  <si>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</si>
  <si>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</si>
  <si>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</si>
  <si>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</si>
  <si>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</si>
  <si>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</si>
  <si>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</si>
  <si>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</si>
  <si>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</si>
  <si>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</si>
  <si>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</si>
  <si>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</si>
  <si>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</si>
  <si>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</si>
  <si>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</si>
  <si>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</si>
  <si>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</si>
  <si>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</si>
  <si>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</si>
  <si>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</si>
  <si>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</si>
  <si>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</si>
  <si>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</si>
  <si>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</si>
  <si>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</si>
  <si>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</si>
  <si>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</si>
  <si>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</si>
  <si>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</si>
  <si>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</si>
  <si>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</si>
  <si>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</si>
  <si>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</si>
  <si>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</si>
  <si>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</si>
  <si>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</si>
  <si>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</si>
  <si>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</si>
  <si>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</si>
  <si>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</si>
  <si>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</si>
  <si>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</si>
  <si>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</si>
  <si>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</si>
  <si>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</si>
  <si>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</si>
  <si>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</si>
  <si>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</si>
  <si>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</si>
  <si>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</si>
  <si>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</si>
  <si>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</si>
  <si>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</si>
  <si>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</si>
  <si>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</si>
  <si>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</si>
  <si>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</si>
  <si>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</si>
  <si>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</si>
  <si>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</si>
  <si>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</si>
  <si>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</si>
  <si>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</si>
  <si>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</si>
  <si>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</si>
  <si>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</si>
  <si>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</si>
  <si>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</si>
  <si>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</si>
  <si>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</si>
  <si>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</si>
  <si>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</si>
  <si>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</si>
  <si>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</si>
  <si>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</si>
  <si>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</si>
  <si>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</si>
  <si>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</si>
  <si>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</si>
  <si>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</si>
  <si>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</si>
  <si>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</si>
  <si>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</si>
  <si>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</si>
  <si>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</si>
  <si>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</si>
  <si>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</si>
  <si>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</si>
  <si>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</si>
  <si>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</si>
  <si>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</si>
  <si>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</si>
  <si>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</si>
  <si>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</si>
  <si>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</si>
  <si>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</si>
  <si>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</si>
  <si>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</si>
  <si>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</si>
  <si>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</si>
  <si>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</si>
  <si>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</si>
  <si>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</si>
  <si>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</si>
  <si>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</si>
  <si>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</si>
  <si>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</si>
  <si>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</si>
  <si>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</si>
  <si>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</si>
  <si>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</si>
  <si>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</si>
  <si>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</si>
  <si>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</si>
  <si>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</si>
  <si>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</si>
  <si>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</si>
  <si>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</si>
  <si>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</si>
  <si>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</si>
  <si>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</si>
  <si>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</si>
  <si>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</si>
  <si>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</si>
  <si>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</si>
  <si>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</si>
  <si>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</si>
  <si>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</si>
  <si>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</si>
  <si>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</si>
  <si>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</si>
  <si>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</si>
  <si>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</si>
  <si>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</si>
  <si>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</si>
  <si>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</si>
  <si>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</si>
  <si>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</si>
  <si>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</si>
  <si>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</si>
  <si>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</si>
  <si>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</si>
  <si>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</si>
  <si>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</si>
  <si>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</si>
  <si>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</si>
  <si>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</si>
  <si>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</si>
  <si>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</si>
  <si>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</si>
  <si>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</si>
  <si>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</si>
  <si>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</si>
  <si>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</si>
  <si>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</si>
  <si>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</si>
  <si>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</si>
  <si>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</si>
  <si>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</si>
  <si>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</si>
  <si>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</si>
  <si>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</si>
  <si>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</si>
  <si>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</si>
  <si>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</si>
  <si>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</si>
  <si>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</si>
  <si>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</si>
  <si>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</si>
  <si>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</si>
  <si>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</si>
  <si>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</si>
  <si>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</si>
  <si>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</si>
  <si>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</si>
  <si>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</si>
  <si>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</si>
  <si>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</si>
  <si>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</si>
  <si>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</si>
  <si>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</si>
  <si>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</si>
  <si>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</si>
  <si>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</si>
  <si>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</si>
  <si>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</si>
  <si>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</si>
  <si>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</si>
  <si>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</si>
  <si>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</si>
  <si>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</si>
  <si>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</si>
  <si>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</si>
  <si>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</si>
  <si>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</si>
  <si>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</si>
  <si>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</si>
  <si>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</si>
  <si>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</si>
  <si>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</si>
  <si>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</si>
  <si>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</si>
  <si>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</si>
  <si>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</si>
  <si>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</si>
  <si>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</si>
  <si>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</si>
  <si>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</si>
  <si>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</si>
  <si>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</si>
  <si>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</si>
  <si>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</si>
  <si>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</si>
  <si>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</si>
  <si>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</si>
  <si>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</si>
  <si>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</si>
  <si>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</si>
  <si>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</si>
  <si>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</si>
  <si>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</si>
  <si>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</si>
  <si>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</si>
  <si>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</si>
  <si>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</si>
  <si>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</si>
  <si>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</si>
  <si>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</si>
  <si>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</si>
  <si>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</si>
  <si>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</si>
  <si>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</si>
  <si>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</si>
  <si>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</si>
  <si>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</si>
  <si>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</si>
  <si>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</si>
  <si>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</si>
  <si>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</si>
  <si>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</si>
  <si>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</si>
  <si>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</si>
  <si>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</si>
  <si>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</si>
  <si>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</si>
  <si>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</si>
  <si>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</si>
  <si>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</si>
  <si>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</si>
  <si>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</si>
  <si>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</si>
  <si>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</si>
  <si>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</si>
  <si>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</si>
  <si>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</si>
  <si>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</si>
  <si>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</si>
  <si>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</si>
  <si>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</si>
  <si>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</si>
  <si>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</si>
  <si>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</si>
  <si>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</si>
  <si>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</si>
  <si>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</si>
  <si>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</si>
  <si>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</si>
  <si>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</si>
  <si>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</si>
  <si>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</si>
  <si>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</si>
  <si>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</si>
  <si>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</si>
  <si>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</si>
  <si>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</si>
  <si>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</si>
  <si>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</si>
  <si>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</si>
  <si>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</si>
  <si>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</si>
  <si>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</si>
  <si>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</si>
  <si>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</si>
  <si>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</si>
  <si>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</si>
  <si>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</si>
  <si>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</si>
  <si>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</si>
  <si>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</si>
  <si>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</si>
  <si>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</si>
  <si>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</si>
  <si>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</si>
  <si>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</si>
  <si>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</si>
  <si>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</si>
  <si>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</si>
  <si>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</si>
  <si>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</si>
  <si>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</si>
  <si>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</si>
  <si>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</si>
  <si>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</si>
  <si>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</si>
  <si>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</si>
  <si>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</si>
  <si>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</si>
  <si>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</si>
  <si>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</si>
  <si>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</si>
  <si>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</si>
  <si>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</si>
  <si>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</si>
  <si>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</si>
  <si>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</si>
  <si>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</si>
  <si>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</si>
  <si>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</si>
  <si>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</si>
  <si>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</si>
  <si>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</si>
  <si>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</si>
  <si>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</si>
  <si>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</si>
  <si>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</si>
  <si>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</si>
  <si>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</si>
  <si>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</si>
  <si>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</si>
  <si>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</si>
  <si>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</si>
  <si>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</si>
  <si>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</si>
  <si>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</si>
  <si>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</si>
  <si>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</si>
  <si>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</si>
  <si>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</si>
  <si>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</si>
  <si>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</si>
  <si>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</si>
  <si>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</si>
  <si>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</si>
  <si>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</si>
  <si>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</si>
  <si>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</si>
  <si>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</si>
  <si>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</si>
  <si>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</si>
  <si>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</si>
  <si>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</si>
  <si>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</si>
  <si>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</si>
  <si>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</si>
  <si>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</si>
  <si>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</si>
  <si>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</si>
  <si>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</si>
  <si>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</si>
  <si>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</si>
  <si>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</si>
  <si>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</si>
  <si>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</si>
  <si>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</si>
  <si>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</si>
  <si>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</si>
  <si>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</si>
  <si>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</si>
  <si>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</si>
  <si>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</si>
  <si>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</si>
  <si>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</si>
  <si>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</si>
  <si>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</si>
  <si>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</si>
  <si>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</si>
  <si>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</si>
  <si>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</si>
  <si>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</si>
  <si>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</si>
  <si>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</si>
  <si>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</si>
  <si>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</si>
  <si>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</si>
  <si>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</si>
  <si>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</si>
  <si>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</si>
  <si>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</si>
  <si>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</si>
  <si>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</si>
  <si>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</si>
  <si>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</si>
  <si>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</si>
  <si>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</si>
  <si>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</si>
  <si>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</si>
  <si>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</si>
  <si>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</si>
  <si>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</si>
  <si>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</si>
  <si>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</si>
  <si>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</si>
  <si>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</si>
  <si>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</si>
  <si>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</si>
  <si>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</si>
  <si>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</si>
  <si>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</si>
  <si>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</si>
  <si>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</si>
  <si>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</si>
  <si>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</si>
  <si>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</si>
  <si>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</si>
  <si>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</si>
  <si>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</si>
  <si>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</si>
  <si>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</si>
  <si>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</si>
  <si>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</si>
  <si>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</si>
  <si>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</si>
  <si>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</si>
  <si>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</si>
  <si>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</si>
  <si>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</si>
  <si>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</si>
  <si>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</si>
  <si>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</si>
  <si>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</si>
  <si>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</si>
  <si>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</si>
  <si>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</si>
  <si>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</si>
  <si>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</si>
  <si>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</si>
  <si>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</si>
  <si>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</si>
  <si>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</si>
  <si>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</si>
  <si>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</si>
  <si>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</si>
  <si>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</si>
  <si>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</si>
  <si>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</si>
  <si>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</si>
  <si>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</si>
  <si>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</si>
  <si>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</si>
  <si>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</si>
  <si>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</si>
  <si>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</si>
  <si>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</si>
  <si>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</si>
  <si>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</si>
  <si>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</si>
  <si>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</si>
  <si>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</si>
  <si>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</si>
  <si>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</si>
  <si>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</si>
  <si>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</si>
  <si>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</si>
  <si>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</si>
  <si>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</si>
  <si>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</si>
  <si>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</si>
  <si>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</si>
  <si>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</si>
  <si>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</si>
  <si>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</si>
  <si>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</si>
  <si>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</si>
  <si>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</si>
  <si>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</si>
  <si>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</si>
  <si>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</si>
  <si>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</si>
  <si>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</si>
  <si>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</si>
  <si>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</si>
  <si>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</si>
  <si>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</si>
  <si>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</si>
  <si>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</si>
  <si>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</si>
  <si>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</si>
  <si>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</si>
  <si>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</si>
  <si>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</si>
  <si>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</si>
  <si>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</si>
  <si>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</si>
  <si>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</si>
  <si>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</si>
  <si>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</si>
  <si>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</si>
  <si>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</si>
  <si>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</si>
  <si>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</si>
  <si>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</si>
  <si>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</si>
  <si>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</si>
  <si>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</si>
  <si>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</si>
  <si>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</si>
  <si>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</si>
  <si>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</si>
  <si>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</si>
  <si>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</si>
  <si>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</si>
  <si>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</si>
  <si>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</si>
  <si>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</si>
  <si>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</si>
  <si>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</si>
  <si>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</si>
  <si>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</si>
  <si>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</si>
  <si>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</si>
  <si>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</si>
  <si>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</si>
  <si>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</si>
  <si>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</si>
  <si>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</si>
  <si>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</si>
  <si>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</si>
  <si>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</si>
  <si>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</si>
  <si>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</si>
  <si>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</si>
  <si>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</si>
  <si>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</si>
  <si>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</si>
  <si>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</si>
  <si>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</si>
  <si>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</si>
  <si>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</si>
  <si>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</si>
  <si>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</si>
  <si>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</si>
  <si>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</si>
  <si>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</si>
  <si>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</si>
  <si>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</si>
  <si>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</si>
  <si>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</si>
  <si>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</si>
  <si>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</si>
  <si>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</si>
  <si>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</si>
  <si>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</si>
  <si>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</si>
  <si>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</si>
  <si>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</si>
  <si>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</si>
  <si>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</si>
  <si>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</si>
  <si>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</si>
  <si>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</si>
  <si>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</si>
  <si>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</si>
  <si>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</si>
  <si>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</si>
  <si>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</si>
  <si>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</si>
  <si>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</si>
  <si>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</si>
  <si>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</si>
  <si>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</si>
  <si>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</si>
  <si>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</si>
  <si>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</si>
  <si>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</si>
  <si>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</si>
  <si>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</si>
  <si>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</si>
  <si>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</si>
  <si>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</si>
  <si>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</si>
  <si>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</si>
  <si>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</si>
  <si>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</si>
  <si>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</si>
  <si>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</si>
  <si>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</si>
  <si>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</si>
  <si>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</si>
  <si>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</si>
  <si>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</si>
  <si>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</si>
  <si>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</si>
  <si>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</si>
  <si>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</si>
  <si>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</si>
  <si>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</si>
  <si>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</si>
  <si>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</si>
  <si>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</si>
  <si>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</si>
  <si>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</si>
  <si>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</si>
  <si>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</si>
  <si>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</si>
  <si>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</si>
  <si>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</si>
  <si>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</si>
  <si>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</si>
  <si>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</si>
  <si>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</si>
  <si>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</si>
  <si>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</si>
  <si>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</si>
  <si>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</si>
  <si>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</si>
  <si>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</si>
  <si>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</si>
  <si>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</si>
  <si>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</si>
  <si>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</si>
  <si>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</si>
  <si>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</si>
  <si>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</si>
  <si>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</si>
  <si>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</si>
  <si>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</si>
  <si>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</si>
  <si>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</si>
  <si>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</si>
  <si>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</si>
  <si>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</si>
  <si>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</si>
  <si>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</si>
  <si>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</si>
  <si>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</si>
  <si>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</si>
  <si>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</si>
  <si>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</si>
  <si>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</si>
  <si>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</si>
  <si>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</si>
  <si>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</si>
  <si>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</si>
  <si>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</si>
  <si>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</si>
  <si>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</si>
  <si>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</si>
  <si>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</si>
  <si>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</si>
  <si>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</si>
  <si>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</si>
  <si>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</si>
  <si>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</si>
  <si>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</si>
  <si>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</si>
  <si>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</si>
  <si>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</si>
  <si>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</si>
  <si>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</si>
  <si>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</si>
  <si>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</si>
  <si>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</si>
  <si>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</si>
  <si>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</si>
  <si>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</si>
  <si>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</si>
  <si>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</si>
  <si>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</si>
  <si>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</si>
  <si>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</si>
  <si>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</si>
  <si>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</si>
  <si>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</si>
  <si>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</si>
  <si>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</si>
  <si>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</si>
  <si>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</si>
  <si>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</si>
  <si>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</si>
  <si>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</si>
  <si>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</si>
  <si>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</si>
  <si>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</si>
  <si>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</si>
  <si>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</si>
  <si>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</si>
  <si>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</si>
  <si>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</si>
  <si>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</si>
  <si>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</si>
  <si>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</si>
  <si>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</si>
  <si>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</si>
  <si>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</si>
  <si>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</si>
  <si>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</si>
  <si>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</si>
  <si>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</si>
  <si>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</si>
  <si>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</si>
  <si>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</si>
  <si>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</si>
  <si>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</si>
  <si>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</si>
  <si>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</si>
  <si>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</si>
  <si>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</si>
  <si>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</si>
  <si>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</si>
  <si>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</si>
  <si>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</si>
  <si>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</si>
  <si>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</si>
  <si>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</si>
  <si>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</si>
  <si>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</si>
  <si>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</si>
  <si>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</si>
  <si>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</si>
  <si>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</si>
  <si>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</si>
  <si>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</si>
  <si>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</si>
  <si>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</si>
  <si>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</si>
  <si>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</si>
  <si>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</si>
  <si>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</si>
  <si>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</si>
  <si>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</si>
  <si>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</si>
  <si>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</si>
  <si>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</si>
  <si>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</si>
  <si>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</si>
  <si>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</si>
  <si>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</si>
  <si>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</si>
  <si>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</si>
  <si>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</si>
  <si>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</si>
  <si>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</si>
  <si>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</si>
  <si>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</si>
  <si>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</si>
  <si>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</si>
  <si>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</si>
  <si>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</si>
  <si>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</si>
  <si>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</si>
  <si>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</si>
  <si>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</si>
  <si>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</si>
  <si>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</si>
  <si>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</si>
  <si>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</si>
  <si>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</si>
  <si>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</si>
  <si>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</si>
  <si>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</si>
  <si>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</si>
  <si>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</si>
  <si>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</si>
  <si>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</si>
  <si>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</si>
  <si>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</si>
  <si>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</si>
  <si>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</si>
  <si>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</si>
  <si>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</si>
  <si>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</si>
  <si>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</si>
  <si>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</si>
  <si>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</si>
  <si>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</si>
  <si>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</si>
  <si>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</si>
  <si>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</si>
  <si>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</si>
  <si>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</si>
  <si>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</si>
  <si>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</si>
  <si>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</si>
  <si>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</si>
  <si>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</si>
  <si>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</si>
  <si>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</si>
  <si>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</si>
  <si>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</si>
  <si>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</si>
  <si>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</si>
  <si>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</si>
  <si>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</si>
  <si>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</si>
  <si>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</si>
  <si>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</si>
  <si>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</si>
  <si>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</si>
  <si>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</si>
  <si>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</si>
  <si>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</si>
  <si>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</si>
  <si>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</si>
  <si>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</si>
  <si>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</si>
  <si>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</si>
  <si>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</si>
  <si>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</si>
  <si>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</si>
  <si>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</si>
  <si>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</si>
  <si>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</si>
  <si>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</si>
  <si>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</si>
  <si>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</si>
  <si>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</si>
  <si>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</si>
  <si>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</si>
  <si>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</si>
  <si>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</si>
  <si>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</si>
  <si>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</si>
  <si>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</si>
  <si>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</si>
  <si>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</si>
  <si>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</si>
  <si>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</si>
  <si>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</si>
  <si>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</si>
  <si>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</si>
  <si>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</si>
  <si>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</si>
  <si>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</si>
  <si>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</si>
  <si>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</si>
  <si>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</si>
  <si>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</si>
  <si>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</si>
  <si>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</si>
  <si>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</si>
  <si>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</si>
  <si>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</si>
  <si>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</si>
  <si>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</si>
  <si>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</si>
  <si>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</si>
  <si>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</si>
  <si>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</si>
  <si>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</si>
  <si>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</si>
  <si>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</si>
  <si>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</si>
  <si>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</si>
  <si>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</si>
  <si>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</si>
  <si>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</si>
  <si>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</si>
  <si>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</si>
  <si>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</si>
  <si>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</si>
  <si>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</si>
  <si>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</si>
  <si>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</si>
  <si>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</si>
  <si>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</si>
  <si>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</si>
  <si>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</si>
  <si>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</si>
  <si>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</si>
  <si>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</si>
  <si>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</si>
  <si>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</si>
  <si>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</si>
  <si>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</si>
  <si>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</si>
  <si>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</si>
  <si>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</si>
  <si>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</si>
  <si>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</si>
  <si>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</si>
  <si>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</si>
  <si>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</si>
  <si>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</si>
  <si>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</si>
  <si>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</si>
  <si>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</si>
  <si>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</si>
  <si>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</si>
  <si>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</si>
  <si>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</si>
  <si>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</si>
  <si>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</si>
  <si>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</si>
  <si>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</si>
  <si>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</si>
  <si>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</si>
  <si>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</si>
  <si>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</si>
  <si>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</si>
  <si>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</si>
  <si>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</si>
  <si>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</si>
  <si>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</si>
  <si>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</si>
  <si>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</si>
  <si>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</si>
  <si>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</si>
  <si>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</si>
  <si>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</si>
  <si>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</si>
  <si>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</si>
  <si>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</si>
  <si>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</si>
  <si>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</si>
  <si>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</si>
  <si>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</si>
  <si>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</si>
  <si>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</si>
  <si>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</si>
  <si>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</si>
  <si>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</si>
  <si>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</si>
  <si>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</si>
  <si>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</si>
  <si>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</si>
  <si>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</si>
  <si>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</si>
  <si>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</si>
  <si>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</si>
  <si>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</si>
  <si>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</si>
  <si>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</si>
  <si>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</si>
  <si>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</si>
  <si>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</si>
  <si>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</si>
  <si>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</si>
  <si>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</si>
  <si>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</si>
  <si>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</si>
  <si>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</si>
  <si>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</si>
  <si>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</si>
  <si>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</si>
  <si>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</si>
  <si>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</si>
  <si>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</si>
  <si>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</si>
  <si>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</si>
  <si>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</si>
  <si>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</si>
  <si>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</si>
  <si>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</si>
  <si>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</si>
  <si>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</si>
  <si>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</si>
  <si>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</si>
  <si>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</si>
  <si>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</si>
  <si>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</si>
  <si>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</si>
  <si>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</si>
  <si>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</si>
  <si>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</si>
  <si>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</si>
  <si>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</si>
  <si>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</si>
  <si>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</si>
  <si>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</si>
  <si>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</si>
  <si>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</si>
  <si>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</si>
  <si>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</si>
  <si>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</si>
  <si>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</si>
  <si>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</si>
  <si>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</si>
  <si>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</si>
  <si>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</si>
  <si>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</si>
  <si>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</si>
  <si>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</si>
  <si>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</si>
  <si>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</si>
  <si>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</si>
  <si>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</si>
  <si>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</si>
  <si>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</si>
  <si>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</si>
  <si>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</si>
  <si>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</si>
  <si>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</si>
  <si>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</si>
  <si>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</si>
  <si>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</si>
  <si>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</si>
  <si>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</si>
  <si>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</si>
  <si>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</si>
  <si>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</si>
  <si>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</si>
  <si>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</si>
  <si>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</si>
  <si>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</si>
  <si>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</si>
  <si>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</si>
  <si>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</si>
  <si>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</si>
  <si>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</si>
  <si>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</si>
  <si>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</si>
  <si>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</si>
  <si>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</si>
  <si>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</si>
  <si>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</si>
  <si>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</si>
  <si>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</si>
  <si>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</si>
  <si>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</si>
  <si>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</si>
  <si>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</si>
  <si>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</si>
  <si>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</si>
  <si>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</si>
  <si>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</si>
  <si>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</si>
  <si>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</si>
  <si>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</si>
  <si>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</si>
  <si>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</si>
  <si>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</si>
  <si>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</si>
  <si>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</si>
  <si>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</si>
  <si>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</si>
  <si>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</si>
  <si>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</si>
  <si>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</si>
  <si>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</si>
  <si>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</si>
  <si>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</si>
  <si>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</si>
  <si>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</si>
  <si>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</si>
  <si>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</si>
  <si>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</si>
  <si>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</si>
  <si>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</si>
  <si>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</si>
  <si>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</si>
  <si>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</si>
  <si>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อิตาเลียนโซดา</t>
  </si>
  <si>
    <t>บูธ หน้า ม.เกษตร วันที่ 1-31 ม.ค. 2567</t>
  </si>
  <si>
    <t>สรุปยอดขาย บูธ หน้า ม. เกษตร  วันที่ 1-31 ม.ค. 2567</t>
  </si>
  <si>
    <t>ค่าวุ้น</t>
  </si>
  <si>
    <t>เอแคลร์ชาไทย  110 กัม</t>
  </si>
  <si>
    <t>เงินสดจ่ายหน้าร้านออนไลน์  3,400</t>
  </si>
  <si>
    <t>ค่าน้ำแข็ง</t>
  </si>
  <si>
    <t>ค่าน้ำแข็ง  ค่าน้ำเปล่าชงน้ำชา หน้าร้าน</t>
  </si>
  <si>
    <t>บวกค่าวุ้น 40</t>
  </si>
  <si>
    <t>ขนมปังแฮมเห็ดมายงเนส 90 กรัม</t>
  </si>
  <si>
    <t>เอแคลร์โกโก้ดัทช์ 6ชิ้น 110กรัม</t>
  </si>
  <si>
    <t>ค่านมจืด</t>
  </si>
  <si>
    <t>ยอดเก็บเงินสด</t>
  </si>
  <si>
    <t>บาท</t>
  </si>
  <si>
    <t>ยอด Grab</t>
  </si>
  <si>
    <t>07</t>
  </si>
  <si>
    <t>ตัดให้ออนไลน์  10</t>
  </si>
  <si>
    <t>ตัดให้ออนไลน์  11</t>
  </si>
  <si>
    <t>ตัดให้ออนไลน์  14</t>
  </si>
  <si>
    <t>ตัดให้ออนไลน์  20</t>
  </si>
  <si>
    <t>ตัดให้ออนไลน์  9</t>
  </si>
  <si>
    <t>ตัดให้ออนไลน์  3</t>
  </si>
  <si>
    <t>ตัดให้ออนไลน์  24</t>
  </si>
  <si>
    <t>ตักให้ออนไลน์ 13</t>
  </si>
  <si>
    <t>ซอฟ์ทเค้กมะพร้ามนมสดหน้านิ่ม</t>
  </si>
  <si>
    <t>ซอฟ์ทหน้าฝองทองหน้านิ่ม</t>
  </si>
  <si>
    <t>โยก ศาลายา 5</t>
  </si>
  <si>
    <t>เค้กกลัวยหอมคาราเมล</t>
  </si>
  <si>
    <t>บูธ หน้า ม. เกษตร วันที่ 1-31 ม.ค. 2568</t>
  </si>
  <si>
    <t>กานเบิกไปถ่ายรูปชุดเบรก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</si>
</sst>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1" fillId="23" borderId="22" xfId="0" applyFont="1" applyFill="1" applyBorder="1"/>
    <xf numFmtId="0" fontId="21" fillId="24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43" fontId="10" fillId="2" borderId="1" xfId="1" applyFont="1" applyFill="1" applyBorder="1" applyAlignment="1">
      <alignment horizontal="center"/>
    </xf>
    <xf numFmtId="41" fontId="2" fillId="5" borderId="1" xfId="0" applyNumberFormat="1" applyFont="1" applyFill="1" applyBorder="1"/>
    <xf numFmtId="43" fontId="9" fillId="2" borderId="0" xfId="1" applyFont="1" applyFill="1" applyBorder="1" applyAlignment="1"/>
    <xf numFmtId="2" fontId="2" fillId="5" borderId="19" xfId="0" applyNumberFormat="1" applyFont="1" applyFill="1" applyBorder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789D2"/>
      <color rgb="FFFFFFCC"/>
      <color rgb="FFF8B4B4"/>
      <color rgb="FF99FFCC"/>
      <color rgb="FFFFCCFF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8" sqref="L248"/>
      <selection pane="bottomLeft" activeCell="L248" sqref="L248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8" sqref="L248"/>
      <selection pane="topRight" activeCell="L248" sqref="L248"/>
      <selection pane="bottomLeft" activeCell="L248" sqref="L248"/>
      <selection pane="bottomRight" activeCell="L248" sqref="L248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V47" sqref="V4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79" t="s">
        <v>1424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93"/>
      <c r="P2" s="68"/>
      <c r="Q2" s="179" t="s">
        <v>1425</v>
      </c>
      <c r="R2" s="179"/>
      <c r="S2" s="179"/>
      <c r="T2" s="179"/>
      <c r="U2" s="179"/>
      <c r="V2" s="179"/>
      <c r="W2" s="179"/>
      <c r="X2" s="179"/>
      <c r="Y2" s="179"/>
      <c r="Z2" s="179"/>
      <c r="AA2" s="95"/>
      <c r="AB2" s="95"/>
    </row>
    <row r="3" spans="1:29" s="5" customFormat="1" ht="24.6" customHeight="1" x14ac:dyDescent="0.55000000000000004">
      <c r="A3" s="143" t="s">
        <v>1</v>
      </c>
      <c r="B3" s="143" t="s">
        <v>1354</v>
      </c>
      <c r="C3" s="143" t="s">
        <v>2</v>
      </c>
      <c r="D3" s="143" t="s">
        <v>1355</v>
      </c>
      <c r="E3" s="143" t="s">
        <v>3</v>
      </c>
      <c r="F3" s="143" t="s">
        <v>4</v>
      </c>
      <c r="G3" s="143" t="s">
        <v>5</v>
      </c>
      <c r="H3" s="77" t="s">
        <v>6</v>
      </c>
      <c r="I3" s="180" t="s">
        <v>273</v>
      </c>
      <c r="J3" s="143" t="s">
        <v>7</v>
      </c>
      <c r="K3" s="144" t="s">
        <v>8</v>
      </c>
      <c r="L3" s="144"/>
      <c r="M3" s="144"/>
      <c r="N3" s="143" t="s">
        <v>9</v>
      </c>
      <c r="O3" s="145" t="s">
        <v>274</v>
      </c>
      <c r="P3" s="147" t="s">
        <v>275</v>
      </c>
      <c r="Q3" s="184" t="s">
        <v>214</v>
      </c>
      <c r="R3" s="184" t="s">
        <v>215</v>
      </c>
      <c r="S3" s="184" t="s">
        <v>10</v>
      </c>
      <c r="T3" s="184" t="s">
        <v>216</v>
      </c>
      <c r="U3" s="184" t="s">
        <v>217</v>
      </c>
      <c r="V3" s="182" t="s">
        <v>218</v>
      </c>
      <c r="W3" s="182" t="s">
        <v>219</v>
      </c>
      <c r="X3" s="182" t="s">
        <v>220</v>
      </c>
      <c r="Y3" s="184" t="s">
        <v>221</v>
      </c>
      <c r="Z3" s="185" t="s">
        <v>222</v>
      </c>
      <c r="AA3" s="139" t="s">
        <v>1361</v>
      </c>
      <c r="AB3" s="140" t="s">
        <v>1362</v>
      </c>
    </row>
    <row r="4" spans="1:29" s="5" customFormat="1" ht="24.6" customHeight="1" x14ac:dyDescent="0.55000000000000004">
      <c r="A4" s="143"/>
      <c r="B4" s="143"/>
      <c r="C4" s="143"/>
      <c r="D4" s="143"/>
      <c r="E4" s="143"/>
      <c r="F4" s="143"/>
      <c r="G4" s="143"/>
      <c r="H4" s="77" t="s">
        <v>11</v>
      </c>
      <c r="I4" s="181"/>
      <c r="J4" s="143"/>
      <c r="K4" s="63" t="s">
        <v>12</v>
      </c>
      <c r="L4" s="42" t="s">
        <v>13</v>
      </c>
      <c r="M4" s="63" t="s">
        <v>14</v>
      </c>
      <c r="N4" s="143"/>
      <c r="O4" s="146"/>
      <c r="P4" s="148"/>
      <c r="Q4" s="184"/>
      <c r="R4" s="184"/>
      <c r="S4" s="184"/>
      <c r="T4" s="184"/>
      <c r="U4" s="184"/>
      <c r="V4" s="183"/>
      <c r="W4" s="183"/>
      <c r="X4" s="183"/>
      <c r="Y4" s="184"/>
      <c r="Z4" s="186"/>
      <c r="AA4" s="139"/>
      <c r="AB4" s="141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86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250</v>
      </c>
      <c r="G5" s="43">
        <f t="shared" ref="G5:G85" si="0">+E5+F5</f>
        <v>336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21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30</v>
      </c>
      <c r="J5" s="43">
        <f>E5+F5-H5-K5-I5</f>
        <v>117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168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8400</v>
      </c>
      <c r="N5" s="19"/>
      <c r="O5" s="90">
        <v>22.48</v>
      </c>
      <c r="P5" s="79">
        <f>+K5*O5</f>
        <v>3776.64</v>
      </c>
      <c r="Q5" s="45">
        <v>1</v>
      </c>
      <c r="R5" s="46">
        <f>+'1'!N262</f>
        <v>20940</v>
      </c>
      <c r="S5" s="46">
        <f>+'1'!N267</f>
        <v>2110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8755</v>
      </c>
      <c r="X5" s="46">
        <f>+R5-S5-T5-U5-V5-W5</f>
        <v>10075</v>
      </c>
      <c r="Y5" s="46">
        <f>+'1'!N269</f>
        <v>10075</v>
      </c>
      <c r="Z5" s="47">
        <f>+Y5-X5</f>
        <v>0</v>
      </c>
      <c r="AA5" s="47" t="s">
        <v>1364</v>
      </c>
      <c r="AB5" s="135">
        <f>+W5+Y5</f>
        <v>18830</v>
      </c>
      <c r="AC5" s="58">
        <f>+W5+Y5+Z5</f>
        <v>18830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294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263</v>
      </c>
      <c r="G6" s="43">
        <f t="shared" si="0"/>
        <v>557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10</v>
      </c>
      <c r="J6" s="43">
        <f t="shared" ref="J6:J27" si="1">E6+F6-H6-K6-I6</f>
        <v>74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473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47300</v>
      </c>
      <c r="N6" s="19"/>
      <c r="O6" s="90">
        <v>39.29</v>
      </c>
      <c r="P6" s="79">
        <f t="shared" ref="P6:P70" si="2">+K6*O6</f>
        <v>18584.169999999998</v>
      </c>
      <c r="Q6" s="45">
        <v>2</v>
      </c>
      <c r="R6" s="46">
        <f>+'2'!N262</f>
        <v>9990</v>
      </c>
      <c r="S6" s="46">
        <f>+'2'!N267</f>
        <v>1110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2770</v>
      </c>
      <c r="X6" s="46">
        <f>+R6-S6-T6-U6-V6-W6</f>
        <v>6110</v>
      </c>
      <c r="Y6" s="46">
        <f>+'2'!N269</f>
        <v>6110</v>
      </c>
      <c r="Z6" s="47">
        <f t="shared" ref="Z6:Z35" si="3">+Y6-X6</f>
        <v>0</v>
      </c>
      <c r="AA6" s="47" t="s">
        <v>1365</v>
      </c>
      <c r="AB6" s="135">
        <f t="shared" ref="AB6:AB35" si="4">+W6+Y6</f>
        <v>8880</v>
      </c>
      <c r="AC6" s="58">
        <f t="shared" ref="AC6:AC35" si="5">+W6+Y6+Z6</f>
        <v>8880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4365</v>
      </c>
      <c r="S7" s="46">
        <f>+'3'!N267</f>
        <v>65</v>
      </c>
      <c r="T7" s="46">
        <f>+'3'!N265</f>
        <v>0</v>
      </c>
      <c r="U7" s="46">
        <f>+'3'!N263</f>
        <v>0</v>
      </c>
      <c r="V7" s="46">
        <f>+'3'!N266</f>
        <v>320</v>
      </c>
      <c r="W7" s="46">
        <f>+'3'!N264</f>
        <v>2485</v>
      </c>
      <c r="X7" s="46">
        <f>+R7-S7-T7-U7-V7-W7</f>
        <v>1495</v>
      </c>
      <c r="Y7" s="46">
        <f>+'3'!N269</f>
        <v>1495</v>
      </c>
      <c r="Z7" s="47">
        <f>+Y7-X7</f>
        <v>0</v>
      </c>
      <c r="AA7" s="47" t="s">
        <v>1366</v>
      </c>
      <c r="AB7" s="47">
        <f>+W7+Y7</f>
        <v>3980</v>
      </c>
      <c r="AC7" s="58">
        <f t="shared" si="5"/>
        <v>3980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8580</v>
      </c>
      <c r="S8" s="46">
        <f>+'4'!N267</f>
        <v>1030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5610</v>
      </c>
      <c r="X8" s="46">
        <f t="shared" ref="X8" si="6">+R8-S8-T8-U8-V8-W8</f>
        <v>1940</v>
      </c>
      <c r="Y8" s="46">
        <f>+'4'!N269</f>
        <v>1940</v>
      </c>
      <c r="Z8" s="47">
        <f t="shared" si="3"/>
        <v>0</v>
      </c>
      <c r="AA8" s="99" t="s">
        <v>1367</v>
      </c>
      <c r="AB8" s="47">
        <f t="shared" si="4"/>
        <v>7550</v>
      </c>
      <c r="AC8" s="58">
        <f t="shared" si="5"/>
        <v>7550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15950</v>
      </c>
      <c r="S9" s="46">
        <f>+'5'!N267</f>
        <v>1980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5690</v>
      </c>
      <c r="X9" s="46">
        <f t="shared" ref="X9:X34" si="7">+R9-S9-T9-U9-V9-W9</f>
        <v>8280</v>
      </c>
      <c r="Y9" s="46">
        <f>+'5'!N269</f>
        <v>8280</v>
      </c>
      <c r="Z9" s="47">
        <f t="shared" si="3"/>
        <v>0</v>
      </c>
      <c r="AA9" s="99" t="s">
        <v>1368</v>
      </c>
      <c r="AB9" s="135">
        <f t="shared" si="4"/>
        <v>13970</v>
      </c>
      <c r="AC9" s="58">
        <f t="shared" si="5"/>
        <v>13970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2320</v>
      </c>
      <c r="S10" s="46">
        <f>+'6'!N267</f>
        <v>430</v>
      </c>
      <c r="T10" s="46">
        <f>+'6'!N265</f>
        <v>0</v>
      </c>
      <c r="U10" s="46">
        <f>+'6'!N263</f>
        <v>0</v>
      </c>
      <c r="V10" s="46">
        <f>+'6'!N266</f>
        <v>20</v>
      </c>
      <c r="W10" s="46">
        <f>+'6'!N264</f>
        <v>695</v>
      </c>
      <c r="X10" s="46">
        <f t="shared" si="7"/>
        <v>1175</v>
      </c>
      <c r="Y10" s="46">
        <f>+'6'!N269</f>
        <v>1175</v>
      </c>
      <c r="Z10" s="47">
        <f t="shared" si="3"/>
        <v>0</v>
      </c>
      <c r="AA10" s="100" t="s">
        <v>1369</v>
      </c>
      <c r="AB10" s="47">
        <f t="shared" si="4"/>
        <v>1870</v>
      </c>
      <c r="AC10" s="58">
        <f t="shared" si="5"/>
        <v>1870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10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16</v>
      </c>
      <c r="G11" s="43">
        <f t="shared" si="0"/>
        <v>26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20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1000</v>
      </c>
      <c r="N11" s="19"/>
      <c r="O11" s="90">
        <v>16.940000000000001</v>
      </c>
      <c r="P11" s="79">
        <f t="shared" si="2"/>
        <v>338.8</v>
      </c>
      <c r="Q11" s="45">
        <v>7</v>
      </c>
      <c r="R11" s="46">
        <f>+'7'!N262</f>
        <v>6280</v>
      </c>
      <c r="S11" s="46">
        <f>+'7'!N267</f>
        <v>615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3145</v>
      </c>
      <c r="X11" s="46">
        <f t="shared" si="7"/>
        <v>2520</v>
      </c>
      <c r="Y11" s="46">
        <f>+'7'!N269</f>
        <v>2520</v>
      </c>
      <c r="Z11" s="47">
        <f t="shared" si="3"/>
        <v>0</v>
      </c>
      <c r="AA11" s="47" t="s">
        <v>1363</v>
      </c>
      <c r="AB11" s="47">
        <f t="shared" si="4"/>
        <v>5665</v>
      </c>
      <c r="AC11" s="58">
        <f t="shared" si="5"/>
        <v>5665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3935</v>
      </c>
      <c r="S12" s="46">
        <f>+'8'!N267</f>
        <v>230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2715</v>
      </c>
      <c r="X12" s="46">
        <f t="shared" si="7"/>
        <v>990</v>
      </c>
      <c r="Y12" s="46">
        <f>+'8'!N269</f>
        <v>990</v>
      </c>
      <c r="Z12" s="47">
        <f t="shared" si="3"/>
        <v>0</v>
      </c>
      <c r="AA12" s="47" t="s">
        <v>1364</v>
      </c>
      <c r="AB12" s="47">
        <f t="shared" si="4"/>
        <v>3705</v>
      </c>
      <c r="AC12" s="58">
        <f t="shared" si="5"/>
        <v>3705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3</v>
      </c>
      <c r="G13" s="43">
        <f t="shared" si="0"/>
        <v>3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2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1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50</v>
      </c>
      <c r="N13" s="19"/>
      <c r="O13" s="90">
        <v>17.32</v>
      </c>
      <c r="P13" s="79">
        <f t="shared" si="2"/>
        <v>17.32</v>
      </c>
      <c r="Q13" s="45">
        <v>9</v>
      </c>
      <c r="R13" s="46">
        <f>+'9'!N262</f>
        <v>3545</v>
      </c>
      <c r="S13" s="46">
        <f>+'9'!N267</f>
        <v>930</v>
      </c>
      <c r="T13" s="46">
        <f>+'9'!N265</f>
        <v>0</v>
      </c>
      <c r="U13" s="46">
        <f>+'9'!N263</f>
        <v>0</v>
      </c>
      <c r="V13" s="46">
        <f>+'9'!N266</f>
        <v>64</v>
      </c>
      <c r="W13" s="46">
        <f>+'9'!N264</f>
        <v>955</v>
      </c>
      <c r="X13" s="46">
        <f>+R13-S13-T13-U13-V13-W13</f>
        <v>1596</v>
      </c>
      <c r="Y13" s="46">
        <f>+'9'!N269</f>
        <v>1596</v>
      </c>
      <c r="Z13" s="47">
        <f t="shared" si="3"/>
        <v>0</v>
      </c>
      <c r="AA13" s="47" t="s">
        <v>1365</v>
      </c>
      <c r="AB13" s="47">
        <f t="shared" si="4"/>
        <v>2551</v>
      </c>
      <c r="AC13" s="58">
        <f t="shared" si="5"/>
        <v>2551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5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5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1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4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200</v>
      </c>
      <c r="N14" s="19"/>
      <c r="O14" s="90">
        <v>21.22</v>
      </c>
      <c r="P14" s="79">
        <f t="shared" si="2"/>
        <v>84.88</v>
      </c>
      <c r="Q14" s="45">
        <v>10</v>
      </c>
      <c r="R14" s="46">
        <f>+'10'!N262</f>
        <v>1825</v>
      </c>
      <c r="S14" s="46">
        <f>+'10'!N267</f>
        <v>685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932</v>
      </c>
      <c r="X14" s="46">
        <f t="shared" si="7"/>
        <v>208</v>
      </c>
      <c r="Y14" s="46">
        <f>+'10'!N269</f>
        <v>208</v>
      </c>
      <c r="Z14" s="47">
        <f t="shared" si="3"/>
        <v>0</v>
      </c>
      <c r="AA14" s="47" t="s">
        <v>1366</v>
      </c>
      <c r="AB14" s="47">
        <f t="shared" si="4"/>
        <v>1140</v>
      </c>
      <c r="AC14" s="58">
        <f t="shared" si="5"/>
        <v>1140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</v>
      </c>
      <c r="G15" s="43">
        <f t="shared" si="0"/>
        <v>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1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50</v>
      </c>
      <c r="N15" s="19"/>
      <c r="O15" s="90">
        <v>24.37</v>
      </c>
      <c r="P15" s="79">
        <f t="shared" si="2"/>
        <v>24.37</v>
      </c>
      <c r="Q15" s="45">
        <v>11</v>
      </c>
      <c r="R15" s="46">
        <f>+'11'!N262</f>
        <v>3325</v>
      </c>
      <c r="S15" s="46">
        <f>+'11'!N267</f>
        <v>560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915</v>
      </c>
      <c r="X15" s="46">
        <f t="shared" si="7"/>
        <v>1850</v>
      </c>
      <c r="Y15" s="46">
        <f>+'11'!N269</f>
        <v>1850</v>
      </c>
      <c r="Z15" s="47">
        <f t="shared" si="3"/>
        <v>0</v>
      </c>
      <c r="AA15" s="99" t="s">
        <v>1367</v>
      </c>
      <c r="AB15" s="47">
        <f t="shared" si="4"/>
        <v>2765</v>
      </c>
      <c r="AC15" s="58">
        <f t="shared" si="5"/>
        <v>2765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2325</v>
      </c>
      <c r="S16" s="46">
        <f>+'12'!N267</f>
        <v>370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780</v>
      </c>
      <c r="X16" s="46">
        <f t="shared" si="7"/>
        <v>1175</v>
      </c>
      <c r="Y16" s="46">
        <f>+'12'!N269</f>
        <v>1175</v>
      </c>
      <c r="Z16" s="47">
        <f t="shared" si="3"/>
        <v>0</v>
      </c>
      <c r="AA16" s="99" t="s">
        <v>1368</v>
      </c>
      <c r="AB16" s="47">
        <f t="shared" si="4"/>
        <v>1955</v>
      </c>
      <c r="AC16" s="58">
        <f t="shared" si="5"/>
        <v>1955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3</v>
      </c>
      <c r="G17" s="43">
        <f t="shared" si="8"/>
        <v>3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3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2970</v>
      </c>
      <c r="S17" s="46">
        <f>+'13'!N267</f>
        <v>460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2060</v>
      </c>
      <c r="X17" s="46">
        <f>+R17-S17-T17-U17-V17-W17</f>
        <v>450</v>
      </c>
      <c r="Y17" s="46">
        <f>+'13'!N269</f>
        <v>450</v>
      </c>
      <c r="Z17" s="47">
        <f t="shared" si="3"/>
        <v>0</v>
      </c>
      <c r="AA17" s="47" t="s">
        <v>1369</v>
      </c>
      <c r="AB17" s="47">
        <f t="shared" si="4"/>
        <v>2510</v>
      </c>
      <c r="AC17" s="58">
        <f t="shared" si="5"/>
        <v>2510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9</v>
      </c>
      <c r="G18" s="43">
        <f t="shared" ref="G18:G22" si="9">+E18+F18</f>
        <v>12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7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</v>
      </c>
      <c r="N18" s="19"/>
      <c r="O18" s="90">
        <v>18.77</v>
      </c>
      <c r="P18" s="79">
        <f t="shared" si="2"/>
        <v>93.85</v>
      </c>
      <c r="Q18" s="45">
        <v>14</v>
      </c>
      <c r="R18" s="46">
        <f>+'14'!N262</f>
        <v>1978</v>
      </c>
      <c r="S18" s="46">
        <f>+'14'!N267</f>
        <v>298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1170</v>
      </c>
      <c r="X18" s="46">
        <f t="shared" si="7"/>
        <v>510</v>
      </c>
      <c r="Y18" s="46">
        <f>+'14'!N269</f>
        <v>510</v>
      </c>
      <c r="Z18" s="47">
        <f t="shared" si="3"/>
        <v>0</v>
      </c>
      <c r="AA18" s="47" t="s">
        <v>1363</v>
      </c>
      <c r="AB18" s="100">
        <f t="shared" si="4"/>
        <v>1680</v>
      </c>
      <c r="AC18" s="58">
        <f t="shared" si="5"/>
        <v>1680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1232</v>
      </c>
      <c r="S19" s="46">
        <f>+'15'!N267</f>
        <v>122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835</v>
      </c>
      <c r="X19" s="46">
        <f t="shared" si="7"/>
        <v>275</v>
      </c>
      <c r="Y19" s="46">
        <f>+'15'!N269</f>
        <v>275</v>
      </c>
      <c r="Z19" s="47">
        <f t="shared" si="3"/>
        <v>0</v>
      </c>
      <c r="AA19" s="47" t="s">
        <v>1364</v>
      </c>
      <c r="AB19" s="47">
        <f t="shared" si="4"/>
        <v>1110</v>
      </c>
      <c r="AC19" s="58">
        <f t="shared" si="5"/>
        <v>1110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9"/>
        <v>13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11</v>
      </c>
      <c r="L20" s="20">
        <v>65</v>
      </c>
      <c r="M20" s="44">
        <f>+K20*L20</f>
        <v>715</v>
      </c>
      <c r="N20" s="19"/>
      <c r="O20" s="90">
        <v>22.25</v>
      </c>
      <c r="P20" s="79">
        <f t="shared" si="2"/>
        <v>244.75</v>
      </c>
      <c r="Q20" s="45">
        <v>16</v>
      </c>
      <c r="R20" s="46">
        <f>+'16'!N262</f>
        <v>2080</v>
      </c>
      <c r="S20" s="46">
        <f>+'16'!N267</f>
        <v>410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850</v>
      </c>
      <c r="X20" s="46">
        <f t="shared" si="7"/>
        <v>820</v>
      </c>
      <c r="Y20" s="46">
        <f>+'16'!N269</f>
        <v>820</v>
      </c>
      <c r="Z20" s="47">
        <f t="shared" si="3"/>
        <v>0</v>
      </c>
      <c r="AA20" s="47" t="s">
        <v>1365</v>
      </c>
      <c r="AB20" s="47">
        <f t="shared" si="4"/>
        <v>1670</v>
      </c>
      <c r="AC20" s="58">
        <f t="shared" si="5"/>
        <v>1670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13</v>
      </c>
      <c r="G21" s="43">
        <f t="shared" si="9"/>
        <v>16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3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13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1105</v>
      </c>
      <c r="N21" s="19"/>
      <c r="O21" s="90">
        <v>22.85</v>
      </c>
      <c r="P21" s="79">
        <f t="shared" si="2"/>
        <v>297.05</v>
      </c>
      <c r="Q21" s="45">
        <v>17</v>
      </c>
      <c r="R21" s="46">
        <f>+'17'!N262</f>
        <v>1844</v>
      </c>
      <c r="S21" s="46">
        <f>+'17'!N267</f>
        <v>314</v>
      </c>
      <c r="T21" s="46">
        <f>+'17'!N265</f>
        <v>0</v>
      </c>
      <c r="U21" s="67">
        <f>+'17'!N263</f>
        <v>0</v>
      </c>
      <c r="V21" s="46">
        <f>+'17'!N266</f>
        <v>220</v>
      </c>
      <c r="W21" s="46">
        <f>+'17'!N264</f>
        <v>1080</v>
      </c>
      <c r="X21" s="46">
        <f t="shared" si="7"/>
        <v>230</v>
      </c>
      <c r="Y21" s="46">
        <f>+'17'!N269</f>
        <v>230</v>
      </c>
      <c r="Z21" s="47">
        <f t="shared" si="3"/>
        <v>0</v>
      </c>
      <c r="AA21" s="47" t="s">
        <v>1366</v>
      </c>
      <c r="AB21" s="47">
        <f t="shared" si="4"/>
        <v>1310</v>
      </c>
      <c r="AC21" s="58">
        <f t="shared" si="5"/>
        <v>1310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55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49</v>
      </c>
      <c r="G22" s="43">
        <f t="shared" si="9"/>
        <v>104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20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84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8400</v>
      </c>
      <c r="N22" s="19"/>
      <c r="O22" s="90">
        <v>26.6</v>
      </c>
      <c r="P22" s="79">
        <f t="shared" si="2"/>
        <v>2234.4</v>
      </c>
      <c r="Q22" s="45">
        <v>18</v>
      </c>
      <c r="R22" s="46">
        <f>+'18'!N262</f>
        <v>3324</v>
      </c>
      <c r="S22" s="46">
        <f>+'18'!N267</f>
        <v>1424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745</v>
      </c>
      <c r="X22" s="46">
        <f t="shared" si="7"/>
        <v>1155</v>
      </c>
      <c r="Y22" s="46">
        <f>+'18'!N269</f>
        <v>1155</v>
      </c>
      <c r="Z22" s="47">
        <f t="shared" si="3"/>
        <v>0</v>
      </c>
      <c r="AA22" s="99" t="s">
        <v>1367</v>
      </c>
      <c r="AB22" s="47">
        <f t="shared" si="4"/>
        <v>1900</v>
      </c>
      <c r="AC22" s="58">
        <f t="shared" si="5"/>
        <v>1900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5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11</v>
      </c>
      <c r="G23" s="43">
        <f t="shared" si="0"/>
        <v>16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1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10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5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500</v>
      </c>
      <c r="N23" s="19"/>
      <c r="O23" s="90">
        <v>42.24</v>
      </c>
      <c r="P23" s="79">
        <f t="shared" si="2"/>
        <v>211.20000000000002</v>
      </c>
      <c r="Q23" s="45">
        <v>19</v>
      </c>
      <c r="R23" s="46">
        <f>+'19'!N262</f>
        <v>2674</v>
      </c>
      <c r="S23" s="46">
        <f>+'19'!N267</f>
        <v>579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1270</v>
      </c>
      <c r="X23" s="46">
        <f t="shared" si="7"/>
        <v>825</v>
      </c>
      <c r="Y23" s="46">
        <f>+'19'!N269</f>
        <v>825</v>
      </c>
      <c r="Z23" s="47">
        <f t="shared" si="3"/>
        <v>0</v>
      </c>
      <c r="AA23" s="99" t="s">
        <v>1368</v>
      </c>
      <c r="AB23" s="47">
        <f t="shared" si="4"/>
        <v>2095</v>
      </c>
      <c r="AC23" s="58">
        <f t="shared" si="5"/>
        <v>2095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5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23</v>
      </c>
      <c r="G24" s="43">
        <f t="shared" si="0"/>
        <v>28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5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23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2300</v>
      </c>
      <c r="N24" s="19"/>
      <c r="O24" s="90">
        <v>40.51</v>
      </c>
      <c r="P24" s="79">
        <f t="shared" si="2"/>
        <v>931.7299999999999</v>
      </c>
      <c r="Q24" s="45">
        <v>20</v>
      </c>
      <c r="R24" s="46">
        <f>+'20'!N262</f>
        <v>3850</v>
      </c>
      <c r="S24" s="46">
        <f>+'20'!N267</f>
        <v>980</v>
      </c>
      <c r="T24" s="46">
        <f>+'20'!N265</f>
        <v>0</v>
      </c>
      <c r="U24" s="67">
        <f>+'20'!N263</f>
        <v>0</v>
      </c>
      <c r="V24" s="46">
        <f>+'20'!N266</f>
        <v>99</v>
      </c>
      <c r="W24" s="46">
        <f>+'20'!N264</f>
        <v>1620</v>
      </c>
      <c r="X24" s="46">
        <f t="shared" si="7"/>
        <v>1151</v>
      </c>
      <c r="Y24" s="46">
        <f>+'20'!N269</f>
        <v>1151</v>
      </c>
      <c r="Z24" s="47">
        <f t="shared" si="3"/>
        <v>0</v>
      </c>
      <c r="AA24" s="47" t="s">
        <v>1369</v>
      </c>
      <c r="AB24" s="47">
        <f t="shared" si="4"/>
        <v>2771</v>
      </c>
      <c r="AC24" s="58">
        <f t="shared" si="5"/>
        <v>2771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4740</v>
      </c>
      <c r="S25" s="46">
        <f>+'21'!N267</f>
        <v>1350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2235</v>
      </c>
      <c r="X25" s="46">
        <f t="shared" si="7"/>
        <v>1155</v>
      </c>
      <c r="Y25" s="46">
        <f>+'21'!N269</f>
        <v>1155</v>
      </c>
      <c r="Z25" s="47">
        <f t="shared" si="3"/>
        <v>0</v>
      </c>
      <c r="AA25" s="47" t="s">
        <v>1363</v>
      </c>
      <c r="AB25" s="47">
        <f t="shared" si="4"/>
        <v>3390</v>
      </c>
      <c r="AC25" s="58">
        <f t="shared" si="5"/>
        <v>3390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3750</v>
      </c>
      <c r="S26" s="46">
        <f>+'22'!N267</f>
        <v>830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1660</v>
      </c>
      <c r="X26" s="46">
        <f t="shared" si="7"/>
        <v>1260</v>
      </c>
      <c r="Y26" s="46">
        <f>+'22'!N269</f>
        <v>1260</v>
      </c>
      <c r="Z26" s="47">
        <f t="shared" si="3"/>
        <v>0</v>
      </c>
      <c r="AA26" s="47" t="s">
        <v>1364</v>
      </c>
      <c r="AB26" s="47">
        <f t="shared" si="4"/>
        <v>2920</v>
      </c>
      <c r="AC26" s="58">
        <f t="shared" si="5"/>
        <v>2920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4465</v>
      </c>
      <c r="S27" s="46">
        <f>+'23'!N267</f>
        <v>680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2345</v>
      </c>
      <c r="X27" s="46">
        <f>+R27-S27-T27-U27-V27-W27</f>
        <v>1440</v>
      </c>
      <c r="Y27" s="46">
        <f>+'23'!N269</f>
        <v>1440</v>
      </c>
      <c r="Z27" s="47">
        <f>+Y27-X27</f>
        <v>0</v>
      </c>
      <c r="AA27" s="47" t="s">
        <v>1365</v>
      </c>
      <c r="AB27" s="47">
        <f t="shared" si="4"/>
        <v>3785</v>
      </c>
      <c r="AC27" s="58">
        <f t="shared" si="5"/>
        <v>3785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24</v>
      </c>
      <c r="G28" s="43">
        <f t="shared" si="11"/>
        <v>33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ref="J28:J70" si="12">E28+F28-H28-K28-I28</f>
        <v>10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1800</v>
      </c>
      <c r="N28" s="19"/>
      <c r="O28" s="90">
        <v>31.97</v>
      </c>
      <c r="P28" s="79">
        <f t="shared" si="2"/>
        <v>575.46</v>
      </c>
      <c r="Q28" s="45">
        <v>24</v>
      </c>
      <c r="R28" s="46">
        <f>+'24'!N262</f>
        <v>3320</v>
      </c>
      <c r="S28" s="46">
        <f>+'24'!N267</f>
        <v>325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1265</v>
      </c>
      <c r="X28" s="46">
        <f t="shared" si="7"/>
        <v>1730</v>
      </c>
      <c r="Y28" s="46">
        <f>+'24'!N269</f>
        <v>1730</v>
      </c>
      <c r="Z28" s="47">
        <f t="shared" si="3"/>
        <v>0</v>
      </c>
      <c r="AA28" s="47" t="s">
        <v>1366</v>
      </c>
      <c r="AB28" s="47">
        <f t="shared" si="4"/>
        <v>2995</v>
      </c>
      <c r="AC28" s="58">
        <f t="shared" si="5"/>
        <v>2995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1335</v>
      </c>
      <c r="S29" s="46">
        <f>+'25'!N267</f>
        <v>170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795</v>
      </c>
      <c r="X29" s="46">
        <f t="shared" si="7"/>
        <v>370</v>
      </c>
      <c r="Y29" s="46">
        <f>+'25'!N269</f>
        <v>370</v>
      </c>
      <c r="Z29" s="47">
        <f t="shared" si="3"/>
        <v>0</v>
      </c>
      <c r="AA29" s="99" t="s">
        <v>1367</v>
      </c>
      <c r="AB29" s="47">
        <f t="shared" si="4"/>
        <v>1165</v>
      </c>
      <c r="AC29" s="58">
        <f t="shared" si="5"/>
        <v>1165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2005</v>
      </c>
      <c r="S30" s="46">
        <f>+'26'!N267</f>
        <v>180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1130</v>
      </c>
      <c r="X30" s="46">
        <f t="shared" si="7"/>
        <v>695</v>
      </c>
      <c r="Y30" s="46">
        <f>+'26'!N269</f>
        <v>695</v>
      </c>
      <c r="Z30" s="47">
        <f t="shared" si="3"/>
        <v>0</v>
      </c>
      <c r="AA30" s="99" t="s">
        <v>1368</v>
      </c>
      <c r="AB30" s="47">
        <f t="shared" si="4"/>
        <v>1825</v>
      </c>
      <c r="AC30" s="58">
        <f t="shared" si="5"/>
        <v>1825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45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71</v>
      </c>
      <c r="G31" s="43">
        <f t="shared" si="0"/>
        <v>116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33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8300</v>
      </c>
      <c r="N31" s="19"/>
      <c r="O31" s="90">
        <v>38.46</v>
      </c>
      <c r="P31" s="79">
        <f t="shared" si="2"/>
        <v>3192.1800000000003</v>
      </c>
      <c r="Q31" s="45">
        <v>27</v>
      </c>
      <c r="R31" s="46">
        <f>+'27'!N262</f>
        <v>959</v>
      </c>
      <c r="S31" s="46">
        <f>+'27'!N267</f>
        <v>109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430</v>
      </c>
      <c r="X31" s="46">
        <f t="shared" si="7"/>
        <v>420</v>
      </c>
      <c r="Y31" s="46">
        <f>+'27'!N269</f>
        <v>420</v>
      </c>
      <c r="Z31" s="47">
        <f t="shared" si="3"/>
        <v>0</v>
      </c>
      <c r="AA31" s="47" t="s">
        <v>1369</v>
      </c>
      <c r="AB31" s="47">
        <f t="shared" si="4"/>
        <v>850</v>
      </c>
      <c r="AC31" s="58">
        <f t="shared" si="5"/>
        <v>850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35</v>
      </c>
      <c r="G32" s="43">
        <f t="shared" si="0"/>
        <v>35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0">
        <v>46.37</v>
      </c>
      <c r="P32" s="79">
        <f t="shared" si="2"/>
        <v>1483.84</v>
      </c>
      <c r="Q32" s="45">
        <v>28</v>
      </c>
      <c r="R32" s="46">
        <f>+'28'!N262</f>
        <v>1670</v>
      </c>
      <c r="S32" s="46">
        <f>+'28'!N267</f>
        <v>110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1230</v>
      </c>
      <c r="X32" s="46">
        <f t="shared" si="7"/>
        <v>330</v>
      </c>
      <c r="Y32" s="46">
        <f>+'28'!N269</f>
        <v>330</v>
      </c>
      <c r="Z32" s="47">
        <f t="shared" si="3"/>
        <v>0</v>
      </c>
      <c r="AA32" s="47" t="s">
        <v>1363</v>
      </c>
      <c r="AB32" s="47">
        <f t="shared" si="4"/>
        <v>1560</v>
      </c>
      <c r="AC32" s="58">
        <f t="shared" si="5"/>
        <v>1560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+'29'!N262</f>
        <v>2720</v>
      </c>
      <c r="S33" s="46">
        <f>+'29'!N267</f>
        <v>280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1065</v>
      </c>
      <c r="X33" s="46">
        <f t="shared" ref="X33" si="13">+R33-S33-T33-U33-V33-W33</f>
        <v>1375</v>
      </c>
      <c r="Y33" s="46">
        <f>+'29'!N269</f>
        <v>1375</v>
      </c>
      <c r="Z33" s="47">
        <f t="shared" ref="Z33" si="14">+Y33-X33</f>
        <v>0</v>
      </c>
      <c r="AA33" s="47" t="s">
        <v>1364</v>
      </c>
      <c r="AB33" s="47">
        <f t="shared" si="4"/>
        <v>2440</v>
      </c>
      <c r="AC33" s="58">
        <f t="shared" si="5"/>
        <v>2440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1270</v>
      </c>
      <c r="S34" s="46">
        <f>+'30'!N267</f>
        <v>130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680</v>
      </c>
      <c r="X34" s="46">
        <f t="shared" si="7"/>
        <v>460</v>
      </c>
      <c r="Y34" s="46">
        <f>+'30'!N269</f>
        <v>460</v>
      </c>
      <c r="Z34" s="47">
        <f t="shared" si="3"/>
        <v>0</v>
      </c>
      <c r="AA34" s="47" t="s">
        <v>1365</v>
      </c>
      <c r="AB34" s="47">
        <f t="shared" si="4"/>
        <v>1140</v>
      </c>
      <c r="AC34" s="58">
        <f t="shared" si="5"/>
        <v>1140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5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14</v>
      </c>
      <c r="G35" s="43">
        <f t="shared" si="0"/>
        <v>19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+'31.'!N262</f>
        <v>4144</v>
      </c>
      <c r="S35" s="46">
        <f>+'31.'!N267</f>
        <v>259</v>
      </c>
      <c r="T35" s="46">
        <f>+'31'!N231</f>
        <v>0</v>
      </c>
      <c r="U35" s="67">
        <f>+'31'!N229</f>
        <v>0</v>
      </c>
      <c r="V35" s="46">
        <f>+'31.'!N266</f>
        <v>50</v>
      </c>
      <c r="W35" s="46">
        <f>+'31.'!N264</f>
        <v>1895</v>
      </c>
      <c r="X35" s="46">
        <f>+R35-S35-T35-U35-V35-W35</f>
        <v>1940</v>
      </c>
      <c r="Y35" s="46">
        <f>+'31.'!N269</f>
        <v>1940</v>
      </c>
      <c r="Z35" s="47">
        <f t="shared" si="3"/>
        <v>0</v>
      </c>
      <c r="AA35" s="47" t="s">
        <v>1366</v>
      </c>
      <c r="AB35" s="47">
        <f t="shared" si="4"/>
        <v>3835</v>
      </c>
      <c r="AC35" s="58">
        <f t="shared" si="5"/>
        <v>3835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133710</v>
      </c>
      <c r="S36" s="48">
        <f t="shared" si="15"/>
        <v>19125</v>
      </c>
      <c r="T36" s="48">
        <f t="shared" si="15"/>
        <v>0</v>
      </c>
      <c r="U36" s="48">
        <f t="shared" si="15"/>
        <v>0</v>
      </c>
      <c r="V36" s="48">
        <f t="shared" si="15"/>
        <v>773</v>
      </c>
      <c r="W36" s="48">
        <f t="shared" si="15"/>
        <v>59807</v>
      </c>
      <c r="X36" s="48">
        <f t="shared" si="15"/>
        <v>54005</v>
      </c>
      <c r="Y36" s="48">
        <f t="shared" si="15"/>
        <v>54005</v>
      </c>
      <c r="Z36" s="48">
        <f t="shared" si="15"/>
        <v>0</v>
      </c>
      <c r="AA36" s="48">
        <f t="shared" si="15"/>
        <v>0</v>
      </c>
      <c r="AB36" s="48">
        <f>SUM(AB5:AB35)</f>
        <v>113812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11</v>
      </c>
      <c r="G39" s="43">
        <f t="shared" si="0"/>
        <v>11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10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500</v>
      </c>
      <c r="N39" s="19"/>
      <c r="O39" s="90">
        <v>27.84</v>
      </c>
      <c r="P39" s="79">
        <f t="shared" si="2"/>
        <v>278.39999999999998</v>
      </c>
      <c r="Q39" s="5"/>
      <c r="R39" s="142" t="s">
        <v>1438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12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500</v>
      </c>
      <c r="N40" s="19"/>
      <c r="O40" s="90">
        <v>27.12</v>
      </c>
      <c r="P40" s="79">
        <f t="shared" si="2"/>
        <v>271.2</v>
      </c>
      <c r="Q40" s="5"/>
      <c r="R40" s="142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</v>
      </c>
      <c r="G41" s="43">
        <f t="shared" si="0"/>
        <v>9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1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400</v>
      </c>
      <c r="N41" s="19"/>
      <c r="O41" s="90">
        <v>15.42</v>
      </c>
      <c r="P41" s="79">
        <f t="shared" si="2"/>
        <v>123.36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 t="s">
        <v>1435</v>
      </c>
      <c r="S43" s="133">
        <f>+Y36</f>
        <v>54005</v>
      </c>
      <c r="T43" s="134" t="s">
        <v>1436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97" t="s">
        <v>1437</v>
      </c>
      <c r="S44" s="133"/>
      <c r="T44" s="134" t="s">
        <v>1436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10</v>
      </c>
      <c r="G46" s="43">
        <f t="shared" si="0"/>
        <v>20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10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500</v>
      </c>
      <c r="N46" s="19"/>
      <c r="O46" s="90">
        <v>19.05</v>
      </c>
      <c r="P46" s="79">
        <f t="shared" si="2"/>
        <v>190.5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3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18</v>
      </c>
      <c r="G47" s="43">
        <f>+E47+F47</f>
        <v>21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11</v>
      </c>
      <c r="J47" s="43">
        <f t="shared" si="12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250</v>
      </c>
      <c r="N47" s="19"/>
      <c r="O47" s="90">
        <v>19.21</v>
      </c>
      <c r="P47" s="79">
        <f t="shared" si="2"/>
        <v>96.050000000000011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13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41</v>
      </c>
      <c r="G48" s="43">
        <f>+E48+F48</f>
        <v>54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20</v>
      </c>
      <c r="J48" s="43">
        <f t="shared" si="12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25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1250</v>
      </c>
      <c r="N48" s="19"/>
      <c r="O48" s="90">
        <v>18.88</v>
      </c>
      <c r="P48" s="79">
        <f t="shared" si="2"/>
        <v>472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18</v>
      </c>
      <c r="G49" s="43">
        <f>+E49+F49</f>
        <v>23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9</v>
      </c>
      <c r="J49" s="43">
        <f t="shared" si="12"/>
        <v>5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0">
        <v>20.43</v>
      </c>
      <c r="P49" s="79">
        <f t="shared" si="2"/>
        <v>183.87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29</v>
      </c>
      <c r="G50" s="43">
        <f t="shared" si="0"/>
        <v>36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14</v>
      </c>
      <c r="J50" s="43">
        <f t="shared" si="12"/>
        <v>14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8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400</v>
      </c>
      <c r="N50" s="19"/>
      <c r="O50" s="90">
        <v>21.81</v>
      </c>
      <c r="P50" s="79">
        <f t="shared" si="2"/>
        <v>174.48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3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10</v>
      </c>
      <c r="G51" s="43">
        <f t="shared" si="0"/>
        <v>13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3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500</v>
      </c>
      <c r="N51" s="19"/>
      <c r="O51" s="90">
        <v>14.65</v>
      </c>
      <c r="P51" s="79">
        <f t="shared" si="2"/>
        <v>146.5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1</v>
      </c>
      <c r="G52" s="43">
        <f t="shared" si="0"/>
        <v>1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1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49</v>
      </c>
      <c r="G53" s="43">
        <f t="shared" si="0"/>
        <v>62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24</v>
      </c>
      <c r="J53" s="43">
        <f t="shared" si="12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1450</v>
      </c>
      <c r="N53" s="19"/>
      <c r="O53" s="90">
        <v>17.53</v>
      </c>
      <c r="P53" s="79">
        <f t="shared" si="2"/>
        <v>508.37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3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</v>
      </c>
      <c r="G55" s="43">
        <f t="shared" si="0"/>
        <v>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2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360</v>
      </c>
      <c r="N55" s="19"/>
      <c r="O55" s="90">
        <v>29.34</v>
      </c>
      <c r="P55" s="79">
        <f t="shared" si="2"/>
        <v>88.02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120</v>
      </c>
      <c r="N56" s="19"/>
      <c r="O56" s="90">
        <v>33.409999999999997</v>
      </c>
      <c r="P56" s="79">
        <f t="shared" si="2"/>
        <v>33.409999999999997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6</v>
      </c>
      <c r="G57" s="43">
        <f t="shared" si="0"/>
        <v>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120</v>
      </c>
      <c r="N57" s="19"/>
      <c r="O57" s="90">
        <v>31.46</v>
      </c>
      <c r="P57" s="79">
        <f t="shared" si="2"/>
        <v>31.46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10</v>
      </c>
      <c r="G58" s="43">
        <f t="shared" si="0"/>
        <v>10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90">
        <v>34.56</v>
      </c>
      <c r="P58" s="79">
        <f t="shared" si="2"/>
        <v>276.48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2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10</v>
      </c>
      <c r="G59" s="43">
        <f t="shared" si="0"/>
        <v>12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6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6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720</v>
      </c>
      <c r="N59" s="19"/>
      <c r="O59" s="90">
        <v>32.96</v>
      </c>
      <c r="P59" s="79">
        <f t="shared" si="2"/>
        <v>197.76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1</v>
      </c>
      <c r="G60" s="43">
        <f t="shared" si="0"/>
        <v>1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1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120</v>
      </c>
      <c r="N60" s="19"/>
      <c r="O60" s="90">
        <v>27.25</v>
      </c>
      <c r="P60" s="79">
        <f t="shared" si="2"/>
        <v>27.25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10</v>
      </c>
      <c r="G62" s="43">
        <f t="shared" si="0"/>
        <v>10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7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360</v>
      </c>
      <c r="N62" s="19"/>
      <c r="O62" s="90">
        <v>29.82</v>
      </c>
      <c r="P62" s="79">
        <f t="shared" si="2"/>
        <v>89.460000000000008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6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16</v>
      </c>
      <c r="G65" s="43">
        <f t="shared" si="0"/>
        <v>22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5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800</v>
      </c>
      <c r="N65" s="19"/>
      <c r="O65" s="90">
        <v>22.49</v>
      </c>
      <c r="P65" s="79">
        <f t="shared" si="2"/>
        <v>359.84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5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14</v>
      </c>
      <c r="G66" s="43">
        <f t="shared" si="0"/>
        <v>19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1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5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650</v>
      </c>
      <c r="N66" s="19"/>
      <c r="O66" s="90">
        <v>23.12</v>
      </c>
      <c r="P66" s="79">
        <f t="shared" si="2"/>
        <v>300.56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5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5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5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350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5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5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2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3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240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6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8</v>
      </c>
      <c r="G74" s="43">
        <f t="shared" si="0"/>
        <v>14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3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550</v>
      </c>
      <c r="N74" s="19"/>
      <c r="O74" s="90">
        <v>17.09</v>
      </c>
      <c r="P74" s="79">
        <f t="shared" si="17"/>
        <v>187.99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8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22</v>
      </c>
      <c r="G77" s="43">
        <f t="shared" si="0"/>
        <v>30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7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21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21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16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5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175</v>
      </c>
      <c r="N79" s="19"/>
      <c r="O79" s="90">
        <v>30.84</v>
      </c>
      <c r="P79" s="79">
        <f t="shared" si="17"/>
        <v>154.19999999999999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20</v>
      </c>
      <c r="G80" s="43">
        <f t="shared" si="0"/>
        <v>22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17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935</v>
      </c>
      <c r="N80" s="19"/>
      <c r="O80" s="90">
        <v>14.35</v>
      </c>
      <c r="P80" s="79">
        <f t="shared" si="17"/>
        <v>243.95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7</v>
      </c>
      <c r="G81" s="43">
        <f t="shared" si="0"/>
        <v>7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165</v>
      </c>
      <c r="N81" s="19"/>
      <c r="O81" s="90">
        <v>11.58</v>
      </c>
      <c r="P81" s="79">
        <f t="shared" si="17"/>
        <v>34.74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10</v>
      </c>
      <c r="G93" s="43">
        <f t="shared" si="24"/>
        <v>10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3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7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245</v>
      </c>
      <c r="N93" s="19"/>
      <c r="O93" s="90">
        <v>18.63</v>
      </c>
      <c r="P93" s="79">
        <f t="shared" si="17"/>
        <v>130.41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10</v>
      </c>
      <c r="G99" s="43">
        <f t="shared" ref="G99:G105" si="25">+E99+F99</f>
        <v>10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4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6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270</v>
      </c>
      <c r="N99" s="19"/>
      <c r="O99" s="120">
        <v>20.350000000000001</v>
      </c>
      <c r="P99" s="79">
        <f t="shared" ref="P99:P105" si="27">+K99*O99</f>
        <v>122.10000000000001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2</v>
      </c>
      <c r="G108" s="43">
        <f t="shared" si="24"/>
        <v>2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2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240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5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26</v>
      </c>
      <c r="G110" s="43">
        <f t="shared" si="24"/>
        <v>31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8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23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2760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11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10</v>
      </c>
      <c r="G111" s="43">
        <f t="shared" si="24"/>
        <v>21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2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19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4750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10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9</v>
      </c>
      <c r="G112" s="43">
        <f>+E112+F112</f>
        <v>19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9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10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1000</v>
      </c>
      <c r="N112" s="19"/>
      <c r="O112" s="90">
        <v>30.3</v>
      </c>
      <c r="P112" s="79">
        <f t="shared" si="17"/>
        <v>303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29</v>
      </c>
      <c r="G113" s="43">
        <f t="shared" si="24"/>
        <v>30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25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90">
        <v>20.58</v>
      </c>
      <c r="P113" s="79">
        <f t="shared" si="17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11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51</v>
      </c>
      <c r="G115" s="43">
        <f t="shared" si="24"/>
        <v>62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15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47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2820</v>
      </c>
      <c r="N115" s="19"/>
      <c r="O115" s="90">
        <v>23.61</v>
      </c>
      <c r="P115" s="79">
        <f t="shared" si="17"/>
        <v>1109.67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10</v>
      </c>
      <c r="G116" s="43">
        <f t="shared" si="24"/>
        <v>20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12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800</v>
      </c>
      <c r="N116" s="19"/>
      <c r="O116" s="90">
        <v>13.03</v>
      </c>
      <c r="P116" s="79">
        <f t="shared" si="17"/>
        <v>104.24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2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12</v>
      </c>
      <c r="G117" s="43">
        <f t="shared" si="24"/>
        <v>14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2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12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1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5</v>
      </c>
      <c r="G120" s="43">
        <f t="shared" si="24"/>
        <v>6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4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2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75</v>
      </c>
      <c r="N120" s="19"/>
      <c r="O120" s="90">
        <v>30</v>
      </c>
      <c r="P120" s="79">
        <f t="shared" si="17"/>
        <v>60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11</v>
      </c>
      <c r="G123" s="43">
        <f t="shared" si="24"/>
        <v>11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4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7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510</v>
      </c>
      <c r="N123" s="19"/>
      <c r="O123" s="90">
        <v>30</v>
      </c>
      <c r="P123" s="79">
        <f t="shared" si="17"/>
        <v>210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2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3</v>
      </c>
      <c r="G125" s="43">
        <f t="shared" si="24"/>
        <v>5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5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250</v>
      </c>
      <c r="N125" s="19"/>
      <c r="O125" s="90">
        <v>33</v>
      </c>
      <c r="P125" s="79">
        <f t="shared" si="17"/>
        <v>165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7</v>
      </c>
      <c r="G126" s="43">
        <f t="shared" si="24"/>
        <v>7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3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4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400</v>
      </c>
      <c r="N126" s="19"/>
      <c r="O126" s="90">
        <v>68</v>
      </c>
      <c r="P126" s="79">
        <f t="shared" si="17"/>
        <v>272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1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29</v>
      </c>
      <c r="G131" s="43">
        <f t="shared" si="24"/>
        <v>30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7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1150</v>
      </c>
      <c r="N131" s="19"/>
      <c r="O131" s="90">
        <v>9.91</v>
      </c>
      <c r="P131" s="79">
        <f t="shared" si="17"/>
        <v>227.93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24"/>
        <v>22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3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1140</v>
      </c>
      <c r="N132" s="19"/>
      <c r="O132" s="90">
        <v>16.690000000000001</v>
      </c>
      <c r="P132" s="79">
        <f t="shared" si="17"/>
        <v>317.11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2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25</v>
      </c>
      <c r="G133" s="43">
        <f t="shared" si="24"/>
        <v>27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1350</v>
      </c>
      <c r="N133" s="19"/>
      <c r="O133" s="90">
        <v>24.21</v>
      </c>
      <c r="P133" s="79">
        <f t="shared" si="17"/>
        <v>653.67000000000007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7</v>
      </c>
      <c r="G172" s="43">
        <f t="shared" si="30"/>
        <v>7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6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1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100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13</v>
      </c>
      <c r="G173" s="43">
        <f>+E173+F173</f>
        <v>13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280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13</v>
      </c>
      <c r="G174" s="43">
        <f t="shared" ref="G174" si="31">+E174+F174</f>
        <v>13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5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239.68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57</v>
      </c>
      <c r="G175" s="43">
        <f t="shared" si="30"/>
        <v>57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23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34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1700</v>
      </c>
      <c r="N175" s="19"/>
      <c r="O175" s="90">
        <v>29.96</v>
      </c>
      <c r="P175" s="79">
        <f t="shared" si="29"/>
        <v>1018.64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1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5</v>
      </c>
      <c r="G180" s="43">
        <f t="shared" si="30"/>
        <v>6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70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7</v>
      </c>
      <c r="G190" s="43">
        <f t="shared" ref="G190" si="40">+E190+F190</f>
        <v>7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2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135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20</v>
      </c>
      <c r="G193" s="43">
        <f t="shared" si="30"/>
        <v>20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6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14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840</v>
      </c>
      <c r="N193" s="19"/>
      <c r="O193" s="90">
        <v>38</v>
      </c>
      <c r="P193" s="79">
        <f t="shared" si="29"/>
        <v>532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20</v>
      </c>
      <c r="G194" s="43">
        <f t="shared" si="30"/>
        <v>20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17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2040</v>
      </c>
      <c r="N194" s="19"/>
      <c r="O194" s="90">
        <v>73</v>
      </c>
      <c r="P194" s="79">
        <f t="shared" si="29"/>
        <v>1241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30"/>
        <v>10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2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8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480</v>
      </c>
      <c r="N195" s="19"/>
      <c r="O195" s="90">
        <v>38</v>
      </c>
      <c r="P195" s="79">
        <f t="shared" si="29"/>
        <v>304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2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10</v>
      </c>
      <c r="G196" s="43">
        <f t="shared" si="30"/>
        <v>12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960</v>
      </c>
      <c r="N196" s="19"/>
      <c r="O196" s="90">
        <v>73</v>
      </c>
      <c r="P196" s="79">
        <f t="shared" si="29"/>
        <v>584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5</v>
      </c>
      <c r="G197" s="43">
        <f t="shared" si="30"/>
        <v>5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3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2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100</v>
      </c>
      <c r="N197" s="19"/>
      <c r="O197" s="90">
        <v>23.74</v>
      </c>
      <c r="P197" s="79">
        <f t="shared" si="29"/>
        <v>47.48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37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43</v>
      </c>
      <c r="G198" s="43">
        <f t="shared" si="30"/>
        <v>80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1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13</v>
      </c>
      <c r="J198" s="43">
        <f t="shared" si="28"/>
        <v>23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43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6450</v>
      </c>
      <c r="N198" s="19"/>
      <c r="O198" s="90">
        <v>64.38</v>
      </c>
      <c r="P198" s="79">
        <f t="shared" si="29"/>
        <v>2768.3399999999997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12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4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220</v>
      </c>
      <c r="N205" s="19"/>
      <c r="O205" s="90">
        <v>40</v>
      </c>
      <c r="P205" s="79">
        <f t="shared" si="29"/>
        <v>160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3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3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3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5</v>
      </c>
      <c r="G210" s="43">
        <f t="shared" si="30"/>
        <v>5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5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200</v>
      </c>
      <c r="N210" s="19"/>
      <c r="O210" s="90">
        <v>15</v>
      </c>
      <c r="P210" s="79">
        <f t="shared" si="29"/>
        <v>75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5</v>
      </c>
      <c r="G211" s="43">
        <f t="shared" si="30"/>
        <v>5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5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200</v>
      </c>
      <c r="N211" s="19"/>
      <c r="O211" s="90">
        <v>15</v>
      </c>
      <c r="P211" s="79">
        <f t="shared" si="29"/>
        <v>75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1</v>
      </c>
      <c r="G212" s="43">
        <f t="shared" si="30"/>
        <v>1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1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40</v>
      </c>
      <c r="N212" s="19"/>
      <c r="O212" s="90">
        <v>15</v>
      </c>
      <c r="P212" s="79">
        <f t="shared" si="29"/>
        <v>15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4</v>
      </c>
      <c r="G213" s="43">
        <f t="shared" si="30"/>
        <v>4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4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160</v>
      </c>
      <c r="N213" s="19"/>
      <c r="O213" s="90">
        <v>15</v>
      </c>
      <c r="P213" s="79">
        <f t="shared" si="29"/>
        <v>60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10</v>
      </c>
      <c r="G214" s="43">
        <f t="shared" si="30"/>
        <v>10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10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400</v>
      </c>
      <c r="N214" s="19"/>
      <c r="O214" s="90">
        <v>15</v>
      </c>
      <c r="P214" s="79">
        <f t="shared" si="29"/>
        <v>150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239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239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237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2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18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98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98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69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29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290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5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15</v>
      </c>
      <c r="G218" s="43">
        <f>+E218+F218</f>
        <v>20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9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220</v>
      </c>
      <c r="N218" s="19"/>
      <c r="O218" s="90">
        <v>16.670000000000002</v>
      </c>
      <c r="P218" s="79">
        <f t="shared" si="29"/>
        <v>183.37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258</v>
      </c>
      <c r="G224" s="43">
        <f t="shared" si="30"/>
        <v>258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256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2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100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100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100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146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146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146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146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146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146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5</v>
      </c>
      <c r="G242" s="43">
        <f t="shared" si="48"/>
        <v>5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3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1427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20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180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1423</v>
      </c>
      <c r="D244" s="10" t="s">
        <v>792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70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1432</v>
      </c>
      <c r="D245" s="10" t="s">
        <v>564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27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189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1433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39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78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78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15</v>
      </c>
      <c r="G256" s="43">
        <f t="shared" si="54"/>
        <v>15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6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9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2</v>
      </c>
      <c r="G257" s="43">
        <f t="shared" si="54"/>
        <v>2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2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10</v>
      </c>
      <c r="G258" s="43">
        <f t="shared" si="54"/>
        <v>10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3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7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59" s="43">
        <f t="shared" si="54"/>
        <v>10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8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2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9" t="s">
        <v>223</v>
      </c>
      <c r="B260" s="150"/>
      <c r="C260" s="150"/>
      <c r="D260" s="151"/>
      <c r="E260" s="158" t="s">
        <v>239</v>
      </c>
      <c r="F260" s="159"/>
      <c r="G260" s="152" t="s">
        <v>224</v>
      </c>
      <c r="H260" s="153"/>
      <c r="I260" s="154"/>
      <c r="J260" s="160" t="s">
        <v>225</v>
      </c>
      <c r="K260" s="160"/>
      <c r="L260" s="160"/>
      <c r="M260" s="51">
        <f>SUM(M5:M259)</f>
        <v>133710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61" t="s">
        <v>226</v>
      </c>
      <c r="B261" s="162"/>
      <c r="C261" s="167">
        <f>+M263</f>
        <v>133710</v>
      </c>
      <c r="D261" s="168"/>
      <c r="E261" s="53" t="s">
        <v>227</v>
      </c>
      <c r="F261" s="54">
        <f>+M260</f>
        <v>133710</v>
      </c>
      <c r="G261" s="55" t="s">
        <v>217</v>
      </c>
      <c r="H261" s="176">
        <f>SUM(U36)</f>
        <v>0</v>
      </c>
      <c r="I261" s="177"/>
      <c r="J261" s="172"/>
      <c r="K261" s="172"/>
      <c r="L261" s="172"/>
      <c r="M261" s="57"/>
      <c r="N261" s="57">
        <f>+W36</f>
        <v>59807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61"/>
      <c r="B262" s="162"/>
      <c r="C262" s="167"/>
      <c r="D262" s="168"/>
      <c r="E262" s="53" t="s">
        <v>228</v>
      </c>
      <c r="F262" s="54">
        <f>N263</f>
        <v>19125</v>
      </c>
      <c r="G262" s="55"/>
      <c r="H262" s="176">
        <v>0</v>
      </c>
      <c r="I262" s="177"/>
      <c r="J262" s="172" t="s">
        <v>229</v>
      </c>
      <c r="K262" s="172"/>
      <c r="L262" s="172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63" t="s">
        <v>10</v>
      </c>
      <c r="B263" s="164"/>
      <c r="C263" s="167">
        <f>+F262</f>
        <v>19125</v>
      </c>
      <c r="D263" s="168"/>
      <c r="E263" s="53"/>
      <c r="F263" s="54"/>
      <c r="G263" s="55" t="s">
        <v>230</v>
      </c>
      <c r="H263" s="176">
        <f>+V36</f>
        <v>773</v>
      </c>
      <c r="I263" s="177"/>
      <c r="J263" s="173" t="s">
        <v>231</v>
      </c>
      <c r="K263" s="174"/>
      <c r="L263" s="175"/>
      <c r="M263" s="57">
        <f>+M260-M261</f>
        <v>133710</v>
      </c>
      <c r="N263" s="59">
        <f>+S36</f>
        <v>19125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5" t="s">
        <v>232</v>
      </c>
      <c r="B264" s="166"/>
      <c r="C264" s="167">
        <f>+C261-C263</f>
        <v>114585</v>
      </c>
      <c r="D264" s="168"/>
      <c r="E264" s="53" t="s">
        <v>232</v>
      </c>
      <c r="F264" s="54">
        <f>+F261-F262</f>
        <v>114585</v>
      </c>
      <c r="G264" s="55" t="s">
        <v>233</v>
      </c>
      <c r="H264" s="176">
        <f>SUM(H261:H263)</f>
        <v>773</v>
      </c>
      <c r="I264" s="177"/>
      <c r="J264" s="172" t="s">
        <v>206</v>
      </c>
      <c r="K264" s="172"/>
      <c r="L264" s="172"/>
      <c r="M264" s="57">
        <f>H264</f>
        <v>773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55" t="s">
        <v>208</v>
      </c>
      <c r="K265" s="156"/>
      <c r="L265" s="157"/>
      <c r="M265" s="57">
        <f>M263-M264-N261-N263</f>
        <v>54005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14585</v>
      </c>
      <c r="J266" s="155" t="s">
        <v>209</v>
      </c>
      <c r="K266" s="156"/>
      <c r="L266" s="157"/>
      <c r="M266" s="57">
        <f>+Y36</f>
        <v>54005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f>+F266*4%</f>
        <v>583.4</v>
      </c>
      <c r="J267" s="155" t="s">
        <v>210</v>
      </c>
      <c r="K267" s="156"/>
      <c r="L267" s="157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300</v>
      </c>
      <c r="J268" s="178" t="s">
        <v>211</v>
      </c>
      <c r="K268" s="178"/>
      <c r="L268" s="178"/>
      <c r="M268" s="61">
        <f>+M266-M265</f>
        <v>0</v>
      </c>
      <c r="N268" s="66"/>
    </row>
    <row r="269" spans="1:29" ht="24.75" customHeight="1" thickBot="1" x14ac:dyDescent="0.6">
      <c r="H269" s="169" t="s">
        <v>237</v>
      </c>
      <c r="I269" s="170"/>
      <c r="J269" s="170"/>
      <c r="K269" s="170"/>
      <c r="L269" s="170"/>
      <c r="M269" s="170"/>
      <c r="N269" s="171"/>
    </row>
    <row r="270" spans="1:29" x14ac:dyDescent="0.55000000000000004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5" activePane="bottomRight" state="frozen"/>
      <selection activeCell="L248" sqref="L248"/>
      <selection pane="topRight" activeCell="L248" sqref="L248"/>
      <selection pane="bottomLeft" activeCell="L248" sqref="L248"/>
      <selection pane="bottomRight" activeCell="V17" sqref="V1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86</v>
      </c>
      <c r="F5" s="71"/>
      <c r="G5" s="46">
        <f t="shared" ref="G5" si="0">E5+F5</f>
        <v>86</v>
      </c>
      <c r="H5" s="78">
        <v>0</v>
      </c>
      <c r="I5" s="76">
        <v>0</v>
      </c>
      <c r="J5" s="46">
        <f t="shared" ref="J5" si="1">+G5-H5-K5-I5</f>
        <v>86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294</v>
      </c>
      <c r="F6" s="71"/>
      <c r="G6" s="46">
        <f t="shared" ref="G6:G26" si="2">E6+F6</f>
        <v>294</v>
      </c>
      <c r="H6" s="78">
        <v>0</v>
      </c>
      <c r="I6" s="76">
        <v>0</v>
      </c>
      <c r="J6" s="46">
        <f t="shared" ref="J6:J26" si="3">+G6-H6-K6-I6</f>
        <v>294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10</v>
      </c>
      <c r="F11" s="71"/>
      <c r="G11" s="46">
        <f t="shared" si="2"/>
        <v>10</v>
      </c>
      <c r="H11" s="78">
        <v>0</v>
      </c>
      <c r="I11" s="76">
        <v>0</v>
      </c>
      <c r="J11" s="46">
        <f t="shared" si="3"/>
        <v>10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5</v>
      </c>
      <c r="F14" s="71"/>
      <c r="G14" s="46">
        <f t="shared" si="2"/>
        <v>5</v>
      </c>
      <c r="H14" s="78">
        <v>0</v>
      </c>
      <c r="I14" s="76">
        <v>0</v>
      </c>
      <c r="J14" s="46">
        <f t="shared" si="3"/>
        <v>5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3</v>
      </c>
      <c r="F18" s="71"/>
      <c r="G18" s="46">
        <f t="shared" si="2"/>
        <v>3</v>
      </c>
      <c r="H18" s="78">
        <v>0</v>
      </c>
      <c r="I18" s="76">
        <v>0</v>
      </c>
      <c r="J18" s="46">
        <f t="shared" si="3"/>
        <v>3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55</v>
      </c>
      <c r="F22" s="71"/>
      <c r="G22" s="46">
        <f t="shared" si="2"/>
        <v>55</v>
      </c>
      <c r="H22" s="78">
        <v>0</v>
      </c>
      <c r="I22" s="76">
        <v>0</v>
      </c>
      <c r="J22" s="46">
        <f t="shared" si="3"/>
        <v>55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v>5</v>
      </c>
      <c r="F23" s="71"/>
      <c r="G23" s="46">
        <f t="shared" si="2"/>
        <v>5</v>
      </c>
      <c r="H23" s="78">
        <v>0</v>
      </c>
      <c r="I23" s="76">
        <v>0</v>
      </c>
      <c r="J23" s="46">
        <f t="shared" si="3"/>
        <v>5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5</v>
      </c>
      <c r="F24" s="71"/>
      <c r="G24" s="46">
        <f t="shared" si="2"/>
        <v>5</v>
      </c>
      <c r="H24" s="78">
        <v>0</v>
      </c>
      <c r="I24" s="76">
        <v>0</v>
      </c>
      <c r="J24" s="46">
        <f t="shared" si="3"/>
        <v>5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9</v>
      </c>
      <c r="F28" s="71"/>
      <c r="G28" s="46">
        <f t="shared" si="7"/>
        <v>9</v>
      </c>
      <c r="H28" s="78">
        <v>0</v>
      </c>
      <c r="I28" s="76">
        <v>0</v>
      </c>
      <c r="J28" s="46">
        <f t="shared" si="8"/>
        <v>9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45</v>
      </c>
      <c r="F31" s="71"/>
      <c r="G31" s="46">
        <f t="shared" si="7"/>
        <v>45</v>
      </c>
      <c r="H31" s="78">
        <v>0</v>
      </c>
      <c r="I31" s="76">
        <v>0</v>
      </c>
      <c r="J31" s="46">
        <f t="shared" si="8"/>
        <v>45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5</v>
      </c>
      <c r="F35" s="71"/>
      <c r="G35" s="46">
        <f t="shared" si="7"/>
        <v>5</v>
      </c>
      <c r="H35" s="78">
        <v>0</v>
      </c>
      <c r="I35" s="76">
        <v>0</v>
      </c>
      <c r="J35" s="46">
        <f t="shared" si="8"/>
        <v>5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10</v>
      </c>
      <c r="F46" s="71"/>
      <c r="G46" s="46">
        <f t="shared" si="7"/>
        <v>10</v>
      </c>
      <c r="H46" s="78">
        <v>0</v>
      </c>
      <c r="I46" s="76">
        <v>0</v>
      </c>
      <c r="J46" s="46">
        <f t="shared" si="8"/>
        <v>10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3</v>
      </c>
      <c r="F47" s="71"/>
      <c r="G47" s="46">
        <f t="shared" si="7"/>
        <v>3</v>
      </c>
      <c r="H47" s="78">
        <v>0</v>
      </c>
      <c r="I47" s="76">
        <v>0</v>
      </c>
      <c r="J47" s="46">
        <f t="shared" si="8"/>
        <v>3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13</v>
      </c>
      <c r="F48" s="71"/>
      <c r="G48" s="46">
        <f t="shared" si="7"/>
        <v>13</v>
      </c>
      <c r="H48" s="78">
        <v>0</v>
      </c>
      <c r="I48" s="76">
        <v>0</v>
      </c>
      <c r="J48" s="46">
        <f t="shared" si="8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3</v>
      </c>
      <c r="F51" s="71"/>
      <c r="G51" s="46">
        <f t="shared" si="7"/>
        <v>3</v>
      </c>
      <c r="H51" s="78">
        <v>0</v>
      </c>
      <c r="I51" s="76">
        <v>0</v>
      </c>
      <c r="J51" s="46">
        <f t="shared" si="8"/>
        <v>3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13</v>
      </c>
      <c r="F53" s="71"/>
      <c r="G53" s="46">
        <f t="shared" si="7"/>
        <v>13</v>
      </c>
      <c r="H53" s="78">
        <v>0</v>
      </c>
      <c r="I53" s="76">
        <v>0</v>
      </c>
      <c r="J53" s="46">
        <f t="shared" si="8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3</v>
      </c>
      <c r="F55" s="71"/>
      <c r="G55" s="46">
        <f t="shared" si="7"/>
        <v>3</v>
      </c>
      <c r="H55" s="78">
        <v>0</v>
      </c>
      <c r="I55" s="76">
        <v>0</v>
      </c>
      <c r="J55" s="46">
        <f t="shared" si="8"/>
        <v>3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1</v>
      </c>
      <c r="F56" s="71"/>
      <c r="G56" s="46">
        <f t="shared" si="7"/>
        <v>1</v>
      </c>
      <c r="H56" s="78">
        <v>0</v>
      </c>
      <c r="I56" s="76">
        <v>0</v>
      </c>
      <c r="J56" s="46">
        <f t="shared" si="8"/>
        <v>1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2</v>
      </c>
      <c r="F59" s="71"/>
      <c r="G59" s="46">
        <f t="shared" si="7"/>
        <v>2</v>
      </c>
      <c r="H59" s="78">
        <v>0</v>
      </c>
      <c r="I59" s="76">
        <v>0</v>
      </c>
      <c r="J59" s="46">
        <f t="shared" si="8"/>
        <v>2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6</v>
      </c>
      <c r="F65" s="71"/>
      <c r="G65" s="46">
        <f t="shared" si="7"/>
        <v>6</v>
      </c>
      <c r="H65" s="78">
        <v>0</v>
      </c>
      <c r="I65" s="76">
        <v>0</v>
      </c>
      <c r="J65" s="46">
        <f t="shared" si="8"/>
        <v>6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5</v>
      </c>
      <c r="F66" s="71"/>
      <c r="G66" s="46">
        <f t="shared" si="7"/>
        <v>5</v>
      </c>
      <c r="H66" s="78">
        <v>0</v>
      </c>
      <c r="I66" s="76">
        <v>0</v>
      </c>
      <c r="J66" s="46">
        <f t="shared" si="8"/>
        <v>5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v>5</v>
      </c>
      <c r="F67" s="71"/>
      <c r="G67" s="46">
        <f t="shared" si="7"/>
        <v>5</v>
      </c>
      <c r="H67" s="78">
        <v>0</v>
      </c>
      <c r="I67" s="76">
        <v>0</v>
      </c>
      <c r="J67" s="46">
        <f t="shared" si="8"/>
        <v>5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v>5</v>
      </c>
      <c r="F68" s="71"/>
      <c r="G68" s="46">
        <f t="shared" si="7"/>
        <v>5</v>
      </c>
      <c r="H68" s="78">
        <v>0</v>
      </c>
      <c r="I68" s="76">
        <v>0</v>
      </c>
      <c r="J68" s="46">
        <f t="shared" si="8"/>
        <v>5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6</v>
      </c>
      <c r="F74" s="71"/>
      <c r="G74" s="46">
        <f t="shared" si="7"/>
        <v>6</v>
      </c>
      <c r="H74" s="78">
        <v>0</v>
      </c>
      <c r="I74" s="76">
        <v>0</v>
      </c>
      <c r="J74" s="46">
        <f t="shared" si="8"/>
        <v>6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8</v>
      </c>
      <c r="F77" s="71"/>
      <c r="G77" s="46">
        <f t="shared" si="7"/>
        <v>8</v>
      </c>
      <c r="H77" s="78">
        <v>0</v>
      </c>
      <c r="I77" s="76">
        <v>0</v>
      </c>
      <c r="J77" s="46">
        <f t="shared" si="8"/>
        <v>8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21</v>
      </c>
      <c r="F79" s="71"/>
      <c r="G79" s="46">
        <f t="shared" si="7"/>
        <v>21</v>
      </c>
      <c r="H79" s="78">
        <v>0</v>
      </c>
      <c r="I79" s="76">
        <v>0</v>
      </c>
      <c r="J79" s="46">
        <f t="shared" si="8"/>
        <v>21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1447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312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1448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v>5</v>
      </c>
      <c r="F110" s="71"/>
      <c r="G110" s="46">
        <f t="shared" si="25"/>
        <v>5</v>
      </c>
      <c r="H110" s="78">
        <v>0</v>
      </c>
      <c r="I110" s="76">
        <v>0</v>
      </c>
      <c r="J110" s="46">
        <f t="shared" si="26"/>
        <v>5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11</v>
      </c>
      <c r="F111" s="71"/>
      <c r="G111" s="46">
        <f t="shared" si="25"/>
        <v>11</v>
      </c>
      <c r="H111" s="78">
        <v>0</v>
      </c>
      <c r="I111" s="76">
        <v>0</v>
      </c>
      <c r="J111" s="46">
        <f t="shared" si="26"/>
        <v>11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10</v>
      </c>
      <c r="F112" s="71"/>
      <c r="G112" s="46">
        <f t="shared" si="25"/>
        <v>10</v>
      </c>
      <c r="H112" s="78">
        <v>0</v>
      </c>
      <c r="I112" s="76">
        <v>0</v>
      </c>
      <c r="J112" s="46">
        <f t="shared" si="26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</v>
      </c>
      <c r="F113" s="71"/>
      <c r="G113" s="46">
        <f t="shared" si="25"/>
        <v>1</v>
      </c>
      <c r="H113" s="78">
        <v>0</v>
      </c>
      <c r="I113" s="76">
        <v>0</v>
      </c>
      <c r="J113" s="46">
        <f t="shared" si="26"/>
        <v>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11</v>
      </c>
      <c r="F115" s="71"/>
      <c r="G115" s="46">
        <f t="shared" si="25"/>
        <v>11</v>
      </c>
      <c r="H115" s="78">
        <v>0</v>
      </c>
      <c r="I115" s="76">
        <v>0</v>
      </c>
      <c r="J115" s="46">
        <f t="shared" si="26"/>
        <v>11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10</v>
      </c>
      <c r="F116" s="71"/>
      <c r="G116" s="46">
        <f t="shared" si="25"/>
        <v>10</v>
      </c>
      <c r="H116" s="78">
        <v>0</v>
      </c>
      <c r="I116" s="76">
        <v>0</v>
      </c>
      <c r="J116" s="46">
        <f t="shared" si="26"/>
        <v>10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v>2</v>
      </c>
      <c r="F117" s="71"/>
      <c r="G117" s="46">
        <f t="shared" si="25"/>
        <v>2</v>
      </c>
      <c r="H117" s="78">
        <v>0</v>
      </c>
      <c r="I117" s="76">
        <v>0</v>
      </c>
      <c r="J117" s="46">
        <f t="shared" si="26"/>
        <v>2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v>1</v>
      </c>
      <c r="F120" s="71"/>
      <c r="G120" s="46">
        <f t="shared" si="25"/>
        <v>1</v>
      </c>
      <c r="H120" s="78">
        <v>0</v>
      </c>
      <c r="I120" s="76">
        <v>0</v>
      </c>
      <c r="J120" s="46">
        <f t="shared" si="26"/>
        <v>1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2</v>
      </c>
      <c r="F125" s="71"/>
      <c r="G125" s="46">
        <f t="shared" si="25"/>
        <v>2</v>
      </c>
      <c r="H125" s="78">
        <v>0</v>
      </c>
      <c r="I125" s="76">
        <v>0</v>
      </c>
      <c r="J125" s="46">
        <f t="shared" si="26"/>
        <v>2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1</v>
      </c>
      <c r="F131" s="71"/>
      <c r="G131" s="46">
        <f t="shared" si="25"/>
        <v>1</v>
      </c>
      <c r="H131" s="78">
        <v>0</v>
      </c>
      <c r="I131" s="76">
        <v>0</v>
      </c>
      <c r="J131" s="46">
        <f t="shared" si="26"/>
        <v>1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2</v>
      </c>
      <c r="F133" s="71"/>
      <c r="G133" s="46">
        <f t="shared" si="25"/>
        <v>2</v>
      </c>
      <c r="H133" s="78">
        <v>0</v>
      </c>
      <c r="I133" s="76">
        <v>0</v>
      </c>
      <c r="J133" s="46">
        <f t="shared" si="26"/>
        <v>2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</v>
      </c>
      <c r="F180" s="71"/>
      <c r="G180" s="46">
        <f t="shared" si="32"/>
        <v>1</v>
      </c>
      <c r="H180" s="78">
        <v>0</v>
      </c>
      <c r="I180" s="76">
        <v>0</v>
      </c>
      <c r="J180" s="46">
        <f t="shared" si="33"/>
        <v>1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</v>
      </c>
      <c r="F196" s="71"/>
      <c r="G196" s="46">
        <f t="shared" si="32"/>
        <v>2</v>
      </c>
      <c r="H196" s="78">
        <v>0</v>
      </c>
      <c r="I196" s="76">
        <v>0</v>
      </c>
      <c r="J196" s="46">
        <f t="shared" si="33"/>
        <v>2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37</v>
      </c>
      <c r="F198" s="71"/>
      <c r="G198" s="46">
        <f t="shared" si="32"/>
        <v>37</v>
      </c>
      <c r="H198" s="78">
        <v>0</v>
      </c>
      <c r="I198" s="76">
        <v>0</v>
      </c>
      <c r="J198" s="46">
        <f t="shared" si="33"/>
        <v>37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12</v>
      </c>
      <c r="F205" s="71"/>
      <c r="G205" s="46">
        <f t="shared" si="32"/>
        <v>12</v>
      </c>
      <c r="H205" s="78">
        <v>0</v>
      </c>
      <c r="I205" s="76">
        <v>0</v>
      </c>
      <c r="J205" s="46">
        <f t="shared" si="33"/>
        <v>12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239</v>
      </c>
      <c r="F216" s="71"/>
      <c r="G216" s="46">
        <f t="shared" si="32"/>
        <v>239</v>
      </c>
      <c r="H216" s="78">
        <v>0</v>
      </c>
      <c r="I216" s="76">
        <v>0</v>
      </c>
      <c r="J216" s="46">
        <f t="shared" si="33"/>
        <v>239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98</v>
      </c>
      <c r="F217" s="71"/>
      <c r="G217" s="46">
        <f t="shared" si="32"/>
        <v>98</v>
      </c>
      <c r="H217" s="78">
        <v>0</v>
      </c>
      <c r="I217" s="76">
        <v>0</v>
      </c>
      <c r="J217" s="46">
        <f t="shared" si="33"/>
        <v>98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v>5</v>
      </c>
      <c r="F218" s="71"/>
      <c r="G218" s="46">
        <f t="shared" si="32"/>
        <v>5</v>
      </c>
      <c r="H218" s="78">
        <v>0</v>
      </c>
      <c r="I218" s="76">
        <v>0</v>
      </c>
      <c r="J218" s="46">
        <f t="shared" si="33"/>
        <v>5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v>100</v>
      </c>
      <c r="F226" s="71"/>
      <c r="G226" s="46">
        <f t="shared" si="32"/>
        <v>100</v>
      </c>
      <c r="H226" s="78">
        <v>0</v>
      </c>
      <c r="I226" s="76">
        <v>0</v>
      </c>
      <c r="J226" s="46">
        <f t="shared" si="33"/>
        <v>100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v>146</v>
      </c>
      <c r="F227" s="71"/>
      <c r="G227" s="46">
        <f t="shared" si="32"/>
        <v>146</v>
      </c>
      <c r="H227" s="78">
        <v>0</v>
      </c>
      <c r="I227" s="76">
        <v>0</v>
      </c>
      <c r="J227" s="46">
        <f t="shared" si="33"/>
        <v>146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20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35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27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39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160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160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48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3.36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108.64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AC346"/>
  <sheetViews>
    <sheetView zoomScale="70" zoomScaleNormal="70" workbookViewId="0">
      <pane xSplit="10" ySplit="4" topLeftCell="K224" activePane="bottomRight" state="frozen"/>
      <selection activeCell="L248" sqref="L248"/>
      <selection pane="topRight" activeCell="L248" sqref="L248"/>
      <selection pane="bottomLeft" activeCell="L248" sqref="L248"/>
      <selection pane="bottomRight" activeCell="V278" sqref="V27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45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46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86</v>
      </c>
      <c r="F5" s="71"/>
      <c r="G5" s="46">
        <f t="shared" ref="G5:G26" si="0">E5+F5</f>
        <v>86</v>
      </c>
      <c r="H5" s="78">
        <v>0</v>
      </c>
      <c r="I5" s="76">
        <v>0</v>
      </c>
      <c r="J5" s="46">
        <f t="shared" ref="J5:J26" si="1">+G5-H5-K5-I5</f>
        <v>48</v>
      </c>
      <c r="K5" s="72">
        <v>38</v>
      </c>
      <c r="L5" s="15">
        <v>50</v>
      </c>
      <c r="M5" s="65">
        <f>+L5*K5</f>
        <v>1900</v>
      </c>
      <c r="N5" s="17" t="s">
        <v>16</v>
      </c>
      <c r="O5" s="18">
        <v>200</v>
      </c>
      <c r="P5" s="103">
        <f>SUM(M5-O5)</f>
        <v>1700</v>
      </c>
      <c r="Q5" s="90">
        <v>22.48</v>
      </c>
      <c r="R5" s="43">
        <f>+K5*Q5</f>
        <v>854.24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294</v>
      </c>
      <c r="F6" s="71"/>
      <c r="G6" s="46">
        <f t="shared" si="0"/>
        <v>294</v>
      </c>
      <c r="H6" s="78">
        <v>0</v>
      </c>
      <c r="I6" s="76">
        <v>0</v>
      </c>
      <c r="J6" s="46">
        <f t="shared" si="1"/>
        <v>195</v>
      </c>
      <c r="K6" s="72">
        <v>99</v>
      </c>
      <c r="L6" s="15">
        <v>100</v>
      </c>
      <c r="M6" s="65">
        <f t="shared" ref="M6:M80" si="2">+L6*K6</f>
        <v>9900</v>
      </c>
      <c r="N6" s="17" t="s">
        <v>16</v>
      </c>
      <c r="O6" s="18">
        <v>100</v>
      </c>
      <c r="P6" s="103">
        <f>SUM(M6-O6)</f>
        <v>9800</v>
      </c>
      <c r="Q6" s="90">
        <v>39.29</v>
      </c>
      <c r="R6" s="43">
        <f t="shared" ref="R6:R80" si="3">+K6*Q6</f>
        <v>3889.71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03">
        <f t="shared" si="4"/>
        <v>250</v>
      </c>
      <c r="Q11" s="90">
        <v>16.940000000000001</v>
      </c>
      <c r="R11" s="43">
        <f t="shared" si="3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55</v>
      </c>
      <c r="F22" s="71"/>
      <c r="G22" s="46">
        <f t="shared" si="0"/>
        <v>55</v>
      </c>
      <c r="H22" s="78">
        <v>0</v>
      </c>
      <c r="I22" s="76">
        <v>0</v>
      </c>
      <c r="J22" s="46">
        <f t="shared" si="1"/>
        <v>44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400</v>
      </c>
      <c r="P22" s="103">
        <f t="shared" si="4"/>
        <v>700</v>
      </c>
      <c r="Q22" s="90">
        <v>26.6</v>
      </c>
      <c r="R22" s="43">
        <f t="shared" si="3"/>
        <v>292.60000000000002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4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45</v>
      </c>
      <c r="F31" s="71"/>
      <c r="G31" s="46">
        <f t="shared" si="5"/>
        <v>45</v>
      </c>
      <c r="H31" s="78">
        <v>0</v>
      </c>
      <c r="I31" s="76">
        <v>0</v>
      </c>
      <c r="J31" s="46">
        <f t="shared" si="6"/>
        <v>23</v>
      </c>
      <c r="K31" s="72">
        <v>22</v>
      </c>
      <c r="L31" s="15">
        <v>100</v>
      </c>
      <c r="M31" s="65">
        <f t="shared" si="2"/>
        <v>2200</v>
      </c>
      <c r="N31" s="17" t="s">
        <v>16</v>
      </c>
      <c r="O31" s="18">
        <v>640</v>
      </c>
      <c r="P31" s="103">
        <f t="shared" si="4"/>
        <v>1560</v>
      </c>
      <c r="Q31" s="90">
        <v>38.46</v>
      </c>
      <c r="R31" s="43">
        <f t="shared" si="3"/>
        <v>846.12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130</v>
      </c>
      <c r="P32" s="23">
        <f t="shared" si="4"/>
        <v>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4"/>
        <v>50</v>
      </c>
      <c r="Q40" s="90">
        <v>27.12</v>
      </c>
      <c r="R40" s="43">
        <f t="shared" si="3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03">
        <f t="shared" si="4"/>
        <v>150</v>
      </c>
      <c r="Q47" s="90">
        <v>19.21</v>
      </c>
      <c r="R47" s="43">
        <f t="shared" si="3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5</v>
      </c>
      <c r="K48" s="72">
        <v>8</v>
      </c>
      <c r="L48" s="20">
        <v>50</v>
      </c>
      <c r="M48" s="65">
        <f>+L48*K48</f>
        <v>400</v>
      </c>
      <c r="N48" s="17" t="s">
        <v>16</v>
      </c>
      <c r="O48" s="18">
        <v>100</v>
      </c>
      <c r="P48" s="103">
        <f>SUM(M48-O48)</f>
        <v>300</v>
      </c>
      <c r="Q48" s="90">
        <v>18.88</v>
      </c>
      <c r="R48" s="43">
        <f>+K48*Q48</f>
        <v>151.04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1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50</v>
      </c>
      <c r="P49" s="103">
        <f>SUM(M49-O49)</f>
        <v>150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4"/>
        <v>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1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7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3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3">
        <f>SUM(M55-O55)</f>
        <v>240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2</v>
      </c>
      <c r="F59" s="71"/>
      <c r="G59" s="46">
        <f t="shared" si="5"/>
        <v>2</v>
      </c>
      <c r="H59" s="78">
        <v>0</v>
      </c>
      <c r="I59" s="76">
        <v>0</v>
      </c>
      <c r="J59" s="46">
        <f t="shared" si="6"/>
        <v>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4"/>
        <v>120</v>
      </c>
      <c r="Q59" s="90">
        <v>32.96</v>
      </c>
      <c r="R59" s="43">
        <f t="shared" si="3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4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5</v>
      </c>
      <c r="F67" s="71"/>
      <c r="G67" s="46">
        <f t="shared" si="5"/>
        <v>5</v>
      </c>
      <c r="H67" s="78">
        <v>0</v>
      </c>
      <c r="I67" s="76">
        <v>0</v>
      </c>
      <c r="J67" s="46">
        <f t="shared" si="6"/>
        <v>2</v>
      </c>
      <c r="K67" s="72">
        <v>3</v>
      </c>
      <c r="L67" s="15">
        <v>70</v>
      </c>
      <c r="M67" s="65">
        <f t="shared" si="2"/>
        <v>210</v>
      </c>
      <c r="N67" s="17" t="s">
        <v>16</v>
      </c>
      <c r="O67" s="18"/>
      <c r="P67" s="103">
        <f t="shared" si="4"/>
        <v>210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5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10</v>
      </c>
      <c r="P77" s="103">
        <f t="shared" si="4"/>
        <v>140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21</v>
      </c>
      <c r="F79" s="71"/>
      <c r="G79" s="46">
        <f t="shared" si="5"/>
        <v>21</v>
      </c>
      <c r="H79" s="78">
        <v>0</v>
      </c>
      <c r="I79" s="76">
        <v>0</v>
      </c>
      <c r="J79" s="46">
        <f t="shared" si="6"/>
        <v>16</v>
      </c>
      <c r="K79" s="72">
        <v>5</v>
      </c>
      <c r="L79" s="21">
        <v>35</v>
      </c>
      <c r="M79" s="65">
        <f t="shared" si="2"/>
        <v>175</v>
      </c>
      <c r="N79" s="17" t="s">
        <v>16</v>
      </c>
      <c r="O79" s="18">
        <v>105</v>
      </c>
      <c r="P79" s="103">
        <f t="shared" si="4"/>
        <v>70</v>
      </c>
      <c r="Q79" s="90">
        <v>30.84</v>
      </c>
      <c r="R79" s="43">
        <f t="shared" si="3"/>
        <v>154.19999999999999</v>
      </c>
    </row>
    <row r="80" spans="1:18" ht="25.5" x14ac:dyDescent="0.55000000000000004">
      <c r="A80" s="10">
        <v>76</v>
      </c>
      <c r="B80" s="10" t="s">
        <v>973</v>
      </c>
      <c r="C80" s="19" t="s">
        <v>1447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4"/>
        <v>110</v>
      </c>
      <c r="Q80" s="90">
        <v>14.35</v>
      </c>
      <c r="R80" s="43">
        <f t="shared" si="3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312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120</v>
      </c>
      <c r="P115" s="103">
        <f t="shared" si="8"/>
        <v>60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7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200</v>
      </c>
      <c r="P116" s="103">
        <f t="shared" si="8"/>
        <v>100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37</v>
      </c>
      <c r="F198" s="71"/>
      <c r="G198" s="46">
        <f t="shared" si="30"/>
        <v>37</v>
      </c>
      <c r="H198" s="78">
        <v>0</v>
      </c>
      <c r="I198" s="76">
        <v>0</v>
      </c>
      <c r="J198" s="46">
        <f t="shared" si="31"/>
        <v>22</v>
      </c>
      <c r="K198" s="72">
        <v>15</v>
      </c>
      <c r="L198" s="20">
        <v>150</v>
      </c>
      <c r="M198" s="65">
        <f t="shared" si="34"/>
        <v>2250</v>
      </c>
      <c r="N198" s="17" t="s">
        <v>16</v>
      </c>
      <c r="O198" s="18"/>
      <c r="P198" s="103">
        <f t="shared" si="35"/>
        <v>2250</v>
      </c>
      <c r="Q198" s="90">
        <v>64.38</v>
      </c>
      <c r="R198" s="43">
        <f t="shared" si="36"/>
        <v>965.69999999999993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98</v>
      </c>
      <c r="F217" s="71"/>
      <c r="G217" s="46">
        <f t="shared" si="30"/>
        <v>98</v>
      </c>
      <c r="H217" s="78">
        <v>0</v>
      </c>
      <c r="I217" s="76">
        <v>0</v>
      </c>
      <c r="J217" s="46">
        <f t="shared" si="31"/>
        <v>96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20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+ยกมา!J244</f>
        <v>0</v>
      </c>
      <c r="F244" s="71">
        <v>1</v>
      </c>
      <c r="G244" s="46">
        <f t="shared" si="53"/>
        <v>1</v>
      </c>
      <c r="H244" s="78">
        <v>0</v>
      </c>
      <c r="I244" s="76">
        <v>0</v>
      </c>
      <c r="J244" s="46">
        <f t="shared" si="54"/>
        <v>0</v>
      </c>
      <c r="K244" s="72">
        <v>1</v>
      </c>
      <c r="L244" s="20">
        <v>35</v>
      </c>
      <c r="M244" s="65">
        <f t="shared" si="55"/>
        <v>35</v>
      </c>
      <c r="N244" s="17" t="s">
        <v>16</v>
      </c>
      <c r="O244" s="18">
        <v>5</v>
      </c>
      <c r="P244" s="103">
        <f t="shared" si="56"/>
        <v>30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27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39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8054.4100000000008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20940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8755</v>
      </c>
      <c r="O264" s="2">
        <v>60</v>
      </c>
      <c r="P264" s="2">
        <v>420</v>
      </c>
      <c r="Q264" s="2">
        <v>300</v>
      </c>
      <c r="R264" s="2">
        <v>855</v>
      </c>
      <c r="S264" s="2">
        <v>510</v>
      </c>
      <c r="T264" s="2">
        <v>400</v>
      </c>
      <c r="U264" s="2">
        <v>150</v>
      </c>
      <c r="V264" s="2">
        <v>250</v>
      </c>
      <c r="W264" s="2">
        <v>500</v>
      </c>
      <c r="X264" s="2">
        <v>150</v>
      </c>
      <c r="Y264" s="2">
        <v>40</v>
      </c>
      <c r="Z264" s="2">
        <v>700</v>
      </c>
      <c r="AA264" s="2">
        <v>1000</v>
      </c>
      <c r="AB264" s="2">
        <v>1500</v>
      </c>
      <c r="AC264" s="2">
        <v>1920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2110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10075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10075</v>
      </c>
      <c r="P269" s="122" t="s">
        <v>1418</v>
      </c>
      <c r="Q269" s="123" t="s">
        <v>1419</v>
      </c>
      <c r="R269" s="124" t="s">
        <v>1420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1090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9" x14ac:dyDescent="0.5">
      <c r="J272" s="2"/>
      <c r="L272" s="2"/>
      <c r="P272" s="125"/>
      <c r="Q272" s="125"/>
      <c r="R272" s="125"/>
    </row>
    <row r="273" spans="10:25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25" x14ac:dyDescent="0.5">
      <c r="J274" s="2"/>
      <c r="L274" s="2"/>
      <c r="P274" s="126"/>
      <c r="Q274" s="126"/>
      <c r="R274" s="126"/>
    </row>
    <row r="275" spans="10:25" x14ac:dyDescent="0.5">
      <c r="J275" s="2"/>
      <c r="L275" s="2"/>
      <c r="P275" s="127"/>
      <c r="Q275" s="127"/>
      <c r="R275" s="127"/>
    </row>
    <row r="276" spans="10:25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1090</v>
      </c>
    </row>
    <row r="277" spans="10:25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327</v>
      </c>
    </row>
    <row r="278" spans="10:25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22.89</v>
      </c>
    </row>
    <row r="279" spans="10:25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740.11</v>
      </c>
      <c r="W279" s="129"/>
      <c r="X279" s="130"/>
      <c r="Y279" s="130"/>
    </row>
    <row r="280" spans="10:25" x14ac:dyDescent="0.5">
      <c r="J280" s="2"/>
      <c r="L280" s="2"/>
      <c r="W280" s="129"/>
      <c r="X280" s="130"/>
      <c r="Y280" s="130"/>
    </row>
    <row r="281" spans="10:25" x14ac:dyDescent="0.5">
      <c r="J281" s="2"/>
      <c r="L281" s="2"/>
    </row>
    <row r="282" spans="10:25" x14ac:dyDescent="0.5">
      <c r="J282" s="2"/>
      <c r="L282" s="2"/>
    </row>
    <row r="283" spans="10:25" x14ac:dyDescent="0.5">
      <c r="J283" s="2"/>
      <c r="L283" s="2"/>
    </row>
    <row r="284" spans="10:25" x14ac:dyDescent="0.5">
      <c r="J284" s="2"/>
      <c r="L284" s="2"/>
    </row>
    <row r="285" spans="10:25" x14ac:dyDescent="0.5">
      <c r="J285" s="2"/>
      <c r="L285" s="2"/>
    </row>
    <row r="286" spans="10:25" x14ac:dyDescent="0.5">
      <c r="J286" s="2"/>
      <c r="L286" s="2"/>
    </row>
    <row r="287" spans="10:25" x14ac:dyDescent="0.5">
      <c r="J287" s="2"/>
      <c r="L287" s="2"/>
    </row>
    <row r="288" spans="10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,560.00"/>
        <filter val="1,700.00"/>
        <filter val="100.00"/>
        <filter val="110.00"/>
        <filter val="120.00"/>
        <filter val="140.00"/>
        <filter val="150.00"/>
        <filter val="2,250.00"/>
        <filter val="20.00"/>
        <filter val="210.00"/>
        <filter val="240.00"/>
        <filter val="250.00"/>
        <filter val="30.00"/>
        <filter val="300.00"/>
        <filter val="420"/>
        <filter val="50.00"/>
        <filter val="60.00"/>
        <filter val="7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AB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25</v>
      </c>
      <c r="K5" s="72">
        <v>23</v>
      </c>
      <c r="L5" s="15">
        <v>50</v>
      </c>
      <c r="M5" s="65">
        <f>+L5*K5</f>
        <v>1150</v>
      </c>
      <c r="N5" s="17" t="s">
        <v>16</v>
      </c>
      <c r="O5" s="18">
        <v>50</v>
      </c>
      <c r="P5" s="103">
        <f>SUM(M5-O5)</f>
        <v>1100</v>
      </c>
      <c r="Q5" s="90">
        <v>22.48</v>
      </c>
      <c r="R5" s="43">
        <f>+K5*Q5</f>
        <v>517.04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195</v>
      </c>
      <c r="F6" s="71"/>
      <c r="G6" s="46">
        <f t="shared" si="0"/>
        <v>195</v>
      </c>
      <c r="H6" s="78">
        <v>0</v>
      </c>
      <c r="I6" s="76">
        <v>0</v>
      </c>
      <c r="J6" s="46">
        <f t="shared" si="1"/>
        <v>147</v>
      </c>
      <c r="K6" s="72">
        <v>48</v>
      </c>
      <c r="L6" s="15">
        <v>100</v>
      </c>
      <c r="M6" s="65">
        <f t="shared" ref="M6:M80" si="2">+L6*K6</f>
        <v>4800</v>
      </c>
      <c r="N6" s="17" t="s">
        <v>16</v>
      </c>
      <c r="O6" s="18">
        <v>250</v>
      </c>
      <c r="P6" s="103">
        <f t="shared" ref="P6:P80" si="3">SUM(M6-O6)</f>
        <v>4550</v>
      </c>
      <c r="Q6" s="90">
        <v>39.29</v>
      </c>
      <c r="R6" s="43">
        <f t="shared" ref="R6:R80" si="4">+K6*Q6</f>
        <v>1885.92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44</v>
      </c>
      <c r="F22" s="71"/>
      <c r="G22" s="46">
        <f t="shared" si="0"/>
        <v>44</v>
      </c>
      <c r="H22" s="78">
        <v>0</v>
      </c>
      <c r="I22" s="76">
        <v>0</v>
      </c>
      <c r="J22" s="46">
        <f t="shared" si="1"/>
        <v>36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410</v>
      </c>
      <c r="P22" s="103">
        <f t="shared" si="3"/>
        <v>390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4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>
        <v>20</v>
      </c>
      <c r="P23" s="103">
        <f t="shared" si="3"/>
        <v>80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130</v>
      </c>
      <c r="P32" s="23">
        <f t="shared" si="3"/>
        <v>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1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/>
      <c r="P35" s="103">
        <f t="shared" si="3"/>
        <v>520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1</v>
      </c>
      <c r="F51" s="71"/>
      <c r="G51" s="46">
        <f t="shared" si="5"/>
        <v>1</v>
      </c>
      <c r="H51" s="78">
        <v>0</v>
      </c>
      <c r="I51" s="76">
        <v>0</v>
      </c>
      <c r="J51" s="46">
        <f t="shared" si="6"/>
        <v>0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3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3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3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</v>
      </c>
      <c r="F59" s="71"/>
      <c r="G59" s="46">
        <f t="shared" si="5"/>
        <v>1</v>
      </c>
      <c r="H59" s="78">
        <v>0</v>
      </c>
      <c r="I59" s="76">
        <v>0</v>
      </c>
      <c r="J59" s="46">
        <f t="shared" si="6"/>
        <v>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/>
      <c r="P59" s="103">
        <f t="shared" si="3"/>
        <v>120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5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4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3">
        <f>SUM(M74-O74)</f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4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>
        <v>1</v>
      </c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>SUM(M131-O131)</f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>
        <v>2</v>
      </c>
      <c r="G175" s="46">
        <f t="shared" si="30"/>
        <v>2</v>
      </c>
      <c r="H175" s="78">
        <v>0</v>
      </c>
      <c r="I175" s="76">
        <v>0</v>
      </c>
      <c r="J175" s="46">
        <f t="shared" si="31"/>
        <v>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18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03">
        <f t="shared" si="35"/>
        <v>600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96</v>
      </c>
      <c r="F217" s="71"/>
      <c r="G217" s="46">
        <f t="shared" si="30"/>
        <v>96</v>
      </c>
      <c r="H217" s="78">
        <v>0</v>
      </c>
      <c r="I217" s="76">
        <v>0</v>
      </c>
      <c r="J217" s="46">
        <f t="shared" si="31"/>
        <v>95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3">
        <f t="shared" si="35"/>
        <v>10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+'1'!J243</f>
        <v>0</v>
      </c>
      <c r="F243" s="71">
        <v>2</v>
      </c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2</v>
      </c>
      <c r="L243" s="20">
        <v>20</v>
      </c>
      <c r="M243" s="65">
        <f t="shared" ref="M243:M246" si="49">+L243*K243</f>
        <v>40</v>
      </c>
      <c r="N243" s="17" t="s">
        <v>16</v>
      </c>
      <c r="O243" s="18">
        <v>5</v>
      </c>
      <c r="P243" s="103">
        <f t="shared" ref="P243:P246" si="50">SUM(M243-O243)</f>
        <v>35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+'1'!J244</f>
        <v>0</v>
      </c>
      <c r="F244" s="71">
        <v>1</v>
      </c>
      <c r="G244" s="46">
        <f t="shared" si="47"/>
        <v>1</v>
      </c>
      <c r="H244" s="78">
        <v>0</v>
      </c>
      <c r="I244" s="76">
        <v>0</v>
      </c>
      <c r="J244" s="46">
        <f t="shared" si="48"/>
        <v>0</v>
      </c>
      <c r="K244" s="72">
        <v>1</v>
      </c>
      <c r="L244" s="20">
        <v>35</v>
      </c>
      <c r="M244" s="65">
        <f t="shared" si="49"/>
        <v>35</v>
      </c>
      <c r="N244" s="17" t="s">
        <v>16</v>
      </c>
      <c r="O244" s="18">
        <v>10</v>
      </c>
      <c r="P244" s="103">
        <f t="shared" si="50"/>
        <v>25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138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138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138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138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138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138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138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138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38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38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38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138"/>
      <c r="R257" s="43">
        <f t="shared" ref="R257" si="61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38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138"/>
      <c r="R259" s="43">
        <f t="shared" ref="R259" si="66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3769.7099999999991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9990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2770</v>
      </c>
      <c r="O264" s="2">
        <v>100</v>
      </c>
      <c r="P264" s="2">
        <v>240</v>
      </c>
      <c r="Q264" s="88">
        <v>200</v>
      </c>
      <c r="R264" s="2">
        <v>100</v>
      </c>
      <c r="S264" s="2">
        <v>250</v>
      </c>
      <c r="T264" s="2">
        <v>350</v>
      </c>
      <c r="U264" s="2">
        <v>300</v>
      </c>
      <c r="V264" s="2">
        <v>285</v>
      </c>
      <c r="W264" s="2">
        <v>350</v>
      </c>
      <c r="X264" s="2">
        <v>250</v>
      </c>
      <c r="Y264" s="2">
        <v>100</v>
      </c>
      <c r="Z264" s="2">
        <v>120</v>
      </c>
      <c r="AA264" s="2">
        <v>100</v>
      </c>
      <c r="AB264" s="2">
        <v>25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1110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6110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6110</v>
      </c>
      <c r="P269" s="122" t="s">
        <v>1418</v>
      </c>
      <c r="Q269" s="123" t="s">
        <v>1419</v>
      </c>
      <c r="R269" s="124" t="s">
        <v>1420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1390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8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1390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417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29.19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943.81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,100.00"/>
        <filter val="10.00"/>
        <filter val="100.00"/>
        <filter val="120.00"/>
        <filter val="200.00"/>
        <filter val="240"/>
        <filter val="25.00"/>
        <filter val="30.00"/>
        <filter val="35.00"/>
        <filter val="4,550.00"/>
        <filter val="50.00"/>
        <filter val="520.00"/>
        <filter val="55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V18" sqref="V1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25</v>
      </c>
      <c r="F5" s="71">
        <v>50</v>
      </c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74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147</v>
      </c>
      <c r="F6" s="71"/>
      <c r="G6" s="46">
        <f t="shared" si="0"/>
        <v>147</v>
      </c>
      <c r="H6" s="78">
        <v>0</v>
      </c>
      <c r="I6" s="76">
        <v>0</v>
      </c>
      <c r="J6" s="46">
        <f t="shared" si="1"/>
        <v>133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65</v>
      </c>
      <c r="P6" s="103">
        <f t="shared" ref="P6:P80" si="3">SUM(M6-O6)</f>
        <v>1335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>
        <v>1</v>
      </c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03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29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3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0</v>
      </c>
      <c r="F39" s="71">
        <v>1</v>
      </c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2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5</v>
      </c>
      <c r="F68" s="71"/>
      <c r="G68" s="46">
        <f t="shared" si="5"/>
        <v>5</v>
      </c>
      <c r="H68" s="78">
        <v>0</v>
      </c>
      <c r="I68" s="76">
        <v>0</v>
      </c>
      <c r="J68" s="46">
        <f t="shared" si="6"/>
        <v>4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3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>
        <v>1</v>
      </c>
      <c r="G126" s="46">
        <f t="shared" si="23"/>
        <v>1</v>
      </c>
      <c r="H126" s="78">
        <v>0</v>
      </c>
      <c r="I126" s="76">
        <v>0</v>
      </c>
      <c r="J126" s="46">
        <f t="shared" si="24"/>
        <v>0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>
        <v>7</v>
      </c>
      <c r="G175" s="46">
        <f t="shared" si="30"/>
        <v>7</v>
      </c>
      <c r="H175" s="78">
        <v>0</v>
      </c>
      <c r="I175" s="76">
        <v>0</v>
      </c>
      <c r="J175" s="46">
        <f t="shared" si="31"/>
        <v>0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3">
        <f>SUM(M175-O175)</f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95</v>
      </c>
      <c r="F217" s="71"/>
      <c r="G217" s="46">
        <f t="shared" si="30"/>
        <v>95</v>
      </c>
      <c r="H217" s="78">
        <v>0</v>
      </c>
      <c r="I217" s="76">
        <v>0</v>
      </c>
      <c r="J217" s="46">
        <f t="shared" si="31"/>
        <v>91</v>
      </c>
      <c r="K217" s="72">
        <v>4</v>
      </c>
      <c r="L217" s="20">
        <v>10</v>
      </c>
      <c r="M217" s="65">
        <f t="shared" si="34"/>
        <v>40</v>
      </c>
      <c r="N217" s="17" t="s">
        <v>16</v>
      </c>
      <c r="O217" s="18"/>
      <c r="P217" s="103">
        <f t="shared" si="35"/>
        <v>40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1613.92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4365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2485</v>
      </c>
      <c r="O264" s="2">
        <v>355</v>
      </c>
      <c r="P264" s="2">
        <v>400</v>
      </c>
      <c r="Q264" s="88">
        <v>150</v>
      </c>
      <c r="R264" s="2">
        <v>200</v>
      </c>
      <c r="S264" s="2">
        <v>500</v>
      </c>
      <c r="T264" s="2">
        <v>340</v>
      </c>
      <c r="U264" s="2">
        <v>40</v>
      </c>
      <c r="V264" s="2">
        <v>100</v>
      </c>
      <c r="W264" s="2">
        <v>400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320</v>
      </c>
      <c r="O266" s="2" t="s">
        <v>1426</v>
      </c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1495</v>
      </c>
      <c r="P269" s="122" t="s">
        <v>1418</v>
      </c>
      <c r="Q269" s="123" t="s">
        <v>1419</v>
      </c>
      <c r="R269" s="124" t="s">
        <v>1420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150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3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150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45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3.15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101.85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00.00"/>
        <filter val="120.00"/>
        <filter val="130.00"/>
        <filter val="150.00"/>
        <filter val="240.00"/>
        <filter val="300.00"/>
        <filter val="350.00"/>
        <filter val="40.00"/>
        <filter val="400"/>
        <filter val="50.00"/>
        <filter val="55.00"/>
        <filter val="700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74</v>
      </c>
      <c r="F5" s="71">
        <v>100</v>
      </c>
      <c r="G5" s="46">
        <f t="shared" ref="G5:G26" si="0">E5+F5</f>
        <v>174</v>
      </c>
      <c r="H5" s="78">
        <v>0</v>
      </c>
      <c r="I5" s="76">
        <v>0</v>
      </c>
      <c r="J5" s="46">
        <f t="shared" ref="J5:J26" si="1">+G5-H5-K5-I5</f>
        <v>167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3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133</v>
      </c>
      <c r="F6" s="71">
        <v>100</v>
      </c>
      <c r="G6" s="46">
        <f t="shared" si="0"/>
        <v>233</v>
      </c>
      <c r="H6" s="78">
        <v>0</v>
      </c>
      <c r="I6" s="76">
        <v>0</v>
      </c>
      <c r="J6" s="46">
        <f t="shared" si="1"/>
        <v>196</v>
      </c>
      <c r="K6" s="72">
        <v>37</v>
      </c>
      <c r="L6" s="15">
        <v>100</v>
      </c>
      <c r="M6" s="65">
        <f t="shared" ref="M6:M80" si="2">+L6*K6</f>
        <v>3700</v>
      </c>
      <c r="N6" s="17" t="s">
        <v>16</v>
      </c>
      <c r="O6" s="18">
        <v>600</v>
      </c>
      <c r="P6" s="103">
        <f t="shared" ref="P6:P80" si="3">SUM(M6-O6)</f>
        <v>3100</v>
      </c>
      <c r="Q6" s="90">
        <v>39.29</v>
      </c>
      <c r="R6" s="43">
        <f t="shared" ref="R6:R80" si="4">+K6*Q6</f>
        <v>1453.73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27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4</v>
      </c>
      <c r="F23" s="71"/>
      <c r="G23" s="46">
        <f t="shared" si="0"/>
        <v>4</v>
      </c>
      <c r="H23" s="78">
        <v>0</v>
      </c>
      <c r="I23" s="76">
        <v>0</v>
      </c>
      <c r="J23" s="46">
        <f t="shared" si="1"/>
        <v>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</v>
      </c>
      <c r="F24" s="71"/>
      <c r="G24" s="46">
        <f t="shared" si="0"/>
        <v>3</v>
      </c>
      <c r="H24" s="78">
        <v>0</v>
      </c>
      <c r="I24" s="76">
        <v>0</v>
      </c>
      <c r="J24" s="46">
        <f t="shared" si="1"/>
        <v>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6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3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2</v>
      </c>
      <c r="F67" s="71"/>
      <c r="G67" s="46">
        <f t="shared" si="5"/>
        <v>2</v>
      </c>
      <c r="H67" s="78">
        <v>0</v>
      </c>
      <c r="I67" s="76">
        <v>0</v>
      </c>
      <c r="J67" s="46">
        <f t="shared" si="6"/>
        <v>0</v>
      </c>
      <c r="K67" s="72">
        <v>2</v>
      </c>
      <c r="L67" s="15">
        <v>70</v>
      </c>
      <c r="M67" s="65">
        <f t="shared" si="2"/>
        <v>140</v>
      </c>
      <c r="N67" s="17" t="s">
        <v>16</v>
      </c>
      <c r="O67" s="18"/>
      <c r="P67" s="103">
        <f t="shared" si="3"/>
        <v>140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4</v>
      </c>
      <c r="F68" s="71"/>
      <c r="G68" s="46">
        <f t="shared" si="5"/>
        <v>4</v>
      </c>
      <c r="H68" s="78">
        <v>0</v>
      </c>
      <c r="I68" s="76">
        <v>0</v>
      </c>
      <c r="J68" s="46">
        <f t="shared" si="6"/>
        <v>3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/>
      <c r="P68" s="103">
        <f t="shared" si="3"/>
        <v>80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10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8</v>
      </c>
      <c r="F112" s="71"/>
      <c r="G112" s="46">
        <f t="shared" si="23"/>
        <v>8</v>
      </c>
      <c r="H112" s="78">
        <v>0</v>
      </c>
      <c r="I112" s="76">
        <v>0</v>
      </c>
      <c r="J112" s="46">
        <f t="shared" si="24"/>
        <v>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60</v>
      </c>
      <c r="P112" s="103">
        <f>SUM(M112-O112)</f>
        <v>140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8</v>
      </c>
      <c r="F115" s="71">
        <v>30</v>
      </c>
      <c r="G115" s="46">
        <f t="shared" si="23"/>
        <v>38</v>
      </c>
      <c r="H115" s="78">
        <v>0</v>
      </c>
      <c r="I115" s="76">
        <v>0</v>
      </c>
      <c r="J115" s="46">
        <f t="shared" si="24"/>
        <v>7</v>
      </c>
      <c r="K115" s="72">
        <v>31</v>
      </c>
      <c r="L115" s="22">
        <v>60</v>
      </c>
      <c r="M115" s="65">
        <f t="shared" si="7"/>
        <v>1860</v>
      </c>
      <c r="N115" s="17" t="s">
        <v>16</v>
      </c>
      <c r="O115" s="18">
        <v>310</v>
      </c>
      <c r="P115" s="103">
        <f t="shared" si="8"/>
        <v>1550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1</v>
      </c>
      <c r="F120" s="71"/>
      <c r="G120" s="46">
        <f t="shared" si="23"/>
        <v>1</v>
      </c>
      <c r="H120" s="78">
        <v>0</v>
      </c>
      <c r="I120" s="76">
        <v>0</v>
      </c>
      <c r="J120" s="46">
        <f t="shared" si="24"/>
        <v>1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>
        <v>1</v>
      </c>
      <c r="G123" s="46">
        <f t="shared" si="23"/>
        <v>1</v>
      </c>
      <c r="H123" s="78">
        <v>0</v>
      </c>
      <c r="I123" s="76">
        <v>0</v>
      </c>
      <c r="J123" s="46">
        <f t="shared" si="24"/>
        <v>0</v>
      </c>
      <c r="K123" s="72">
        <v>1</v>
      </c>
      <c r="L123" s="22">
        <v>60</v>
      </c>
      <c r="M123" s="65">
        <f t="shared" si="7"/>
        <v>60</v>
      </c>
      <c r="N123" s="17" t="s">
        <v>16</v>
      </c>
      <c r="O123" s="18"/>
      <c r="P123" s="103">
        <f t="shared" si="8"/>
        <v>60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10</v>
      </c>
      <c r="P131" s="103">
        <f t="shared" si="8"/>
        <v>190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0</v>
      </c>
      <c r="F175" s="71">
        <v>2</v>
      </c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>
        <v>2</v>
      </c>
      <c r="G211" s="46">
        <f t="shared" si="30"/>
        <v>2</v>
      </c>
      <c r="H211" s="78">
        <v>0</v>
      </c>
      <c r="I211" s="76">
        <v>0</v>
      </c>
      <c r="J211" s="46">
        <f t="shared" si="31"/>
        <v>0</v>
      </c>
      <c r="K211" s="72">
        <v>2</v>
      </c>
      <c r="L211" s="20">
        <v>40</v>
      </c>
      <c r="M211" s="65">
        <f t="shared" si="34"/>
        <v>80</v>
      </c>
      <c r="N211" s="17" t="s">
        <v>16</v>
      </c>
      <c r="O211" s="18"/>
      <c r="P211" s="103">
        <f t="shared" si="35"/>
        <v>80</v>
      </c>
      <c r="Q211" s="90">
        <v>15</v>
      </c>
      <c r="R211" s="43">
        <f t="shared" si="36"/>
        <v>30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>
        <v>1</v>
      </c>
      <c r="G212" s="46">
        <f t="shared" si="30"/>
        <v>1</v>
      </c>
      <c r="H212" s="78">
        <v>0</v>
      </c>
      <c r="I212" s="76">
        <v>0</v>
      </c>
      <c r="J212" s="46">
        <f t="shared" si="31"/>
        <v>0</v>
      </c>
      <c r="K212" s="72">
        <v>1</v>
      </c>
      <c r="L212" s="20">
        <v>40</v>
      </c>
      <c r="M212" s="65">
        <f t="shared" si="34"/>
        <v>40</v>
      </c>
      <c r="N212" s="17" t="s">
        <v>16</v>
      </c>
      <c r="O212" s="18"/>
      <c r="P212" s="103">
        <f t="shared" si="35"/>
        <v>40</v>
      </c>
      <c r="Q212" s="90">
        <v>15</v>
      </c>
      <c r="R212" s="43">
        <f t="shared" si="36"/>
        <v>15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>
        <v>1</v>
      </c>
      <c r="G213" s="46">
        <f t="shared" si="30"/>
        <v>1</v>
      </c>
      <c r="H213" s="78">
        <v>0</v>
      </c>
      <c r="I213" s="76">
        <v>0</v>
      </c>
      <c r="J213" s="46">
        <f t="shared" si="31"/>
        <v>0</v>
      </c>
      <c r="K213" s="72">
        <v>1</v>
      </c>
      <c r="L213" s="20">
        <v>40</v>
      </c>
      <c r="M213" s="65">
        <f t="shared" si="34"/>
        <v>40</v>
      </c>
      <c r="N213" s="17" t="s">
        <v>16</v>
      </c>
      <c r="O213" s="18"/>
      <c r="P213" s="103">
        <f t="shared" si="35"/>
        <v>40</v>
      </c>
      <c r="Q213" s="90">
        <v>15</v>
      </c>
      <c r="R213" s="43">
        <f t="shared" si="36"/>
        <v>15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239</v>
      </c>
      <c r="F216" s="71"/>
      <c r="G216" s="46">
        <f t="shared" si="30"/>
        <v>239</v>
      </c>
      <c r="H216" s="78">
        <v>0</v>
      </c>
      <c r="I216" s="76">
        <v>0</v>
      </c>
      <c r="J216" s="46">
        <f t="shared" si="31"/>
        <v>239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89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2270.79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8580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5610</v>
      </c>
      <c r="O264" s="2">
        <v>130</v>
      </c>
      <c r="P264" s="2">
        <v>300</v>
      </c>
      <c r="Q264" s="88">
        <v>500</v>
      </c>
      <c r="R264" s="2">
        <v>230</v>
      </c>
      <c r="S264" s="2">
        <v>90</v>
      </c>
      <c r="T264" s="2">
        <v>50</v>
      </c>
      <c r="U264" s="2">
        <v>930</v>
      </c>
      <c r="V264" s="2">
        <v>150</v>
      </c>
      <c r="W264" s="2">
        <v>300</v>
      </c>
      <c r="X264" s="2">
        <v>180</v>
      </c>
      <c r="Y264" s="2">
        <v>1000</v>
      </c>
      <c r="Z264" s="2">
        <v>50</v>
      </c>
      <c r="AA264" s="2">
        <v>1500</v>
      </c>
      <c r="AB264" s="2">
        <v>50</v>
      </c>
      <c r="AC264" s="2">
        <v>50</v>
      </c>
      <c r="AD264" s="2">
        <v>100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1030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  <c r="P269" s="122" t="s">
        <v>1418</v>
      </c>
      <c r="Q269" s="123" t="s">
        <v>1419</v>
      </c>
      <c r="R269" s="124" t="s">
        <v>1420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250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3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250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75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5.25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>
    <filterColumn colId="15">
      <filters blank="1">
        <filter val="-"/>
        <filter val="1,550.00"/>
        <filter val="100.00"/>
        <filter val="130.00"/>
        <filter val="140.00"/>
        <filter val="190.00"/>
        <filter val="20.00"/>
        <filter val="200.00"/>
        <filter val="25.00"/>
        <filter val="250.00"/>
        <filter val="3,100.00"/>
        <filter val="300"/>
        <filter val="350.00"/>
        <filter val="40.00"/>
        <filter val="50.00"/>
        <filter val="60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167</v>
      </c>
      <c r="F5" s="71"/>
      <c r="G5" s="46">
        <f t="shared" ref="G5:G26" si="0">E5+F5</f>
        <v>167</v>
      </c>
      <c r="H5" s="78">
        <v>0</v>
      </c>
      <c r="I5" s="76">
        <v>0</v>
      </c>
      <c r="J5" s="46">
        <f t="shared" ref="J5:J26" si="1">+G5-H5-K5-I5</f>
        <v>110</v>
      </c>
      <c r="K5" s="72">
        <v>57</v>
      </c>
      <c r="L5" s="15">
        <v>50</v>
      </c>
      <c r="M5" s="65">
        <f>+L5*K5</f>
        <v>2850</v>
      </c>
      <c r="N5" s="17" t="s">
        <v>16</v>
      </c>
      <c r="O5" s="18">
        <v>200</v>
      </c>
      <c r="P5" s="103">
        <f>SUM(M5-O5)</f>
        <v>2650</v>
      </c>
      <c r="Q5" s="90">
        <v>22.48</v>
      </c>
      <c r="R5" s="43">
        <f>+K5*Q5</f>
        <v>1281.3600000000001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196</v>
      </c>
      <c r="F6" s="71"/>
      <c r="G6" s="46">
        <f t="shared" si="0"/>
        <v>196</v>
      </c>
      <c r="H6" s="78">
        <v>0</v>
      </c>
      <c r="I6" s="76">
        <v>0</v>
      </c>
      <c r="J6" s="46">
        <f t="shared" si="1"/>
        <v>129</v>
      </c>
      <c r="K6" s="72">
        <v>67</v>
      </c>
      <c r="L6" s="15">
        <v>100</v>
      </c>
      <c r="M6" s="65">
        <f t="shared" ref="M6:M80" si="2">+L6*K6</f>
        <v>6700</v>
      </c>
      <c r="N6" s="17" t="s">
        <v>16</v>
      </c>
      <c r="O6" s="18">
        <v>920</v>
      </c>
      <c r="P6" s="103">
        <f t="shared" ref="P6:P80" si="3">SUM(M6-O6)</f>
        <v>5780</v>
      </c>
      <c r="Q6" s="90">
        <v>39.29</v>
      </c>
      <c r="R6" s="43">
        <f t="shared" ref="R6:R80" si="4">+K6*Q6</f>
        <v>2632.43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</v>
      </c>
      <c r="F11" s="71">
        <v>1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0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27</v>
      </c>
      <c r="F22" s="71">
        <v>16</v>
      </c>
      <c r="G22" s="46">
        <f t="shared" si="0"/>
        <v>43</v>
      </c>
      <c r="H22" s="78">
        <v>0</v>
      </c>
      <c r="I22" s="76">
        <v>0</v>
      </c>
      <c r="J22" s="46">
        <f t="shared" si="1"/>
        <v>29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80</v>
      </c>
      <c r="P22" s="103">
        <f t="shared" si="3"/>
        <v>1320</v>
      </c>
      <c r="Q22" s="90">
        <v>26.6</v>
      </c>
      <c r="R22" s="43">
        <f t="shared" si="4"/>
        <v>372.40000000000003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4</v>
      </c>
      <c r="F23" s="71">
        <v>5</v>
      </c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</v>
      </c>
      <c r="F24" s="71">
        <v>4</v>
      </c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8</v>
      </c>
      <c r="F28" s="71">
        <v>4</v>
      </c>
      <c r="G28" s="46">
        <f t="shared" si="5"/>
        <v>12</v>
      </c>
      <c r="H28" s="78">
        <v>0</v>
      </c>
      <c r="I28" s="76">
        <v>0</v>
      </c>
      <c r="J28" s="46">
        <f t="shared" si="6"/>
        <v>4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/>
      <c r="P28" s="103">
        <f t="shared" si="3"/>
        <v>800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14</v>
      </c>
      <c r="F31" s="71">
        <v>20</v>
      </c>
      <c r="G31" s="46">
        <f t="shared" si="5"/>
        <v>34</v>
      </c>
      <c r="H31" s="78">
        <v>0</v>
      </c>
      <c r="I31" s="76">
        <v>0</v>
      </c>
      <c r="J31" s="46">
        <f t="shared" si="6"/>
        <v>32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</v>
      </c>
      <c r="F40" s="71">
        <v>3</v>
      </c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6</v>
      </c>
      <c r="F46" s="71">
        <v>10</v>
      </c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>SUM(M46-O46)</f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>
        <v>10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2</v>
      </c>
      <c r="F48" s="71">
        <v>22</v>
      </c>
      <c r="G48" s="46">
        <f t="shared" si="5"/>
        <v>24</v>
      </c>
      <c r="H48" s="78">
        <v>0</v>
      </c>
      <c r="I48" s="76">
        <v>0</v>
      </c>
      <c r="J48" s="46">
        <f t="shared" si="6"/>
        <v>21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3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>
        <v>10</v>
      </c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3</v>
      </c>
      <c r="F50" s="71">
        <v>10</v>
      </c>
      <c r="G50" s="46">
        <f t="shared" si="5"/>
        <v>13</v>
      </c>
      <c r="H50" s="78">
        <v>0</v>
      </c>
      <c r="I50" s="76">
        <v>0</v>
      </c>
      <c r="J50" s="46">
        <f t="shared" si="6"/>
        <v>11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3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>
        <v>10</v>
      </c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>
        <v>1</v>
      </c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>
        <v>30</v>
      </c>
      <c r="G53" s="46">
        <f t="shared" si="5"/>
        <v>30</v>
      </c>
      <c r="H53" s="78">
        <v>0</v>
      </c>
      <c r="I53" s="76">
        <v>0</v>
      </c>
      <c r="J53" s="46">
        <f t="shared" si="6"/>
        <v>25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03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>
        <v>10</v>
      </c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3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>
        <v>10</v>
      </c>
      <c r="G59" s="46">
        <f t="shared" si="5"/>
        <v>10</v>
      </c>
      <c r="H59" s="78">
        <v>0</v>
      </c>
      <c r="I59" s="76">
        <v>0</v>
      </c>
      <c r="J59" s="46">
        <f t="shared" si="6"/>
        <v>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3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1</v>
      </c>
      <c r="F65" s="71">
        <v>6</v>
      </c>
      <c r="G65" s="46">
        <f t="shared" si="5"/>
        <v>7</v>
      </c>
      <c r="H65" s="78">
        <v>0</v>
      </c>
      <c r="I65" s="76">
        <v>0</v>
      </c>
      <c r="J65" s="46">
        <f t="shared" si="6"/>
        <v>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>
        <v>5</v>
      </c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3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>
        <v>5</v>
      </c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>
        <v>3</v>
      </c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3</v>
      </c>
      <c r="F110" s="71">
        <v>3</v>
      </c>
      <c r="G110" s="46">
        <f t="shared" si="23"/>
        <v>6</v>
      </c>
      <c r="H110" s="78">
        <v>0</v>
      </c>
      <c r="I110" s="76">
        <v>0</v>
      </c>
      <c r="J110" s="46">
        <f t="shared" si="24"/>
        <v>5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9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>
        <v>250</v>
      </c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6</v>
      </c>
      <c r="F112" s="71"/>
      <c r="G112" s="46">
        <f t="shared" si="23"/>
        <v>6</v>
      </c>
      <c r="H112" s="78">
        <v>0</v>
      </c>
      <c r="I112" s="76">
        <v>0</v>
      </c>
      <c r="J112" s="46">
        <f t="shared" si="24"/>
        <v>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3">
        <f>SUM(M112-O112)</f>
        <v>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7</v>
      </c>
      <c r="F115" s="71">
        <v>7</v>
      </c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1</v>
      </c>
      <c r="F120" s="71">
        <v>5</v>
      </c>
      <c r="G120" s="46">
        <f t="shared" si="23"/>
        <v>6</v>
      </c>
      <c r="H120" s="78">
        <v>0</v>
      </c>
      <c r="I120" s="76">
        <v>0</v>
      </c>
      <c r="J120" s="46">
        <f t="shared" si="24"/>
        <v>6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>
        <v>4</v>
      </c>
      <c r="G123" s="46">
        <f t="shared" si="23"/>
        <v>4</v>
      </c>
      <c r="H123" s="78">
        <v>0</v>
      </c>
      <c r="I123" s="76">
        <v>0</v>
      </c>
      <c r="J123" s="46">
        <f t="shared" si="24"/>
        <v>4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>
        <v>3</v>
      </c>
      <c r="G125" s="46">
        <f t="shared" si="23"/>
        <v>5</v>
      </c>
      <c r="H125" s="78">
        <v>0</v>
      </c>
      <c r="I125" s="76">
        <v>0</v>
      </c>
      <c r="J125" s="46">
        <f t="shared" si="24"/>
        <v>4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</v>
      </c>
      <c r="F133" s="71">
        <v>5</v>
      </c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0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</v>
      </c>
      <c r="F175" s="71">
        <v>17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>
        <v>10</v>
      </c>
      <c r="G193" s="46">
        <f t="shared" si="30"/>
        <v>10</v>
      </c>
      <c r="H193" s="78">
        <v>0</v>
      </c>
      <c r="I193" s="76">
        <v>0</v>
      </c>
      <c r="J193" s="46">
        <f t="shared" si="31"/>
        <v>5</v>
      </c>
      <c r="K193" s="72">
        <v>5</v>
      </c>
      <c r="L193" s="20">
        <v>60</v>
      </c>
      <c r="M193" s="65">
        <f t="shared" si="34"/>
        <v>300</v>
      </c>
      <c r="N193" s="17" t="s">
        <v>16</v>
      </c>
      <c r="O193" s="18"/>
      <c r="P193" s="103">
        <f t="shared" si="35"/>
        <v>300</v>
      </c>
      <c r="Q193" s="9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1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03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hidden="1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14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210</v>
      </c>
      <c r="P198" s="103">
        <f t="shared" si="35"/>
        <v>390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89</v>
      </c>
      <c r="F217" s="71"/>
      <c r="G217" s="46">
        <f t="shared" si="30"/>
        <v>89</v>
      </c>
      <c r="H217" s="78">
        <v>0</v>
      </c>
      <c r="I217" s="76">
        <v>0</v>
      </c>
      <c r="J217" s="46">
        <f t="shared" si="31"/>
        <v>89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+'4'!J243</f>
        <v>0</v>
      </c>
      <c r="F243" s="71">
        <v>13</v>
      </c>
      <c r="G243" s="46">
        <f t="shared" ref="G243:G246" si="47">E243+F243</f>
        <v>13</v>
      </c>
      <c r="H243" s="78">
        <v>0</v>
      </c>
      <c r="I243" s="76">
        <v>0</v>
      </c>
      <c r="J243" s="46">
        <f t="shared" ref="J243:J246" si="48">+G243-H243-K243-I243</f>
        <v>9</v>
      </c>
      <c r="K243" s="72">
        <v>4</v>
      </c>
      <c r="L243" s="20">
        <v>20</v>
      </c>
      <c r="M243" s="65">
        <f t="shared" ref="M243:M246" si="49">+L243*K243</f>
        <v>80</v>
      </c>
      <c r="N243" s="17" t="s">
        <v>16</v>
      </c>
      <c r="O243" s="18">
        <v>40</v>
      </c>
      <c r="P243" s="103">
        <f t="shared" ref="P243:P246" si="50">SUM(M243-O243)</f>
        <v>40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6026.3900000000012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15950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5690</v>
      </c>
      <c r="O264" s="2">
        <v>500</v>
      </c>
      <c r="P264" s="2">
        <v>270</v>
      </c>
      <c r="Q264" s="88">
        <v>250</v>
      </c>
      <c r="R264" s="2">
        <v>500</v>
      </c>
      <c r="S264" s="2">
        <v>300</v>
      </c>
      <c r="T264" s="2">
        <v>220</v>
      </c>
      <c r="U264" s="2">
        <v>300</v>
      </c>
      <c r="V264" s="2">
        <v>600</v>
      </c>
      <c r="W264" s="2">
        <v>175</v>
      </c>
      <c r="X264" s="2">
        <v>100</v>
      </c>
      <c r="Y264" s="2">
        <v>1200</v>
      </c>
      <c r="Z264" s="2">
        <v>400</v>
      </c>
      <c r="AA264" s="2">
        <v>300</v>
      </c>
      <c r="AB264" s="2">
        <v>115</v>
      </c>
      <c r="AC264" s="2">
        <v>325</v>
      </c>
      <c r="AD264" s="2">
        <v>135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1980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8280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8280</v>
      </c>
      <c r="P269" s="122" t="s">
        <v>1418</v>
      </c>
      <c r="Q269" s="123" t="s">
        <v>1419</v>
      </c>
      <c r="R269" s="124" t="s">
        <v>1420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780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3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K276" s="2" t="s">
        <v>1428</v>
      </c>
      <c r="L276" s="2"/>
      <c r="P276" s="128">
        <f>SUM(P270:P275)</f>
        <v>0</v>
      </c>
      <c r="Q276" s="128">
        <f>SUM(Q270:Q275)</f>
        <v>0</v>
      </c>
      <c r="R276" s="128">
        <f>SUM(R270:R275)</f>
        <v>780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234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16.38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529.62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320.00"/>
        <filter val="100.00"/>
        <filter val="120.00"/>
        <filter val="150.00"/>
        <filter val="2,650.00"/>
        <filter val="200.00"/>
        <filter val="240.00"/>
        <filter val="25.00"/>
        <filter val="250.00"/>
        <filter val="255.00"/>
        <filter val="270"/>
        <filter val="300.00"/>
        <filter val="40.00"/>
        <filter val="5,780.00"/>
        <filter val="50.00"/>
        <filter val="55.00"/>
        <filter val="65.00"/>
        <filter val="75.00"/>
        <filter val="800.00"/>
        <filter val="8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U346"/>
  <sheetViews>
    <sheetView zoomScale="70" zoomScaleNormal="70" workbookViewId="0">
      <pane xSplit="10" ySplit="4" topLeftCell="K254" activePane="bottomRight" state="frozen"/>
      <selection activeCell="A2" sqref="A2:O2"/>
      <selection pane="topRight" activeCell="A2" sqref="A2:O2"/>
      <selection pane="bottomLeft" activeCell="A2" sqref="A2:O2"/>
      <selection pane="bottomRight" activeCell="X255" sqref="X25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110</v>
      </c>
      <c r="F5" s="71">
        <v>100</v>
      </c>
      <c r="G5" s="46">
        <f t="shared" ref="G5:G26" si="0">E5+F5</f>
        <v>210</v>
      </c>
      <c r="H5" s="78">
        <v>0</v>
      </c>
      <c r="I5" s="76">
        <v>0</v>
      </c>
      <c r="J5" s="46">
        <f t="shared" ref="J5:J26" si="1">+G5-H5-K5-I5</f>
        <v>209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129</v>
      </c>
      <c r="F6" s="71">
        <v>163</v>
      </c>
      <c r="G6" s="46">
        <f t="shared" si="0"/>
        <v>292</v>
      </c>
      <c r="H6" s="78">
        <v>0</v>
      </c>
      <c r="I6" s="76">
        <v>0</v>
      </c>
      <c r="J6" s="46">
        <f t="shared" si="1"/>
        <v>289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03">
        <f t="shared" ref="P6:P80" si="3">SUM(M6-O6)</f>
        <v>250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32</v>
      </c>
      <c r="F31" s="71"/>
      <c r="G31" s="46">
        <f t="shared" si="5"/>
        <v>32</v>
      </c>
      <c r="H31" s="78">
        <v>0</v>
      </c>
      <c r="I31" s="76">
        <v>0</v>
      </c>
      <c r="J31" s="46">
        <f t="shared" si="6"/>
        <v>30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9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10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6"/>
        <v>23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4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20</v>
      </c>
      <c r="P110" s="103">
        <f t="shared" si="8"/>
        <v>100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9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20</v>
      </c>
      <c r="P112" s="103">
        <f t="shared" si="8"/>
        <v>80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>
        <v>10</v>
      </c>
      <c r="P115" s="103">
        <f t="shared" si="8"/>
        <v>50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7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6</v>
      </c>
      <c r="F120" s="71"/>
      <c r="G120" s="46">
        <f t="shared" si="23"/>
        <v>6</v>
      </c>
      <c r="H120" s="78">
        <v>0</v>
      </c>
      <c r="I120" s="76">
        <v>0</v>
      </c>
      <c r="J120" s="46">
        <f t="shared" si="24"/>
        <v>6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4</v>
      </c>
      <c r="F123" s="71"/>
      <c r="G123" s="46">
        <f t="shared" si="23"/>
        <v>4</v>
      </c>
      <c r="H123" s="78">
        <v>0</v>
      </c>
      <c r="I123" s="76">
        <v>0</v>
      </c>
      <c r="J123" s="46">
        <f t="shared" si="24"/>
        <v>3</v>
      </c>
      <c r="K123" s="72">
        <v>1</v>
      </c>
      <c r="L123" s="22">
        <v>60</v>
      </c>
      <c r="M123" s="65">
        <f t="shared" si="7"/>
        <v>60</v>
      </c>
      <c r="N123" s="17" t="s">
        <v>16</v>
      </c>
      <c r="O123" s="18">
        <v>10</v>
      </c>
      <c r="P123" s="103">
        <f t="shared" si="8"/>
        <v>50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1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>
        <v>240</v>
      </c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14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03">
        <f>SUM(M175-O175)</f>
        <v>150</v>
      </c>
      <c r="Q175" s="90">
        <v>29.96</v>
      </c>
      <c r="R175" s="43">
        <f>+K175*Q175</f>
        <v>89.88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4</v>
      </c>
      <c r="F196" s="71"/>
      <c r="G196" s="46">
        <f t="shared" si="30"/>
        <v>4</v>
      </c>
      <c r="H196" s="78">
        <v>0</v>
      </c>
      <c r="I196" s="76">
        <v>0</v>
      </c>
      <c r="J196" s="46">
        <f t="shared" si="31"/>
        <v>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89</v>
      </c>
      <c r="F217" s="71"/>
      <c r="G217" s="46">
        <f t="shared" si="30"/>
        <v>89</v>
      </c>
      <c r="H217" s="78">
        <v>0</v>
      </c>
      <c r="I217" s="76">
        <v>0</v>
      </c>
      <c r="J217" s="46">
        <f t="shared" si="31"/>
        <v>89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+'5'!J243</f>
        <v>9</v>
      </c>
      <c r="F243" s="71"/>
      <c r="G243" s="46">
        <f t="shared" ref="G243:G246" si="47">E243+F243</f>
        <v>9</v>
      </c>
      <c r="H243" s="78">
        <v>0</v>
      </c>
      <c r="I243" s="76">
        <v>0</v>
      </c>
      <c r="J243" s="46">
        <f t="shared" ref="J243:J246" si="48">+G243-H243-K243-I243</f>
        <v>7</v>
      </c>
      <c r="K243" s="72">
        <v>2</v>
      </c>
      <c r="L243" s="20">
        <v>20</v>
      </c>
      <c r="M243" s="65">
        <f t="shared" ref="M243:M246" si="49">+L243*K243</f>
        <v>40</v>
      </c>
      <c r="N243" s="17" t="s">
        <v>16</v>
      </c>
      <c r="O243" s="18">
        <v>5</v>
      </c>
      <c r="P243" s="103">
        <f t="shared" ref="P243:P246" si="50">SUM(M243-O243)</f>
        <v>35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customHeight="1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766.35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2320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50</v>
      </c>
      <c r="P264" s="2">
        <v>50</v>
      </c>
      <c r="Q264" s="88">
        <v>250</v>
      </c>
      <c r="R264" s="2">
        <v>45</v>
      </c>
      <c r="S264" s="2">
        <v>100</v>
      </c>
      <c r="T264" s="2">
        <v>50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20</v>
      </c>
      <c r="O266" s="2" t="s">
        <v>1429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  <c r="P269" s="122" t="s">
        <v>1418</v>
      </c>
      <c r="Q269" s="123" t="s">
        <v>1419</v>
      </c>
      <c r="R269" s="124" t="s">
        <v>1420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325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325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97.5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6.8250000000000002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220.67500000000001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209</v>
      </c>
      <c r="F5" s="71"/>
      <c r="G5" s="46">
        <f t="shared" ref="G5:G26" si="0">E5+F5</f>
        <v>209</v>
      </c>
      <c r="H5" s="78">
        <v>0</v>
      </c>
      <c r="I5" s="76">
        <v>0</v>
      </c>
      <c r="J5" s="46">
        <f t="shared" ref="J5:J26" si="1">+G5-H5-K5-I5</f>
        <v>208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289</v>
      </c>
      <c r="F6" s="71"/>
      <c r="G6" s="46">
        <f t="shared" si="0"/>
        <v>289</v>
      </c>
      <c r="H6" s="78">
        <v>0</v>
      </c>
      <c r="I6" s="76">
        <v>0</v>
      </c>
      <c r="J6" s="46">
        <f t="shared" si="1"/>
        <v>264</v>
      </c>
      <c r="K6" s="72">
        <v>25</v>
      </c>
      <c r="L6" s="15">
        <v>100</v>
      </c>
      <c r="M6" s="65">
        <f t="shared" ref="M6:M80" si="2">+L6*K6</f>
        <v>2500</v>
      </c>
      <c r="N6" s="17" t="s">
        <v>16</v>
      </c>
      <c r="O6" s="18">
        <v>200</v>
      </c>
      <c r="P6" s="103">
        <f t="shared" ref="P6:P80" si="3">SUM(M6-O6)</f>
        <v>2300</v>
      </c>
      <c r="Q6" s="90">
        <v>39.29</v>
      </c>
      <c r="R6" s="43">
        <f t="shared" ref="R6:R80" si="4">+K6*Q6</f>
        <v>982.25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22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100</v>
      </c>
      <c r="P22" s="103">
        <f t="shared" si="3"/>
        <v>600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8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/>
      <c r="P23" s="103">
        <f t="shared" si="3"/>
        <v>100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23</v>
      </c>
      <c r="F53" s="71"/>
      <c r="G53" s="46">
        <f t="shared" si="5"/>
        <v>23</v>
      </c>
      <c r="H53" s="78">
        <v>0</v>
      </c>
      <c r="I53" s="76">
        <v>0</v>
      </c>
      <c r="J53" s="46">
        <f t="shared" si="6"/>
        <v>22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10</v>
      </c>
      <c r="P53" s="103">
        <f>SUM(M53-O53)</f>
        <v>40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03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3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hidden="1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9</v>
      </c>
      <c r="F111" s="71"/>
      <c r="G111" s="46">
        <f t="shared" si="23"/>
        <v>9</v>
      </c>
      <c r="H111" s="78">
        <v>0</v>
      </c>
      <c r="I111" s="76">
        <v>0</v>
      </c>
      <c r="J111" s="46">
        <f t="shared" si="24"/>
        <v>5</v>
      </c>
      <c r="K111" s="72">
        <v>4</v>
      </c>
      <c r="L111" s="20">
        <v>250</v>
      </c>
      <c r="M111" s="65">
        <f t="shared" si="7"/>
        <v>1000</v>
      </c>
      <c r="N111" s="17" t="s">
        <v>16</v>
      </c>
      <c r="O111" s="18">
        <v>304</v>
      </c>
      <c r="P111" s="23">
        <f t="shared" si="8"/>
        <v>696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10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7</v>
      </c>
      <c r="F116" s="71"/>
      <c r="G116" s="46">
        <f t="shared" si="23"/>
        <v>7</v>
      </c>
      <c r="H116" s="78">
        <v>0</v>
      </c>
      <c r="I116" s="76">
        <v>0</v>
      </c>
      <c r="J116" s="46">
        <f t="shared" si="24"/>
        <v>5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2</v>
      </c>
      <c r="F117" s="71"/>
      <c r="G117" s="46">
        <f t="shared" si="23"/>
        <v>2</v>
      </c>
      <c r="H117" s="78">
        <v>0</v>
      </c>
      <c r="I117" s="76">
        <v>0</v>
      </c>
      <c r="J117" s="46">
        <f t="shared" si="24"/>
        <v>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6</v>
      </c>
      <c r="F120" s="71"/>
      <c r="G120" s="46">
        <f t="shared" si="23"/>
        <v>6</v>
      </c>
      <c r="H120" s="78">
        <v>0</v>
      </c>
      <c r="I120" s="76">
        <v>0</v>
      </c>
      <c r="J120" s="46">
        <f t="shared" si="24"/>
        <v>6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3</v>
      </c>
      <c r="F123" s="71"/>
      <c r="G123" s="46">
        <f t="shared" si="23"/>
        <v>3</v>
      </c>
      <c r="H123" s="78">
        <v>0</v>
      </c>
      <c r="I123" s="76">
        <v>0</v>
      </c>
      <c r="J123" s="46">
        <f t="shared" si="24"/>
        <v>3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4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7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3">
        <f>SUM(M175-O175)</f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5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03">
        <f>SUM(M210-O210)</f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89</v>
      </c>
      <c r="F217" s="71"/>
      <c r="G217" s="46">
        <f t="shared" si="30"/>
        <v>89</v>
      </c>
      <c r="H217" s="78">
        <v>0</v>
      </c>
      <c r="I217" s="76">
        <v>0</v>
      </c>
      <c r="J217" s="46">
        <f t="shared" si="31"/>
        <v>88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3">
        <f t="shared" si="35"/>
        <v>10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5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+'6'!J243</f>
        <v>7</v>
      </c>
      <c r="F243" s="71"/>
      <c r="G243" s="46">
        <f t="shared" ref="G243:G246" si="47">E243+F243</f>
        <v>7</v>
      </c>
      <c r="H243" s="78">
        <v>0</v>
      </c>
      <c r="I243" s="76">
        <v>0</v>
      </c>
      <c r="J243" s="46">
        <f t="shared" ref="J243:J246" si="48">+G243-H243-K243-I243</f>
        <v>6</v>
      </c>
      <c r="K243" s="72">
        <v>1</v>
      </c>
      <c r="L243" s="20">
        <v>20</v>
      </c>
      <c r="M243" s="65">
        <f t="shared" ref="M243:M246" si="49">+L243*K243</f>
        <v>20</v>
      </c>
      <c r="N243" s="17" t="s">
        <v>16</v>
      </c>
      <c r="O243" s="18">
        <v>1</v>
      </c>
      <c r="P243" s="103">
        <f t="shared" ref="P243:P246" si="50">SUM(M243-O243)</f>
        <v>19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1931.17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6280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3145</v>
      </c>
      <c r="O264" s="2">
        <v>940</v>
      </c>
      <c r="P264" s="2">
        <v>960</v>
      </c>
      <c r="Q264" s="88">
        <v>120</v>
      </c>
      <c r="R264" s="2">
        <v>375</v>
      </c>
      <c r="S264" s="2">
        <v>40</v>
      </c>
      <c r="T264" s="2">
        <v>10</v>
      </c>
      <c r="U264" s="2">
        <v>250</v>
      </c>
      <c r="V264" s="2">
        <v>300</v>
      </c>
      <c r="W264" s="2">
        <v>100</v>
      </c>
      <c r="X264" s="2">
        <v>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2520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2520</v>
      </c>
      <c r="P269" s="122" t="s">
        <v>1418</v>
      </c>
      <c r="Q269" s="123" t="s">
        <v>1419</v>
      </c>
      <c r="R269" s="124" t="s">
        <v>1420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4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>
    <filterColumn colId="15">
      <filters blank="1">
        <filter val="-"/>
        <filter val="10.00"/>
        <filter val="100.00"/>
        <filter val="120.00"/>
        <filter val="180.00"/>
        <filter val="19.00"/>
        <filter val="2,300.00"/>
        <filter val="200.00"/>
        <filter val="240.00"/>
        <filter val="350.00"/>
        <filter val="360.00"/>
        <filter val="40.00"/>
        <filter val="50.00"/>
        <filter val="55.00"/>
        <filter val="600.00"/>
        <filter val="96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208</v>
      </c>
      <c r="F5" s="71"/>
      <c r="G5" s="46">
        <f t="shared" ref="G5:G26" si="0">E5+F5</f>
        <v>208</v>
      </c>
      <c r="H5" s="78">
        <v>0</v>
      </c>
      <c r="I5" s="76">
        <v>0</v>
      </c>
      <c r="J5" s="46">
        <f t="shared" ref="J5:J26" si="1">+G5-H5-K5-I5</f>
        <v>205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264</v>
      </c>
      <c r="F6" s="71"/>
      <c r="G6" s="46">
        <f t="shared" si="0"/>
        <v>264</v>
      </c>
      <c r="H6" s="78">
        <v>0</v>
      </c>
      <c r="I6" s="76">
        <v>0</v>
      </c>
      <c r="J6" s="46">
        <f t="shared" si="1"/>
        <v>254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03">
        <f t="shared" ref="P6:P80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4</v>
      </c>
      <c r="F11" s="71">
        <v>4</v>
      </c>
      <c r="G11" s="46">
        <f t="shared" si="0"/>
        <v>8</v>
      </c>
      <c r="H11" s="78">
        <v>0</v>
      </c>
      <c r="I11" s="76">
        <v>0</v>
      </c>
      <c r="J11" s="46">
        <f t="shared" si="1"/>
        <v>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2</v>
      </c>
      <c r="F20" s="71">
        <v>1</v>
      </c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</v>
      </c>
      <c r="P22" s="103">
        <f t="shared" si="3"/>
        <v>570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8</v>
      </c>
      <c r="F23" s="71">
        <v>1</v>
      </c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5</v>
      </c>
      <c r="F24" s="71">
        <v>4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4</v>
      </c>
      <c r="F28" s="71">
        <v>5</v>
      </c>
      <c r="G28" s="46">
        <f t="shared" si="5"/>
        <v>9</v>
      </c>
      <c r="H28" s="78">
        <v>0</v>
      </c>
      <c r="I28" s="76">
        <v>0</v>
      </c>
      <c r="J28" s="46">
        <f t="shared" si="6"/>
        <v>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>
        <v>4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50</v>
      </c>
      <c r="P41" s="23">
        <f t="shared" si="3"/>
        <v>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14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/>
      <c r="P48" s="103">
        <f>SUM(M48-O48)</f>
        <v>350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19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3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>
        <v>3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8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2</v>
      </c>
      <c r="F80" s="71">
        <v>1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03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4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5</v>
      </c>
      <c r="F116" s="71">
        <v>5</v>
      </c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2</v>
      </c>
      <c r="F117" s="71">
        <v>5</v>
      </c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6</v>
      </c>
      <c r="F120" s="71"/>
      <c r="G120" s="46">
        <f t="shared" si="23"/>
        <v>6</v>
      </c>
      <c r="H120" s="78">
        <v>0</v>
      </c>
      <c r="I120" s="76">
        <v>0</v>
      </c>
      <c r="J120" s="46">
        <f t="shared" si="24"/>
        <v>5</v>
      </c>
      <c r="K120" s="72">
        <v>1</v>
      </c>
      <c r="L120" s="22">
        <v>35</v>
      </c>
      <c r="M120" s="65">
        <f t="shared" si="7"/>
        <v>35</v>
      </c>
      <c r="N120" s="17" t="s">
        <v>16</v>
      </c>
      <c r="O120" s="18"/>
      <c r="P120" s="103">
        <f t="shared" si="8"/>
        <v>35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3</v>
      </c>
      <c r="F123" s="71"/>
      <c r="G123" s="46">
        <f t="shared" si="23"/>
        <v>3</v>
      </c>
      <c r="H123" s="78">
        <v>0</v>
      </c>
      <c r="I123" s="76">
        <v>0</v>
      </c>
      <c r="J123" s="46">
        <f t="shared" si="24"/>
        <v>3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4</v>
      </c>
      <c r="F125" s="71"/>
      <c r="G125" s="46">
        <f t="shared" si="23"/>
        <v>4</v>
      </c>
      <c r="H125" s="78">
        <v>0</v>
      </c>
      <c r="I125" s="76">
        <v>0</v>
      </c>
      <c r="J125" s="46">
        <f t="shared" si="24"/>
        <v>3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0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100</v>
      </c>
      <c r="P133" s="103">
        <f t="shared" si="8"/>
        <v>150</v>
      </c>
      <c r="Q133" s="90">
        <v>21.75</v>
      </c>
      <c r="R133" s="43">
        <f t="shared" si="9"/>
        <v>108.75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>
        <v>4</v>
      </c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88</v>
      </c>
      <c r="F217" s="71"/>
      <c r="G217" s="46">
        <f t="shared" si="30"/>
        <v>88</v>
      </c>
      <c r="H217" s="78">
        <v>0</v>
      </c>
      <c r="I217" s="76">
        <v>0</v>
      </c>
      <c r="J217" s="46">
        <f t="shared" si="31"/>
        <v>87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3">
        <f t="shared" si="35"/>
        <v>10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5</v>
      </c>
      <c r="F218" s="71"/>
      <c r="G218" s="46">
        <f t="shared" si="30"/>
        <v>5</v>
      </c>
      <c r="H218" s="78">
        <v>0</v>
      </c>
      <c r="I218" s="76">
        <v>0</v>
      </c>
      <c r="J218" s="46">
        <f t="shared" si="31"/>
        <v>4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+'7'!J243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1315.18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3935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2715</v>
      </c>
      <c r="O264" s="2">
        <v>300</v>
      </c>
      <c r="P264" s="2">
        <v>850</v>
      </c>
      <c r="Q264" s="88">
        <v>50</v>
      </c>
      <c r="R264" s="2">
        <v>200</v>
      </c>
      <c r="S264" s="2">
        <v>250</v>
      </c>
      <c r="T264" s="2">
        <v>200</v>
      </c>
      <c r="U264" s="2">
        <v>250</v>
      </c>
      <c r="V264" s="2">
        <v>70</v>
      </c>
      <c r="W264" s="2">
        <v>70</v>
      </c>
      <c r="X264" s="2">
        <v>230</v>
      </c>
      <c r="Y264" s="2">
        <v>10</v>
      </c>
      <c r="Z264" s="2">
        <v>175</v>
      </c>
      <c r="AA264" s="2">
        <v>60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990</v>
      </c>
      <c r="P269" s="122" t="s">
        <v>1418</v>
      </c>
      <c r="Q269" s="123" t="s">
        <v>1419</v>
      </c>
      <c r="R269" s="124" t="s">
        <v>1420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305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7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305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91.5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6.4050000000000002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207.095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205</v>
      </c>
      <c r="F5" s="71"/>
      <c r="G5" s="46">
        <f t="shared" ref="G5:G26" si="0">E5+F5</f>
        <v>205</v>
      </c>
      <c r="H5" s="78">
        <v>0</v>
      </c>
      <c r="I5" s="76">
        <v>30</v>
      </c>
      <c r="J5" s="46">
        <f t="shared" ref="J5:J26" si="1">+G5-H5-K5-I5</f>
        <v>175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254</v>
      </c>
      <c r="F6" s="71"/>
      <c r="G6" s="46">
        <f t="shared" si="0"/>
        <v>254</v>
      </c>
      <c r="H6" s="78">
        <v>0</v>
      </c>
      <c r="I6" s="76">
        <v>0</v>
      </c>
      <c r="J6" s="46">
        <f t="shared" si="1"/>
        <v>244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>
        <v>50</v>
      </c>
      <c r="P6" s="103">
        <f t="shared" ref="P6:P80" si="3">SUM(M6-O6)</f>
        <v>950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5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60</v>
      </c>
      <c r="P11" s="103">
        <f t="shared" si="3"/>
        <v>90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3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>
        <v>50</v>
      </c>
      <c r="P14" s="103">
        <f t="shared" si="3"/>
        <v>50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15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340</v>
      </c>
      <c r="P31" s="103">
        <f t="shared" si="3"/>
        <v>960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130</v>
      </c>
      <c r="P32" s="23">
        <f t="shared" si="3"/>
        <v>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0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>
        <v>120</v>
      </c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5</v>
      </c>
      <c r="F120" s="71"/>
      <c r="G120" s="46">
        <f t="shared" si="23"/>
        <v>5</v>
      </c>
      <c r="H120" s="78">
        <v>0</v>
      </c>
      <c r="I120" s="76">
        <v>0</v>
      </c>
      <c r="J120" s="46">
        <f t="shared" si="24"/>
        <v>5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3</v>
      </c>
      <c r="F123" s="71"/>
      <c r="G123" s="46">
        <f t="shared" si="23"/>
        <v>3</v>
      </c>
      <c r="H123" s="78">
        <v>0</v>
      </c>
      <c r="I123" s="76">
        <v>0</v>
      </c>
      <c r="J123" s="46">
        <f t="shared" si="24"/>
        <v>2</v>
      </c>
      <c r="K123" s="72">
        <v>1</v>
      </c>
      <c r="L123" s="22">
        <v>60</v>
      </c>
      <c r="M123" s="65">
        <f t="shared" si="7"/>
        <v>60</v>
      </c>
      <c r="N123" s="17" t="s">
        <v>16</v>
      </c>
      <c r="O123" s="18">
        <v>20</v>
      </c>
      <c r="P123" s="103">
        <f t="shared" si="8"/>
        <v>40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>
        <v>1</v>
      </c>
      <c r="G131" s="46">
        <f t="shared" si="23"/>
        <v>1</v>
      </c>
      <c r="H131" s="78">
        <v>0</v>
      </c>
      <c r="I131" s="76">
        <v>0</v>
      </c>
      <c r="J131" s="46">
        <f t="shared" si="24"/>
        <v>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ref="R171:R176" si="32">+K171*Q171</f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32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 t="shared" si="32"/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 t="shared" si="32"/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 t="shared" si="32"/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 t="shared" si="32"/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138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138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138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138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5</v>
      </c>
      <c r="F193" s="71"/>
      <c r="G193" s="46">
        <f t="shared" si="30"/>
        <v>5</v>
      </c>
      <c r="H193" s="78">
        <v>0</v>
      </c>
      <c r="I193" s="76">
        <v>0</v>
      </c>
      <c r="J193" s="46">
        <f t="shared" si="31"/>
        <v>4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>
        <v>60</v>
      </c>
      <c r="P193" s="23">
        <f t="shared" si="36"/>
        <v>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138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138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138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138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138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138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138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138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138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87</v>
      </c>
      <c r="F217" s="71"/>
      <c r="G217" s="46">
        <f t="shared" si="30"/>
        <v>87</v>
      </c>
      <c r="H217" s="78">
        <v>0</v>
      </c>
      <c r="I217" s="76">
        <v>0</v>
      </c>
      <c r="J217" s="46">
        <f t="shared" si="31"/>
        <v>86</v>
      </c>
      <c r="K217" s="72">
        <v>1</v>
      </c>
      <c r="L217" s="20">
        <v>10</v>
      </c>
      <c r="M217" s="65">
        <f t="shared" si="35"/>
        <v>10</v>
      </c>
      <c r="N217" s="17" t="s">
        <v>16</v>
      </c>
      <c r="O217" s="18"/>
      <c r="P217" s="103">
        <f t="shared" si="36"/>
        <v>10</v>
      </c>
      <c r="Q217" s="138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138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138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138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138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138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138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138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+'8'!J243</f>
        <v>6</v>
      </c>
      <c r="F243" s="71"/>
      <c r="G243" s="46">
        <f t="shared" ref="G243:G246" si="48">E243+F243</f>
        <v>6</v>
      </c>
      <c r="H243" s="78">
        <v>0</v>
      </c>
      <c r="I243" s="76">
        <v>0</v>
      </c>
      <c r="J243" s="46">
        <f t="shared" ref="J243:J246" si="49">+G243-H243-K243-I243</f>
        <v>6</v>
      </c>
      <c r="K243" s="72"/>
      <c r="L243" s="20">
        <v>20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+'8'!J244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27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39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1282.8000000000002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955</v>
      </c>
      <c r="O264" s="2">
        <v>50</v>
      </c>
      <c r="P264" s="2">
        <v>250</v>
      </c>
      <c r="Q264" s="88">
        <v>265</v>
      </c>
      <c r="R264" s="2">
        <v>100</v>
      </c>
      <c r="S264" s="2">
        <v>40</v>
      </c>
      <c r="T264" s="2">
        <v>250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64</v>
      </c>
      <c r="O266" s="2" t="s">
        <v>1430</v>
      </c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930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1596</v>
      </c>
    </row>
    <row r="269" spans="1:20" ht="25.5" x14ac:dyDescent="0.55000000000000004">
      <c r="A269" s="1"/>
      <c r="E269" s="1"/>
      <c r="F269" s="1"/>
      <c r="G269" s="31"/>
      <c r="I269" s="2" t="s">
        <v>1431</v>
      </c>
      <c r="J269" s="2"/>
      <c r="L269" s="34" t="s">
        <v>209</v>
      </c>
      <c r="M269" s="35"/>
      <c r="N269" s="37">
        <v>1596</v>
      </c>
      <c r="P269" s="122" t="s">
        <v>1418</v>
      </c>
      <c r="Q269" s="123" t="s">
        <v>1419</v>
      </c>
      <c r="R269" s="124" t="s">
        <v>1420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745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745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223.5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15.645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505.85500000000002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>
    <filterColumn colId="15">
      <filters blank="1">
        <filter val="-"/>
        <filter val="10.00"/>
        <filter val="100.00"/>
        <filter val="250"/>
        <filter val="40.00"/>
        <filter val="50.00"/>
        <filter val="65.00"/>
        <filter val="90.00"/>
        <filter val="950.00"/>
        <filter val="96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175</v>
      </c>
      <c r="F5" s="71"/>
      <c r="G5" s="46">
        <f t="shared" ref="G5:G26" si="0">E5+F5</f>
        <v>175</v>
      </c>
      <c r="H5" s="78">
        <v>0</v>
      </c>
      <c r="I5" s="76">
        <v>0</v>
      </c>
      <c r="J5" s="46">
        <f t="shared" ref="J5:J26" si="1">+G5-H5-K5-I5</f>
        <v>174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244</v>
      </c>
      <c r="F6" s="71"/>
      <c r="G6" s="46">
        <f t="shared" si="0"/>
        <v>244</v>
      </c>
      <c r="H6" s="78">
        <v>0</v>
      </c>
      <c r="I6" s="76">
        <v>0</v>
      </c>
      <c r="J6" s="46">
        <f t="shared" si="1"/>
        <v>243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100</v>
      </c>
      <c r="P6" s="23">
        <f t="shared" ref="P6:P80" si="3">SUM(M6-O6)</f>
        <v>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8</v>
      </c>
      <c r="F51" s="71"/>
      <c r="G51" s="46">
        <f t="shared" si="5"/>
        <v>8</v>
      </c>
      <c r="H51" s="78">
        <v>0</v>
      </c>
      <c r="I51" s="76">
        <v>0</v>
      </c>
      <c r="J51" s="46">
        <f t="shared" si="6"/>
        <v>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3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6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1</v>
      </c>
      <c r="F110" s="71">
        <v>4</v>
      </c>
      <c r="G110" s="46">
        <f t="shared" si="23"/>
        <v>5</v>
      </c>
      <c r="H110" s="78">
        <v>0</v>
      </c>
      <c r="I110" s="76">
        <v>0</v>
      </c>
      <c r="J110" s="46">
        <f t="shared" si="24"/>
        <v>2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>
        <v>360</v>
      </c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5</v>
      </c>
      <c r="F120" s="71"/>
      <c r="G120" s="46">
        <f t="shared" si="23"/>
        <v>5</v>
      </c>
      <c r="H120" s="78">
        <v>0</v>
      </c>
      <c r="I120" s="76">
        <v>0</v>
      </c>
      <c r="J120" s="46">
        <f t="shared" si="24"/>
        <v>4</v>
      </c>
      <c r="K120" s="72">
        <v>1</v>
      </c>
      <c r="L120" s="22">
        <v>40</v>
      </c>
      <c r="M120" s="65">
        <f t="shared" si="7"/>
        <v>40</v>
      </c>
      <c r="N120" s="17" t="s">
        <v>16</v>
      </c>
      <c r="O120" s="18">
        <v>15</v>
      </c>
      <c r="P120" s="103">
        <f t="shared" si="8"/>
        <v>25</v>
      </c>
      <c r="Q120" s="90">
        <v>30</v>
      </c>
      <c r="R120" s="43">
        <f t="shared" si="9"/>
        <v>30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>
        <v>5</v>
      </c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>
        <v>30</v>
      </c>
      <c r="P132" s="103">
        <f t="shared" si="8"/>
        <v>30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>
        <v>120</v>
      </c>
      <c r="P194" s="23">
        <f t="shared" si="35"/>
        <v>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86</v>
      </c>
      <c r="F217" s="71"/>
      <c r="G217" s="46">
        <f t="shared" si="30"/>
        <v>86</v>
      </c>
      <c r="H217" s="78">
        <v>0</v>
      </c>
      <c r="I217" s="76">
        <v>0</v>
      </c>
      <c r="J217" s="46">
        <f t="shared" si="31"/>
        <v>84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4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+'9'!J243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554.36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1825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932</v>
      </c>
      <c r="O264" s="2">
        <v>650</v>
      </c>
      <c r="P264" s="2">
        <v>42</v>
      </c>
      <c r="Q264" s="88">
        <v>60</v>
      </c>
      <c r="R264" s="2">
        <v>55</v>
      </c>
      <c r="S264" s="2">
        <v>75</v>
      </c>
      <c r="T264" s="2">
        <v>50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685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208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208</v>
      </c>
      <c r="P269" s="122" t="s">
        <v>1418</v>
      </c>
      <c r="Q269" s="123" t="s">
        <v>1419</v>
      </c>
      <c r="R269" s="124" t="s">
        <v>1420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970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970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291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20.37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658.63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174</v>
      </c>
      <c r="F5" s="71"/>
      <c r="G5" s="46">
        <f t="shared" ref="G5:G26" si="0">E5+F5</f>
        <v>174</v>
      </c>
      <c r="H5" s="78">
        <v>0</v>
      </c>
      <c r="I5" s="76">
        <v>0</v>
      </c>
      <c r="J5" s="46">
        <f t="shared" ref="J5:J26" si="1">+G5-H5-K5-I5</f>
        <v>172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243</v>
      </c>
      <c r="F6" s="71"/>
      <c r="G6" s="46">
        <f t="shared" si="0"/>
        <v>243</v>
      </c>
      <c r="H6" s="78">
        <v>0</v>
      </c>
      <c r="I6" s="76">
        <v>10</v>
      </c>
      <c r="J6" s="46">
        <f t="shared" si="1"/>
        <v>215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140</v>
      </c>
      <c r="P6" s="103">
        <f t="shared" ref="P6:P80" si="3">SUM(M6-O6)</f>
        <v>1660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15</v>
      </c>
      <c r="F22" s="71"/>
      <c r="G22" s="46">
        <f t="shared" si="0"/>
        <v>15</v>
      </c>
      <c r="H22" s="78">
        <v>0</v>
      </c>
      <c r="I22" s="76">
        <v>0</v>
      </c>
      <c r="J22" s="46">
        <f t="shared" si="1"/>
        <v>15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16</v>
      </c>
      <c r="F79" s="71"/>
      <c r="G79" s="46">
        <f t="shared" si="5"/>
        <v>16</v>
      </c>
      <c r="H79" s="78">
        <v>0</v>
      </c>
      <c r="I79" s="76">
        <v>0</v>
      </c>
      <c r="J79" s="46">
        <f t="shared" si="6"/>
        <v>16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30</v>
      </c>
      <c r="P80" s="103">
        <f t="shared" si="3"/>
        <v>25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0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>
        <v>30</v>
      </c>
      <c r="P81" s="103">
        <f t="shared" ref="P81:P172" si="8">SUM(M81-O81)</f>
        <v>25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4</v>
      </c>
      <c r="F111" s="71"/>
      <c r="G111" s="46">
        <f t="shared" si="23"/>
        <v>4</v>
      </c>
      <c r="H111" s="78">
        <v>0</v>
      </c>
      <c r="I111" s="76">
        <v>0</v>
      </c>
      <c r="J111" s="46">
        <f t="shared" si="24"/>
        <v>3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250</v>
      </c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9</v>
      </c>
      <c r="F115" s="71"/>
      <c r="G115" s="46">
        <f t="shared" si="23"/>
        <v>9</v>
      </c>
      <c r="H115" s="78">
        <v>0</v>
      </c>
      <c r="I115" s="76">
        <v>0</v>
      </c>
      <c r="J115" s="46">
        <f t="shared" si="24"/>
        <v>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4</v>
      </c>
      <c r="F120" s="71"/>
      <c r="G120" s="46">
        <f t="shared" si="23"/>
        <v>4</v>
      </c>
      <c r="H120" s="78">
        <v>0</v>
      </c>
      <c r="I120" s="76">
        <v>0</v>
      </c>
      <c r="J120" s="46">
        <f t="shared" si="24"/>
        <v>4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3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>
        <v>2</v>
      </c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60</v>
      </c>
      <c r="P198" s="103">
        <f t="shared" si="35"/>
        <v>240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>
        <v>1</v>
      </c>
      <c r="G210" s="46">
        <f t="shared" si="30"/>
        <v>1</v>
      </c>
      <c r="H210" s="78">
        <v>0</v>
      </c>
      <c r="I210" s="76">
        <v>0</v>
      </c>
      <c r="J210" s="46">
        <f t="shared" si="31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03">
        <f>SUM(M210-O210)</f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>
        <v>2</v>
      </c>
      <c r="G213" s="46">
        <f t="shared" si="30"/>
        <v>2</v>
      </c>
      <c r="H213" s="78">
        <v>0</v>
      </c>
      <c r="I213" s="76">
        <v>0</v>
      </c>
      <c r="J213" s="46">
        <f t="shared" si="31"/>
        <v>0</v>
      </c>
      <c r="K213" s="72">
        <v>2</v>
      </c>
      <c r="L213" s="20">
        <v>40</v>
      </c>
      <c r="M213" s="65">
        <f t="shared" si="34"/>
        <v>80</v>
      </c>
      <c r="N213" s="17" t="s">
        <v>16</v>
      </c>
      <c r="O213" s="18"/>
      <c r="P213" s="103">
        <f t="shared" si="35"/>
        <v>80</v>
      </c>
      <c r="Q213" s="90">
        <v>15</v>
      </c>
      <c r="R213" s="43">
        <f t="shared" si="36"/>
        <v>30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84</v>
      </c>
      <c r="F217" s="71"/>
      <c r="G217" s="46">
        <f t="shared" si="30"/>
        <v>84</v>
      </c>
      <c r="H217" s="78">
        <v>0</v>
      </c>
      <c r="I217" s="76">
        <v>0</v>
      </c>
      <c r="J217" s="46">
        <f t="shared" si="31"/>
        <v>84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2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03">
        <f t="shared" si="35"/>
        <v>40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+'10'!J243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1134.0800000000004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915</v>
      </c>
      <c r="O264" s="2">
        <v>45</v>
      </c>
      <c r="P264" s="2">
        <v>490</v>
      </c>
      <c r="Q264" s="88">
        <v>200</v>
      </c>
      <c r="R264" s="2">
        <v>105</v>
      </c>
      <c r="S264" s="2">
        <v>75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1850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410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410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123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8.61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278.39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172</v>
      </c>
      <c r="F5" s="71"/>
      <c r="G5" s="46">
        <f t="shared" ref="G5:G26" si="0">E5+F5</f>
        <v>172</v>
      </c>
      <c r="H5" s="78">
        <v>0</v>
      </c>
      <c r="I5" s="76">
        <v>0</v>
      </c>
      <c r="J5" s="46">
        <f t="shared" ref="J5:J26" si="1">+G5-H5-K5-I5</f>
        <v>171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215</v>
      </c>
      <c r="F6" s="71"/>
      <c r="G6" s="46">
        <f t="shared" si="0"/>
        <v>215</v>
      </c>
      <c r="H6" s="78">
        <v>0</v>
      </c>
      <c r="I6" s="76">
        <v>0</v>
      </c>
      <c r="J6" s="46">
        <f t="shared" si="1"/>
        <v>209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15</v>
      </c>
      <c r="F22" s="71">
        <v>13</v>
      </c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10</v>
      </c>
      <c r="F31" s="71">
        <v>21</v>
      </c>
      <c r="G31" s="46">
        <f t="shared" si="5"/>
        <v>31</v>
      </c>
      <c r="H31" s="78">
        <v>0</v>
      </c>
      <c r="I31" s="76">
        <v>0</v>
      </c>
      <c r="J31" s="46">
        <f t="shared" si="6"/>
        <v>31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4</v>
      </c>
      <c r="F32" s="71">
        <v>4</v>
      </c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3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9</v>
      </c>
      <c r="F47" s="71">
        <v>3</v>
      </c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13</v>
      </c>
      <c r="F48" s="71">
        <v>9</v>
      </c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10</v>
      </c>
      <c r="F50" s="71">
        <v>4</v>
      </c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17</v>
      </c>
      <c r="F53" s="71">
        <v>4</v>
      </c>
      <c r="G53" s="46">
        <f t="shared" si="5"/>
        <v>21</v>
      </c>
      <c r="H53" s="78">
        <v>0</v>
      </c>
      <c r="I53" s="76">
        <v>0</v>
      </c>
      <c r="J53" s="46">
        <f t="shared" si="6"/>
        <v>21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>
        <v>5</v>
      </c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3</v>
      </c>
      <c r="F65" s="71">
        <v>5</v>
      </c>
      <c r="G65" s="46">
        <f t="shared" si="5"/>
        <v>8</v>
      </c>
      <c r="H65" s="78">
        <v>0</v>
      </c>
      <c r="I65" s="76">
        <v>0</v>
      </c>
      <c r="J65" s="46">
        <f t="shared" si="6"/>
        <v>7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5</v>
      </c>
      <c r="F66" s="71">
        <v>4</v>
      </c>
      <c r="G66" s="46">
        <f t="shared" si="5"/>
        <v>9</v>
      </c>
      <c r="H66" s="78">
        <v>0</v>
      </c>
      <c r="I66" s="76">
        <v>0</v>
      </c>
      <c r="J66" s="46">
        <f t="shared" si="6"/>
        <v>9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5</v>
      </c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>
        <v>9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1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90</v>
      </c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3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3</v>
      </c>
      <c r="F112" s="71">
        <v>9</v>
      </c>
      <c r="G112" s="46">
        <f t="shared" si="23"/>
        <v>12</v>
      </c>
      <c r="H112" s="78">
        <v>0</v>
      </c>
      <c r="I112" s="76">
        <v>0</v>
      </c>
      <c r="J112" s="46">
        <f t="shared" si="24"/>
        <v>11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</v>
      </c>
      <c r="F113" s="71">
        <v>29</v>
      </c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9</v>
      </c>
      <c r="F115" s="71">
        <v>4</v>
      </c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10</v>
      </c>
      <c r="F116" s="71">
        <v>5</v>
      </c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7</v>
      </c>
      <c r="F117" s="71"/>
      <c r="G117" s="46">
        <f t="shared" si="23"/>
        <v>7</v>
      </c>
      <c r="H117" s="78">
        <v>2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4</v>
      </c>
      <c r="F120" s="71"/>
      <c r="G120" s="46">
        <f t="shared" si="23"/>
        <v>4</v>
      </c>
      <c r="H120" s="78">
        <v>4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6</v>
      </c>
      <c r="F175" s="71">
        <v>29</v>
      </c>
      <c r="G175" s="46">
        <f t="shared" si="30"/>
        <v>35</v>
      </c>
      <c r="H175" s="78">
        <v>0</v>
      </c>
      <c r="I175" s="76">
        <v>0</v>
      </c>
      <c r="J175" s="46">
        <f t="shared" si="31"/>
        <v>35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4</v>
      </c>
      <c r="F193" s="71">
        <v>5</v>
      </c>
      <c r="G193" s="46">
        <f t="shared" si="30"/>
        <v>9</v>
      </c>
      <c r="H193" s="78">
        <v>0</v>
      </c>
      <c r="I193" s="76">
        <v>0</v>
      </c>
      <c r="J193" s="46">
        <f t="shared" si="31"/>
        <v>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4</v>
      </c>
      <c r="F194" s="71">
        <v>5</v>
      </c>
      <c r="G194" s="46">
        <f t="shared" si="30"/>
        <v>9</v>
      </c>
      <c r="H194" s="78">
        <v>0</v>
      </c>
      <c r="I194" s="76">
        <v>0</v>
      </c>
      <c r="J194" s="46">
        <f t="shared" si="31"/>
        <v>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11</v>
      </c>
      <c r="F198" s="71">
        <v>43</v>
      </c>
      <c r="G198" s="46">
        <f t="shared" si="30"/>
        <v>54</v>
      </c>
      <c r="H198" s="78">
        <v>0</v>
      </c>
      <c r="I198" s="76">
        <v>0</v>
      </c>
      <c r="J198" s="46">
        <f t="shared" si="31"/>
        <v>52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84</v>
      </c>
      <c r="F217" s="71"/>
      <c r="G217" s="46">
        <f t="shared" si="30"/>
        <v>84</v>
      </c>
      <c r="H217" s="78">
        <v>0</v>
      </c>
      <c r="I217" s="76">
        <v>0</v>
      </c>
      <c r="J217" s="46">
        <f t="shared" si="31"/>
        <v>80</v>
      </c>
      <c r="K217" s="72">
        <v>4</v>
      </c>
      <c r="L217" s="20">
        <v>10</v>
      </c>
      <c r="M217" s="65">
        <f t="shared" si="34"/>
        <v>40</v>
      </c>
      <c r="N217" s="17" t="s">
        <v>16</v>
      </c>
      <c r="O217" s="18"/>
      <c r="P217" s="103">
        <f t="shared" si="35"/>
        <v>40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2</v>
      </c>
      <c r="F218" s="71">
        <v>15</v>
      </c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+'11'!J243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744.65000000000009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180</v>
      </c>
      <c r="P264" s="2">
        <v>350</v>
      </c>
      <c r="Q264" s="88">
        <v>60</v>
      </c>
      <c r="R264" s="2">
        <v>145</v>
      </c>
      <c r="S264" s="2">
        <v>45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1175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610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610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183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12.81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414.19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171</v>
      </c>
      <c r="F5" s="71"/>
      <c r="G5" s="46">
        <f t="shared" ref="G5:G26" si="0">E5+F5</f>
        <v>171</v>
      </c>
      <c r="H5" s="78">
        <v>0</v>
      </c>
      <c r="I5" s="76">
        <v>0</v>
      </c>
      <c r="J5" s="46">
        <f t="shared" ref="J5:J26" si="1">+G5-H5-K5-I5</f>
        <v>171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209</v>
      </c>
      <c r="F6" s="71"/>
      <c r="G6" s="46">
        <f t="shared" si="0"/>
        <v>209</v>
      </c>
      <c r="H6" s="78">
        <v>0</v>
      </c>
      <c r="I6" s="76">
        <v>0</v>
      </c>
      <c r="J6" s="46">
        <f t="shared" si="1"/>
        <v>200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140</v>
      </c>
      <c r="P6" s="103">
        <f t="shared" ref="P6:P80" si="3">SUM(M6-O6)</f>
        <v>760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2</v>
      </c>
      <c r="F11" s="71">
        <v>6</v>
      </c>
      <c r="G11" s="46">
        <f t="shared" si="0"/>
        <v>8</v>
      </c>
      <c r="H11" s="78">
        <v>0</v>
      </c>
      <c r="I11" s="76">
        <v>0</v>
      </c>
      <c r="J11" s="46">
        <f t="shared" si="1"/>
        <v>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03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25</v>
      </c>
      <c r="P14" s="103">
        <f t="shared" si="3"/>
        <v>25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>
        <v>2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8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80</v>
      </c>
      <c r="P24" s="103">
        <f t="shared" si="3"/>
        <v>420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31</v>
      </c>
      <c r="F31" s="71"/>
      <c r="G31" s="46">
        <f t="shared" si="5"/>
        <v>31</v>
      </c>
      <c r="H31" s="78">
        <v>0</v>
      </c>
      <c r="I31" s="76">
        <v>0</v>
      </c>
      <c r="J31" s="46">
        <f t="shared" si="6"/>
        <v>29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03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4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9</v>
      </c>
      <c r="F66" s="71"/>
      <c r="G66" s="46">
        <f t="shared" si="5"/>
        <v>9</v>
      </c>
      <c r="H66" s="78">
        <v>0</v>
      </c>
      <c r="I66" s="76">
        <v>0</v>
      </c>
      <c r="J66" s="46">
        <f t="shared" si="6"/>
        <v>7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3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03">
        <f t="shared" si="3"/>
        <v>80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3</v>
      </c>
      <c r="F111" s="71"/>
      <c r="G111" s="46">
        <f t="shared" si="23"/>
        <v>3</v>
      </c>
      <c r="H111" s="78">
        <v>0</v>
      </c>
      <c r="I111" s="76">
        <v>0</v>
      </c>
      <c r="J111" s="46">
        <f t="shared" si="24"/>
        <v>2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50</v>
      </c>
      <c r="P111" s="103">
        <f t="shared" si="8"/>
        <v>200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5</v>
      </c>
      <c r="F117" s="71">
        <v>7</v>
      </c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5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hidden="1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10</v>
      </c>
      <c r="P133" s="23">
        <f t="shared" si="8"/>
        <v>90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35</v>
      </c>
      <c r="F175" s="71"/>
      <c r="G175" s="46">
        <f t="shared" si="30"/>
        <v>35</v>
      </c>
      <c r="H175" s="78">
        <v>0</v>
      </c>
      <c r="I175" s="76">
        <v>0</v>
      </c>
      <c r="J175" s="46">
        <f t="shared" si="31"/>
        <v>35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80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+'12'!J243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+'12'!J245</f>
        <v>0</v>
      </c>
      <c r="F245" s="71">
        <v>10</v>
      </c>
      <c r="G245" s="46">
        <f t="shared" si="47"/>
        <v>10</v>
      </c>
      <c r="H245" s="78">
        <v>0</v>
      </c>
      <c r="I245" s="76">
        <v>0</v>
      </c>
      <c r="J245" s="46">
        <f t="shared" si="48"/>
        <v>10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1018.6399999999999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2060</v>
      </c>
      <c r="O264" s="2">
        <v>360</v>
      </c>
      <c r="P264" s="2">
        <v>200</v>
      </c>
      <c r="Q264" s="88">
        <v>1500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450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>
    <filterColumn colId="15">
      <filters blank="1">
        <filter val="-"/>
        <filter val="120.00"/>
        <filter val="200"/>
        <filter val="200.00"/>
        <filter val="25.00"/>
        <filter val="420.00"/>
        <filter val="50.00"/>
        <filter val="60.00"/>
        <filter val="760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171</v>
      </c>
      <c r="F5" s="71"/>
      <c r="G5" s="46">
        <f t="shared" ref="G5:G26" si="0">E5+F5</f>
        <v>171</v>
      </c>
      <c r="H5" s="78">
        <v>0</v>
      </c>
      <c r="I5" s="76">
        <v>0</v>
      </c>
      <c r="J5" s="46">
        <f t="shared" ref="J5:J26" si="1">+G5-H5-K5-I5</f>
        <v>170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200</v>
      </c>
      <c r="F6" s="71"/>
      <c r="G6" s="46">
        <f t="shared" si="0"/>
        <v>200</v>
      </c>
      <c r="H6" s="78">
        <v>0</v>
      </c>
      <c r="I6" s="76">
        <v>0</v>
      </c>
      <c r="J6" s="46">
        <f t="shared" si="1"/>
        <v>184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250</v>
      </c>
      <c r="P6" s="103">
        <f t="shared" ref="P6:P80" si="3">SUM(M6-O6)</f>
        <v>1350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>
        <v>3</v>
      </c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2</v>
      </c>
      <c r="F110" s="71"/>
      <c r="G110" s="46">
        <f t="shared" si="23"/>
        <v>2</v>
      </c>
      <c r="H110" s="78">
        <v>0</v>
      </c>
      <c r="I110" s="76">
        <v>0</v>
      </c>
      <c r="J110" s="46">
        <f t="shared" si="24"/>
        <v>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2</v>
      </c>
      <c r="F111" s="71"/>
      <c r="G111" s="46">
        <f t="shared" si="23"/>
        <v>2</v>
      </c>
      <c r="H111" s="78">
        <v>0</v>
      </c>
      <c r="I111" s="76">
        <v>0</v>
      </c>
      <c r="J111" s="46">
        <f t="shared" si="24"/>
        <v>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5</v>
      </c>
      <c r="F126" s="71"/>
      <c r="G126" s="46">
        <f t="shared" si="23"/>
        <v>5</v>
      </c>
      <c r="H126" s="78">
        <v>0</v>
      </c>
      <c r="I126" s="76">
        <v>0</v>
      </c>
      <c r="J126" s="46">
        <f t="shared" si="24"/>
        <v>4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3</v>
      </c>
      <c r="F131" s="71">
        <v>5</v>
      </c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2</v>
      </c>
      <c r="F133" s="71">
        <v>5</v>
      </c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35</v>
      </c>
      <c r="F175" s="71"/>
      <c r="G175" s="46">
        <f t="shared" si="30"/>
        <v>35</v>
      </c>
      <c r="H175" s="78">
        <v>0</v>
      </c>
      <c r="I175" s="76">
        <v>0</v>
      </c>
      <c r="J175" s="46">
        <f t="shared" si="31"/>
        <v>35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80</v>
      </c>
      <c r="F217" s="71"/>
      <c r="G217" s="46">
        <f t="shared" si="30"/>
        <v>80</v>
      </c>
      <c r="H217" s="78">
        <v>0</v>
      </c>
      <c r="I217" s="76">
        <v>0</v>
      </c>
      <c r="J217" s="46">
        <f t="shared" si="31"/>
        <v>78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+'13'!J243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+'13'!J245</f>
        <v>10</v>
      </c>
      <c r="F245" s="71"/>
      <c r="G245" s="46">
        <f t="shared" si="47"/>
        <v>10</v>
      </c>
      <c r="H245" s="78">
        <v>0</v>
      </c>
      <c r="I245" s="76">
        <v>0</v>
      </c>
      <c r="J245" s="46">
        <f t="shared" si="48"/>
        <v>6</v>
      </c>
      <c r="K245" s="72">
        <v>4</v>
      </c>
      <c r="L245" s="20">
        <v>27</v>
      </c>
      <c r="M245" s="65">
        <f t="shared" si="49"/>
        <v>108</v>
      </c>
      <c r="N245" s="17" t="s">
        <v>16</v>
      </c>
      <c r="O245" s="18">
        <v>48</v>
      </c>
      <c r="P245" s="103">
        <f t="shared" si="50"/>
        <v>60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745.72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1978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1170</v>
      </c>
      <c r="O264" s="2">
        <v>500</v>
      </c>
      <c r="P264" s="2">
        <v>600</v>
      </c>
      <c r="Q264" s="88">
        <v>20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T346"/>
  <sheetViews>
    <sheetView zoomScale="70" zoomScaleNormal="70" workbookViewId="0">
      <pane xSplit="10" ySplit="4" topLeftCell="K241" activePane="bottomRight" state="frozen"/>
      <selection activeCell="A2" sqref="A2:O2"/>
      <selection pane="topRight" activeCell="A2" sqref="A2:O2"/>
      <selection pane="bottomLeft" activeCell="A2" sqref="A2:O2"/>
      <selection pane="bottomRight" activeCell="X257" sqref="X25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170</v>
      </c>
      <c r="F5" s="71"/>
      <c r="G5" s="46">
        <f t="shared" ref="G5:G26" si="0">E5+F5</f>
        <v>170</v>
      </c>
      <c r="H5" s="78">
        <v>0</v>
      </c>
      <c r="I5" s="76">
        <v>0</v>
      </c>
      <c r="J5" s="46">
        <f t="shared" ref="J5:J26" si="1">+G5-H5-K5-I5</f>
        <v>170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184</v>
      </c>
      <c r="F6" s="71"/>
      <c r="G6" s="46">
        <f t="shared" si="0"/>
        <v>184</v>
      </c>
      <c r="H6" s="78">
        <v>0</v>
      </c>
      <c r="I6" s="76">
        <v>0</v>
      </c>
      <c r="J6" s="46">
        <f t="shared" si="1"/>
        <v>183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2</v>
      </c>
      <c r="F110" s="71">
        <v>10</v>
      </c>
      <c r="G110" s="46">
        <f t="shared" si="23"/>
        <v>12</v>
      </c>
      <c r="H110" s="78">
        <v>0</v>
      </c>
      <c r="I110" s="76">
        <v>0</v>
      </c>
      <c r="J110" s="46">
        <f t="shared" si="24"/>
        <v>12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2</v>
      </c>
      <c r="F111" s="71">
        <v>10</v>
      </c>
      <c r="G111" s="46">
        <f t="shared" si="23"/>
        <v>12</v>
      </c>
      <c r="H111" s="78">
        <v>0</v>
      </c>
      <c r="I111" s="76">
        <v>0</v>
      </c>
      <c r="J111" s="46">
        <f t="shared" si="24"/>
        <v>12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7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35</v>
      </c>
      <c r="F175" s="71"/>
      <c r="G175" s="46">
        <f t="shared" si="30"/>
        <v>35</v>
      </c>
      <c r="H175" s="78">
        <v>0</v>
      </c>
      <c r="I175" s="76">
        <v>0</v>
      </c>
      <c r="J175" s="46">
        <f t="shared" si="31"/>
        <v>35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8</v>
      </c>
      <c r="F193" s="71"/>
      <c r="G193" s="46">
        <f t="shared" si="30"/>
        <v>8</v>
      </c>
      <c r="H193" s="78">
        <v>0</v>
      </c>
      <c r="I193" s="76">
        <v>0</v>
      </c>
      <c r="J193" s="46">
        <f t="shared" si="31"/>
        <v>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>
        <v>2</v>
      </c>
      <c r="G210" s="46">
        <f t="shared" si="30"/>
        <v>2</v>
      </c>
      <c r="H210" s="78">
        <v>0</v>
      </c>
      <c r="I210" s="76">
        <v>0</v>
      </c>
      <c r="J210" s="46">
        <f t="shared" si="31"/>
        <v>0</v>
      </c>
      <c r="K210" s="72">
        <v>2</v>
      </c>
      <c r="L210" s="20">
        <v>40</v>
      </c>
      <c r="M210" s="65">
        <f>+L210*K210</f>
        <v>80</v>
      </c>
      <c r="N210" s="17" t="s">
        <v>16</v>
      </c>
      <c r="O210" s="18">
        <v>10</v>
      </c>
      <c r="P210" s="103">
        <f>SUM(M210-O210)</f>
        <v>70</v>
      </c>
      <c r="Q210" s="90">
        <v>15</v>
      </c>
      <c r="R210" s="43">
        <f>+K210*Q210</f>
        <v>30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>
        <v>1</v>
      </c>
      <c r="G211" s="46">
        <f t="shared" si="30"/>
        <v>1</v>
      </c>
      <c r="H211" s="78">
        <v>0</v>
      </c>
      <c r="I211" s="76">
        <v>0</v>
      </c>
      <c r="J211" s="46">
        <f t="shared" si="31"/>
        <v>0</v>
      </c>
      <c r="K211" s="72">
        <v>1</v>
      </c>
      <c r="L211" s="20">
        <v>40</v>
      </c>
      <c r="M211" s="65">
        <f t="shared" si="34"/>
        <v>40</v>
      </c>
      <c r="N211" s="17" t="s">
        <v>16</v>
      </c>
      <c r="O211" s="18"/>
      <c r="P211" s="103">
        <f t="shared" si="35"/>
        <v>40</v>
      </c>
      <c r="Q211" s="90">
        <v>15</v>
      </c>
      <c r="R211" s="43">
        <f t="shared" si="36"/>
        <v>15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78</v>
      </c>
      <c r="F217" s="71"/>
      <c r="G217" s="46">
        <f t="shared" si="30"/>
        <v>78</v>
      </c>
      <c r="H217" s="78">
        <v>0</v>
      </c>
      <c r="I217" s="76">
        <v>0</v>
      </c>
      <c r="J217" s="46">
        <f t="shared" si="31"/>
        <v>77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3">
        <f t="shared" si="35"/>
        <v>10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+'14'!J243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+'14'!J245</f>
        <v>6</v>
      </c>
      <c r="F245" s="71"/>
      <c r="G245" s="46">
        <f t="shared" si="47"/>
        <v>6</v>
      </c>
      <c r="H245" s="78">
        <v>0</v>
      </c>
      <c r="I245" s="76">
        <v>0</v>
      </c>
      <c r="J245" s="46">
        <f t="shared" si="48"/>
        <v>5</v>
      </c>
      <c r="K245" s="72">
        <v>1</v>
      </c>
      <c r="L245" s="20">
        <v>27</v>
      </c>
      <c r="M245" s="65">
        <f t="shared" si="49"/>
        <v>27</v>
      </c>
      <c r="N245" s="17" t="s">
        <v>16</v>
      </c>
      <c r="O245" s="18">
        <v>12</v>
      </c>
      <c r="P245" s="103">
        <f t="shared" si="50"/>
        <v>15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399.77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1232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835</v>
      </c>
      <c r="O264" s="2">
        <v>40</v>
      </c>
      <c r="P264" s="2">
        <v>80</v>
      </c>
      <c r="Q264" s="88">
        <v>200</v>
      </c>
      <c r="R264" s="2">
        <v>95</v>
      </c>
      <c r="S264" s="2">
        <v>320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122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275</v>
      </c>
      <c r="P269" s="122" t="s">
        <v>1418</v>
      </c>
      <c r="Q269" s="123" t="s">
        <v>1419</v>
      </c>
      <c r="R269" s="124" t="s">
        <v>1420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130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130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39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2.73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88.27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170</v>
      </c>
      <c r="F5" s="71"/>
      <c r="G5" s="46">
        <f t="shared" ref="G5:G26" si="0">E5+F5</f>
        <v>170</v>
      </c>
      <c r="H5" s="78">
        <v>0</v>
      </c>
      <c r="I5" s="76">
        <v>0</v>
      </c>
      <c r="J5" s="46">
        <f t="shared" ref="J5:J26" si="1">+G5-H5-K5-I5</f>
        <v>167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183</v>
      </c>
      <c r="F6" s="71"/>
      <c r="G6" s="46">
        <f t="shared" si="0"/>
        <v>183</v>
      </c>
      <c r="H6" s="78">
        <v>0</v>
      </c>
      <c r="I6" s="76">
        <v>0</v>
      </c>
      <c r="J6" s="46">
        <f t="shared" si="1"/>
        <v>180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03">
        <f t="shared" ref="P6:P80" si="3">SUM(M6-O6)</f>
        <v>250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29</v>
      </c>
      <c r="F31" s="71"/>
      <c r="G31" s="46">
        <f t="shared" si="5"/>
        <v>29</v>
      </c>
      <c r="H31" s="78">
        <v>0</v>
      </c>
      <c r="I31" s="76">
        <v>0</v>
      </c>
      <c r="J31" s="46">
        <f t="shared" si="6"/>
        <v>25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03">
        <f t="shared" si="3"/>
        <v>300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3</v>
      </c>
      <c r="F32" s="71">
        <v>5</v>
      </c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5</v>
      </c>
      <c r="F51" s="71"/>
      <c r="G51" s="46">
        <f t="shared" si="5"/>
        <v>5</v>
      </c>
      <c r="H51" s="78">
        <v>0</v>
      </c>
      <c r="I51" s="76">
        <v>0</v>
      </c>
      <c r="J51" s="46">
        <f t="shared" si="6"/>
        <v>4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>
        <v>1</v>
      </c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7</v>
      </c>
      <c r="F65" s="71"/>
      <c r="G65" s="46">
        <f t="shared" si="5"/>
        <v>7</v>
      </c>
      <c r="H65" s="78">
        <v>0</v>
      </c>
      <c r="I65" s="76">
        <v>0</v>
      </c>
      <c r="J65" s="46">
        <f t="shared" si="6"/>
        <v>4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3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6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11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>
        <v>2</v>
      </c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12</v>
      </c>
      <c r="F110" s="71"/>
      <c r="G110" s="46">
        <f t="shared" si="23"/>
        <v>12</v>
      </c>
      <c r="H110" s="78">
        <v>0</v>
      </c>
      <c r="I110" s="76">
        <v>0</v>
      </c>
      <c r="J110" s="46">
        <f t="shared" si="24"/>
        <v>11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12</v>
      </c>
      <c r="F111" s="71"/>
      <c r="G111" s="46">
        <f t="shared" si="23"/>
        <v>12</v>
      </c>
      <c r="H111" s="78">
        <v>0</v>
      </c>
      <c r="I111" s="76">
        <v>0</v>
      </c>
      <c r="J111" s="46">
        <f t="shared" si="24"/>
        <v>11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250</v>
      </c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6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35</v>
      </c>
      <c r="F175" s="71"/>
      <c r="G175" s="46">
        <f t="shared" si="30"/>
        <v>35</v>
      </c>
      <c r="H175" s="78">
        <v>0</v>
      </c>
      <c r="I175" s="76">
        <v>0</v>
      </c>
      <c r="J175" s="46">
        <f t="shared" si="31"/>
        <v>31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03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7</v>
      </c>
      <c r="F193" s="71">
        <v>5</v>
      </c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7</v>
      </c>
      <c r="F194" s="71">
        <v>5</v>
      </c>
      <c r="G194" s="46">
        <f t="shared" si="30"/>
        <v>12</v>
      </c>
      <c r="H194" s="78">
        <v>0</v>
      </c>
      <c r="I194" s="76">
        <v>0</v>
      </c>
      <c r="J194" s="46">
        <f t="shared" si="31"/>
        <v>12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>
        <v>5</v>
      </c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>
        <v>10</v>
      </c>
      <c r="P195" s="103">
        <f t="shared" si="35"/>
        <v>50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>
        <v>5</v>
      </c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>
        <v>5</v>
      </c>
      <c r="G197" s="46">
        <f t="shared" si="30"/>
        <v>5</v>
      </c>
      <c r="H197" s="78">
        <v>0</v>
      </c>
      <c r="I197" s="76">
        <v>0</v>
      </c>
      <c r="J197" s="46">
        <f t="shared" si="31"/>
        <v>4</v>
      </c>
      <c r="K197" s="72">
        <v>1</v>
      </c>
      <c r="L197" s="20">
        <v>50</v>
      </c>
      <c r="M197" s="65">
        <f t="shared" si="34"/>
        <v>50</v>
      </c>
      <c r="N197" s="17" t="s">
        <v>16</v>
      </c>
      <c r="O197" s="18"/>
      <c r="P197" s="103">
        <f t="shared" si="35"/>
        <v>50</v>
      </c>
      <c r="Q197" s="90">
        <v>23.74</v>
      </c>
      <c r="R197" s="43">
        <f t="shared" si="36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3">
        <f>SUM(M214-O214)</f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77</v>
      </c>
      <c r="F217" s="71"/>
      <c r="G217" s="46">
        <f t="shared" si="30"/>
        <v>77</v>
      </c>
      <c r="H217" s="78">
        <v>0</v>
      </c>
      <c r="I217" s="76">
        <v>0</v>
      </c>
      <c r="J217" s="46">
        <f t="shared" si="31"/>
        <v>77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+'15'!J243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+'15'!J245</f>
        <v>5</v>
      </c>
      <c r="F245" s="71"/>
      <c r="G245" s="46">
        <f t="shared" si="47"/>
        <v>5</v>
      </c>
      <c r="H245" s="78">
        <v>0</v>
      </c>
      <c r="I245" s="76">
        <v>0</v>
      </c>
      <c r="J245" s="46">
        <f t="shared" si="48"/>
        <v>5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696.53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50</v>
      </c>
      <c r="P264" s="2">
        <v>450</v>
      </c>
      <c r="Q264" s="88">
        <v>350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250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250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75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5.25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V346"/>
  <sheetViews>
    <sheetView zoomScale="70" zoomScaleNormal="70" workbookViewId="0">
      <pane xSplit="10" ySplit="4" topLeftCell="K239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167</v>
      </c>
      <c r="F5" s="71"/>
      <c r="G5" s="46">
        <f t="shared" ref="G5:G26" si="0">E5+F5</f>
        <v>167</v>
      </c>
      <c r="H5" s="78">
        <v>0</v>
      </c>
      <c r="I5" s="76">
        <v>0</v>
      </c>
      <c r="J5" s="46">
        <f t="shared" ref="J5:J26" si="1">+G5-H5-K5-I5</f>
        <v>167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180</v>
      </c>
      <c r="F6" s="71"/>
      <c r="G6" s="46">
        <f t="shared" si="0"/>
        <v>180</v>
      </c>
      <c r="H6" s="78">
        <v>0</v>
      </c>
      <c r="I6" s="76">
        <v>0</v>
      </c>
      <c r="J6" s="46">
        <f t="shared" si="1"/>
        <v>177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50</v>
      </c>
      <c r="P6" s="103">
        <f t="shared" ref="P6:P80" si="3">SUM(M6-O6)</f>
        <v>250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25</v>
      </c>
      <c r="F31" s="71"/>
      <c r="G31" s="46">
        <f t="shared" si="5"/>
        <v>25</v>
      </c>
      <c r="H31" s="78">
        <v>0</v>
      </c>
      <c r="I31" s="76">
        <v>0</v>
      </c>
      <c r="J31" s="46">
        <f t="shared" si="6"/>
        <v>23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43.34</v>
      </c>
      <c r="P31" s="103">
        <f t="shared" si="3"/>
        <v>156.66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43.33</v>
      </c>
      <c r="P32" s="103">
        <f t="shared" si="3"/>
        <v>86.67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8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43.33</v>
      </c>
      <c r="P35" s="103">
        <f t="shared" si="3"/>
        <v>216.67000000000002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10</v>
      </c>
      <c r="P80" s="103">
        <f t="shared" si="3"/>
        <v>45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20</v>
      </c>
      <c r="P99" s="103">
        <f t="shared" ref="P99:P105" si="26">SUM(M99-O99)</f>
        <v>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11</v>
      </c>
      <c r="F110" s="71"/>
      <c r="G110" s="46">
        <f t="shared" si="23"/>
        <v>11</v>
      </c>
      <c r="H110" s="78">
        <v>0</v>
      </c>
      <c r="I110" s="76">
        <v>0</v>
      </c>
      <c r="J110" s="46">
        <f t="shared" si="24"/>
        <v>10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10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03">
        <f>SUM(M112-O112)</f>
        <v>50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30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6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10</v>
      </c>
      <c r="P133" s="103">
        <f t="shared" si="8"/>
        <v>40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31</v>
      </c>
      <c r="F175" s="71"/>
      <c r="G175" s="46">
        <f t="shared" si="30"/>
        <v>31</v>
      </c>
      <c r="H175" s="78">
        <v>0</v>
      </c>
      <c r="I175" s="76">
        <v>0</v>
      </c>
      <c r="J175" s="46">
        <f t="shared" si="31"/>
        <v>31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>
        <v>7</v>
      </c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77</v>
      </c>
      <c r="F217" s="71"/>
      <c r="G217" s="46">
        <f t="shared" si="30"/>
        <v>77</v>
      </c>
      <c r="H217" s="78">
        <v>0</v>
      </c>
      <c r="I217" s="76">
        <v>0</v>
      </c>
      <c r="J217" s="46">
        <f t="shared" si="31"/>
        <v>75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+'16'!J243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+'16'!J245</f>
        <v>5</v>
      </c>
      <c r="F245" s="71"/>
      <c r="G245" s="46">
        <f t="shared" si="47"/>
        <v>5</v>
      </c>
      <c r="H245" s="78">
        <v>0</v>
      </c>
      <c r="I245" s="76">
        <v>0</v>
      </c>
      <c r="J245" s="46">
        <f t="shared" si="48"/>
        <v>3</v>
      </c>
      <c r="K245" s="72">
        <v>2</v>
      </c>
      <c r="L245" s="20">
        <v>27</v>
      </c>
      <c r="M245" s="65">
        <f t="shared" si="49"/>
        <v>54</v>
      </c>
      <c r="N245" s="17" t="s">
        <v>16</v>
      </c>
      <c r="O245" s="18">
        <v>24</v>
      </c>
      <c r="P245" s="103">
        <f t="shared" si="50"/>
        <v>30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+'16'!J246</f>
        <v>0</v>
      </c>
      <c r="F246" s="71">
        <v>5</v>
      </c>
      <c r="G246" s="46">
        <f t="shared" si="47"/>
        <v>5</v>
      </c>
      <c r="H246" s="78">
        <v>0</v>
      </c>
      <c r="I246" s="76">
        <v>0</v>
      </c>
      <c r="J246" s="46">
        <f t="shared" si="48"/>
        <v>5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481.13000000000005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1844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225</v>
      </c>
      <c r="P264" s="2">
        <v>25</v>
      </c>
      <c r="Q264" s="88">
        <v>50</v>
      </c>
      <c r="R264" s="2">
        <v>120</v>
      </c>
      <c r="S264" s="2">
        <v>50</v>
      </c>
      <c r="T264" s="2">
        <v>310</v>
      </c>
      <c r="U264" s="2">
        <v>50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220</v>
      </c>
      <c r="O266" s="2" t="s">
        <v>1426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314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</v>
      </c>
      <c r="P269" s="122" t="s">
        <v>1418</v>
      </c>
      <c r="Q269" s="123" t="s">
        <v>1419</v>
      </c>
      <c r="R269" s="124" t="s">
        <v>1420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160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160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48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3.36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108.64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V346"/>
  <sheetViews>
    <sheetView zoomScale="70" zoomScaleNormal="70" workbookViewId="0">
      <pane xSplit="10" ySplit="4" topLeftCell="M241" activePane="bottomRight" state="frozen"/>
      <selection activeCell="A2" sqref="A2:O2"/>
      <selection pane="topRight" activeCell="A2" sqref="A2:O2"/>
      <selection pane="bottomLeft" activeCell="A2" sqref="A2:O2"/>
      <selection pane="bottomRight" activeCell="X256" sqref="X25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167</v>
      </c>
      <c r="F5" s="71"/>
      <c r="G5" s="46">
        <f t="shared" ref="G5:G26" si="0">E5+F5</f>
        <v>167</v>
      </c>
      <c r="H5" s="78">
        <v>0</v>
      </c>
      <c r="I5" s="76">
        <v>0</v>
      </c>
      <c r="J5" s="46">
        <f t="shared" ref="J5:J26" si="1">+G5-H5-K5-I5</f>
        <v>167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177</v>
      </c>
      <c r="F6" s="71"/>
      <c r="G6" s="46">
        <f t="shared" si="0"/>
        <v>177</v>
      </c>
      <c r="H6" s="78">
        <v>0</v>
      </c>
      <c r="I6" s="76">
        <v>0</v>
      </c>
      <c r="J6" s="46">
        <f t="shared" si="1"/>
        <v>161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900</v>
      </c>
      <c r="P6" s="103">
        <f t="shared" ref="P6:P80" si="3">SUM(M6-O6)</f>
        <v>700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100</v>
      </c>
      <c r="P22" s="23">
        <f t="shared" si="3"/>
        <v>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90</v>
      </c>
      <c r="P24" s="103">
        <f t="shared" si="3"/>
        <v>210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23</v>
      </c>
      <c r="F31" s="71"/>
      <c r="G31" s="46">
        <f t="shared" si="5"/>
        <v>23</v>
      </c>
      <c r="H31" s="78">
        <v>0</v>
      </c>
      <c r="I31" s="76">
        <v>0</v>
      </c>
      <c r="J31" s="46">
        <f t="shared" si="6"/>
        <v>21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03">
        <f t="shared" si="3"/>
        <v>100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6"/>
        <v>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3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03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10</v>
      </c>
      <c r="F110" s="71"/>
      <c r="G110" s="46">
        <f t="shared" si="23"/>
        <v>10</v>
      </c>
      <c r="H110" s="78">
        <v>0</v>
      </c>
      <c r="I110" s="76">
        <v>0</v>
      </c>
      <c r="J110" s="46">
        <f t="shared" si="24"/>
        <v>9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10</v>
      </c>
      <c r="F111" s="71"/>
      <c r="G111" s="46">
        <f t="shared" si="23"/>
        <v>10</v>
      </c>
      <c r="H111" s="78">
        <v>0</v>
      </c>
      <c r="I111" s="76">
        <v>0</v>
      </c>
      <c r="J111" s="46">
        <f t="shared" si="24"/>
        <v>10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29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6</v>
      </c>
      <c r="F131" s="71"/>
      <c r="G131" s="46">
        <f t="shared" si="23"/>
        <v>6</v>
      </c>
      <c r="H131" s="78">
        <v>0</v>
      </c>
      <c r="I131" s="76">
        <v>0</v>
      </c>
      <c r="J131" s="46">
        <f t="shared" si="24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31</v>
      </c>
      <c r="F175" s="71"/>
      <c r="G175" s="46">
        <f t="shared" si="30"/>
        <v>31</v>
      </c>
      <c r="H175" s="78">
        <v>0</v>
      </c>
      <c r="I175" s="76">
        <v>0</v>
      </c>
      <c r="J175" s="46">
        <f t="shared" si="31"/>
        <v>31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0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>
        <v>15</v>
      </c>
      <c r="P180" s="103">
        <f t="shared" si="35"/>
        <v>20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8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8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7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8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8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8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8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8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8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8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8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8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8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8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8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75</v>
      </c>
      <c r="F217" s="71"/>
      <c r="G217" s="46">
        <f t="shared" si="30"/>
        <v>75</v>
      </c>
      <c r="H217" s="78">
        <v>0</v>
      </c>
      <c r="I217" s="76">
        <v>0</v>
      </c>
      <c r="J217" s="46">
        <f t="shared" si="31"/>
        <v>75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8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8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8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8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8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8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8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8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+'17'!J243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+'17'!J245</f>
        <v>3</v>
      </c>
      <c r="F245" s="71"/>
      <c r="G245" s="46">
        <f t="shared" si="47"/>
        <v>3</v>
      </c>
      <c r="H245" s="78">
        <v>3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+'17'!J246</f>
        <v>5</v>
      </c>
      <c r="F246" s="71">
        <v>5</v>
      </c>
      <c r="G246" s="46">
        <f t="shared" si="47"/>
        <v>10</v>
      </c>
      <c r="H246" s="78">
        <v>0</v>
      </c>
      <c r="I246" s="76">
        <v>0</v>
      </c>
      <c r="J246" s="46">
        <f t="shared" si="48"/>
        <v>9</v>
      </c>
      <c r="K246" s="72">
        <v>1</v>
      </c>
      <c r="L246" s="20">
        <v>39</v>
      </c>
      <c r="M246" s="65">
        <f t="shared" si="49"/>
        <v>39</v>
      </c>
      <c r="N246" s="17" t="s">
        <v>16</v>
      </c>
      <c r="O246" s="18">
        <v>19</v>
      </c>
      <c r="P246" s="103">
        <f t="shared" si="50"/>
        <v>20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1116.0600000000002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3324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745</v>
      </c>
      <c r="O264" s="2">
        <v>120</v>
      </c>
      <c r="P264" s="2">
        <v>20</v>
      </c>
      <c r="Q264" s="88">
        <v>120</v>
      </c>
      <c r="R264" s="2">
        <v>100</v>
      </c>
      <c r="S264" s="2">
        <v>315</v>
      </c>
      <c r="T264" s="2">
        <v>25</v>
      </c>
      <c r="U264" s="2">
        <v>20</v>
      </c>
      <c r="V264" s="2">
        <v>25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1424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1155</v>
      </c>
      <c r="P269" s="122" t="s">
        <v>1418</v>
      </c>
      <c r="Q269" s="123" t="s">
        <v>1419</v>
      </c>
      <c r="R269" s="124" t="s">
        <v>1420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300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2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300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90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6.3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203.7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>
    <tabColor rgb="FFFFCCFF"/>
  </sheetPr>
  <dimension ref="A1:T346"/>
  <sheetViews>
    <sheetView zoomScale="70" zoomScaleNormal="70" workbookViewId="0">
      <pane xSplit="10" ySplit="4" topLeftCell="K239" activePane="bottomRight" state="frozen"/>
      <selection activeCell="A2" sqref="A2:O2"/>
      <selection pane="topRight" activeCell="A2" sqref="A2:O2"/>
      <selection pane="bottomLeft" activeCell="A2" sqref="A2:O2"/>
      <selection pane="bottomRight" activeCell="V254" sqref="V25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167</v>
      </c>
      <c r="F5" s="71"/>
      <c r="G5" s="46">
        <f t="shared" ref="G5:G26" si="0">E5+F5</f>
        <v>167</v>
      </c>
      <c r="H5" s="78">
        <v>0</v>
      </c>
      <c r="I5" s="76">
        <v>0</v>
      </c>
      <c r="J5" s="46">
        <f t="shared" ref="J5:J68" si="1">+G5-H5-K5-I5</f>
        <v>165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3">
        <f>SUM(M5-O5)</f>
        <v>50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157</v>
      </c>
      <c r="K6" s="72">
        <v>4</v>
      </c>
      <c r="L6" s="15">
        <v>100</v>
      </c>
      <c r="M6" s="65">
        <f t="shared" ref="M6:M69" si="2">+L6*K6</f>
        <v>400</v>
      </c>
      <c r="N6" s="17" t="s">
        <v>16</v>
      </c>
      <c r="O6" s="18">
        <v>200</v>
      </c>
      <c r="P6" s="103">
        <f t="shared" ref="P6:P69" si="3">SUM(M6-O6)</f>
        <v>200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0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1"/>
        <v>20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03">
        <f t="shared" si="3"/>
        <v>50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1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1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1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1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1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1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1"/>
        <v>21</v>
      </c>
      <c r="K48" s="72">
        <v>1</v>
      </c>
      <c r="L48" s="20">
        <v>50</v>
      </c>
      <c r="M48" s="65">
        <f t="shared" si="2"/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10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1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1"/>
        <v>4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1"/>
        <v>1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1"/>
        <v>19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</v>
      </c>
      <c r="F55" s="71"/>
      <c r="G55" s="46">
        <f t="shared" si="5"/>
        <v>1</v>
      </c>
      <c r="H55" s="78">
        <v>0</v>
      </c>
      <c r="I55" s="76">
        <v>0</v>
      </c>
      <c r="J55" s="46">
        <f t="shared" si="1"/>
        <v>1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1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1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1"/>
        <v>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1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1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1"/>
        <v>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3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1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1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1</v>
      </c>
      <c r="K74" s="72">
        <v>3</v>
      </c>
      <c r="L74" s="21">
        <v>50</v>
      </c>
      <c r="M74" s="65">
        <f t="shared" si="7"/>
        <v>150</v>
      </c>
      <c r="N74" s="17" t="s">
        <v>16</v>
      </c>
      <c r="O74" s="18">
        <v>75</v>
      </c>
      <c r="P74" s="103">
        <f t="shared" si="8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>
        <v>50</v>
      </c>
      <c r="P77" s="23">
        <f t="shared" si="8"/>
        <v>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/>
      <c r="P80" s="103">
        <f t="shared" si="8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5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1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1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9</v>
      </c>
      <c r="F110" s="71"/>
      <c r="G110" s="46">
        <f t="shared" si="15"/>
        <v>9</v>
      </c>
      <c r="H110" s="78">
        <v>0</v>
      </c>
      <c r="I110" s="76">
        <v>0</v>
      </c>
      <c r="J110" s="46">
        <f t="shared" si="6"/>
        <v>8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10</v>
      </c>
      <c r="F111" s="71"/>
      <c r="G111" s="46">
        <f t="shared" si="15"/>
        <v>10</v>
      </c>
      <c r="H111" s="78">
        <v>0</v>
      </c>
      <c r="I111" s="76">
        <v>0</v>
      </c>
      <c r="J111" s="46">
        <f t="shared" si="6"/>
        <v>9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10</v>
      </c>
      <c r="F112" s="71"/>
      <c r="G112" s="46">
        <f t="shared" si="15"/>
        <v>10</v>
      </c>
      <c r="H112" s="78">
        <v>0</v>
      </c>
      <c r="I112" s="76">
        <v>0</v>
      </c>
      <c r="J112" s="46">
        <f t="shared" si="6"/>
        <v>10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29</v>
      </c>
      <c r="F113" s="71"/>
      <c r="G113" s="46">
        <f t="shared" si="15"/>
        <v>29</v>
      </c>
      <c r="H113" s="78">
        <v>0</v>
      </c>
      <c r="I113" s="76">
        <v>0</v>
      </c>
      <c r="J113" s="46">
        <f t="shared" si="6"/>
        <v>29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12</v>
      </c>
      <c r="F115" s="71"/>
      <c r="G115" s="46">
        <f t="shared" si="15"/>
        <v>12</v>
      </c>
      <c r="H115" s="78">
        <v>0</v>
      </c>
      <c r="I115" s="76">
        <v>0</v>
      </c>
      <c r="J115" s="46">
        <f t="shared" si="6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14</v>
      </c>
      <c r="F116" s="71"/>
      <c r="G116" s="46">
        <f t="shared" si="15"/>
        <v>14</v>
      </c>
      <c r="H116" s="78">
        <v>0</v>
      </c>
      <c r="I116" s="76">
        <v>0</v>
      </c>
      <c r="J116" s="46">
        <f t="shared" si="6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12</v>
      </c>
      <c r="F117" s="71"/>
      <c r="G117" s="46">
        <f t="shared" si="15"/>
        <v>12</v>
      </c>
      <c r="H117" s="78">
        <v>0</v>
      </c>
      <c r="I117" s="76">
        <v>0</v>
      </c>
      <c r="J117" s="46">
        <f t="shared" si="6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2</v>
      </c>
      <c r="F123" s="71"/>
      <c r="G123" s="46">
        <f t="shared" si="15"/>
        <v>2</v>
      </c>
      <c r="H123" s="78">
        <v>0</v>
      </c>
      <c r="I123" s="76">
        <v>0</v>
      </c>
      <c r="J123" s="46">
        <f t="shared" si="6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2</v>
      </c>
      <c r="F125" s="71"/>
      <c r="G125" s="46">
        <f t="shared" si="15"/>
        <v>2</v>
      </c>
      <c r="H125" s="78">
        <v>0</v>
      </c>
      <c r="I125" s="76">
        <v>0</v>
      </c>
      <c r="J125" s="46">
        <f t="shared" si="6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4</v>
      </c>
      <c r="F126" s="71"/>
      <c r="G126" s="46">
        <f t="shared" si="15"/>
        <v>4</v>
      </c>
      <c r="H126" s="78">
        <v>0</v>
      </c>
      <c r="I126" s="76">
        <v>0</v>
      </c>
      <c r="J126" s="46">
        <f t="shared" si="6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5</v>
      </c>
      <c r="F131" s="71"/>
      <c r="G131" s="46">
        <f t="shared" si="15"/>
        <v>5</v>
      </c>
      <c r="H131" s="78">
        <v>0</v>
      </c>
      <c r="I131" s="76">
        <v>0</v>
      </c>
      <c r="J131" s="46">
        <f t="shared" si="6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2</v>
      </c>
      <c r="F132" s="71"/>
      <c r="G132" s="46">
        <f t="shared" si="15"/>
        <v>2</v>
      </c>
      <c r="H132" s="78">
        <v>0</v>
      </c>
      <c r="I132" s="76">
        <v>0</v>
      </c>
      <c r="J132" s="46">
        <f t="shared" si="6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>SUM(M132-O132)</f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4</v>
      </c>
      <c r="F133" s="71"/>
      <c r="G133" s="46">
        <f t="shared" si="15"/>
        <v>4</v>
      </c>
      <c r="H133" s="78">
        <v>0</v>
      </c>
      <c r="I133" s="76">
        <v>0</v>
      </c>
      <c r="J133" s="46">
        <f t="shared" ref="J133:J196" si="18">+G133-H133-K133-I133</f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 t="shared" si="18"/>
        <v>5</v>
      </c>
      <c r="K173" s="72"/>
      <c r="L173" s="20">
        <v>35</v>
      </c>
      <c r="M173" s="65">
        <f t="shared" si="19"/>
        <v>0</v>
      </c>
      <c r="N173" s="17" t="s">
        <v>16</v>
      </c>
      <c r="O173" s="18"/>
      <c r="P173" s="23">
        <f t="shared" si="20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31</v>
      </c>
      <c r="F175" s="71"/>
      <c r="G175" s="46">
        <f t="shared" si="21"/>
        <v>31</v>
      </c>
      <c r="H175" s="78">
        <v>0</v>
      </c>
      <c r="I175" s="76">
        <v>0</v>
      </c>
      <c r="J175" s="46">
        <f t="shared" si="18"/>
        <v>31</v>
      </c>
      <c r="K175" s="72"/>
      <c r="L175" s="15">
        <v>50</v>
      </c>
      <c r="M175" s="65">
        <f t="shared" si="19"/>
        <v>0</v>
      </c>
      <c r="N175" s="17" t="s">
        <v>16</v>
      </c>
      <c r="O175" s="18"/>
      <c r="P175" s="23">
        <f t="shared" si="2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1"/>
        <v>0</v>
      </c>
      <c r="H185" s="78">
        <v>0</v>
      </c>
      <c r="I185" s="76">
        <v>0</v>
      </c>
      <c r="J185" s="46">
        <f t="shared" si="18"/>
        <v>0</v>
      </c>
      <c r="K185" s="72"/>
      <c r="L185" s="20">
        <v>80</v>
      </c>
      <c r="M185" s="65">
        <f t="shared" si="19"/>
        <v>0</v>
      </c>
      <c r="N185" s="17" t="s">
        <v>16</v>
      </c>
      <c r="O185" s="18"/>
      <c r="P185" s="23">
        <f t="shared" si="20"/>
        <v>0</v>
      </c>
      <c r="Q185" s="138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138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18"/>
        <v>0</v>
      </c>
      <c r="K188" s="72"/>
      <c r="L188" s="20">
        <v>15</v>
      </c>
      <c r="M188" s="65">
        <f t="shared" si="19"/>
        <v>0</v>
      </c>
      <c r="N188" s="17" t="s">
        <v>16</v>
      </c>
      <c r="O188" s="18"/>
      <c r="P188" s="23">
        <f t="shared" si="20"/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7</v>
      </c>
      <c r="F190" s="71"/>
      <c r="G190" s="46">
        <f t="shared" si="21"/>
        <v>7</v>
      </c>
      <c r="H190" s="78">
        <v>0</v>
      </c>
      <c r="I190" s="76">
        <v>0</v>
      </c>
      <c r="J190" s="46">
        <f t="shared" si="18"/>
        <v>7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138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138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11</v>
      </c>
      <c r="F193" s="71"/>
      <c r="G193" s="46">
        <f t="shared" si="21"/>
        <v>11</v>
      </c>
      <c r="H193" s="78">
        <v>0</v>
      </c>
      <c r="I193" s="76">
        <v>0</v>
      </c>
      <c r="J193" s="46">
        <f t="shared" si="18"/>
        <v>11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11</v>
      </c>
      <c r="F194" s="71"/>
      <c r="G194" s="46">
        <f t="shared" si="21"/>
        <v>11</v>
      </c>
      <c r="H194" s="78">
        <v>0</v>
      </c>
      <c r="I194" s="76">
        <v>0</v>
      </c>
      <c r="J194" s="46">
        <f t="shared" si="18"/>
        <v>5</v>
      </c>
      <c r="K194" s="72">
        <v>6</v>
      </c>
      <c r="L194" s="20">
        <v>120</v>
      </c>
      <c r="M194" s="65">
        <f t="shared" si="19"/>
        <v>720</v>
      </c>
      <c r="N194" s="17" t="s">
        <v>16</v>
      </c>
      <c r="O194" s="18"/>
      <c r="P194" s="103">
        <f t="shared" si="20"/>
        <v>720</v>
      </c>
      <c r="Q194" s="90">
        <v>73</v>
      </c>
      <c r="R194" s="43">
        <f t="shared" si="23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4</v>
      </c>
      <c r="F195" s="71"/>
      <c r="G195" s="46">
        <f t="shared" si="21"/>
        <v>4</v>
      </c>
      <c r="H195" s="78">
        <v>0</v>
      </c>
      <c r="I195" s="76">
        <v>0</v>
      </c>
      <c r="J195" s="46">
        <f t="shared" si="18"/>
        <v>4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5</v>
      </c>
      <c r="F196" s="71"/>
      <c r="G196" s="46">
        <f t="shared" si="21"/>
        <v>5</v>
      </c>
      <c r="H196" s="78">
        <v>0</v>
      </c>
      <c r="I196" s="76">
        <v>0</v>
      </c>
      <c r="J196" s="46">
        <f t="shared" si="18"/>
        <v>5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4</v>
      </c>
      <c r="F197" s="71"/>
      <c r="G197" s="46">
        <f t="shared" si="21"/>
        <v>4</v>
      </c>
      <c r="H197" s="78">
        <v>0</v>
      </c>
      <c r="I197" s="76">
        <v>0</v>
      </c>
      <c r="J197" s="46">
        <f t="shared" ref="J197:J259" si="26">+G197-H197-K197-I197</f>
        <v>4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52</v>
      </c>
      <c r="F198" s="71"/>
      <c r="G198" s="46">
        <f t="shared" si="21"/>
        <v>52</v>
      </c>
      <c r="H198" s="78">
        <v>0</v>
      </c>
      <c r="I198" s="76">
        <v>0</v>
      </c>
      <c r="J198" s="46">
        <f t="shared" si="26"/>
        <v>52</v>
      </c>
      <c r="K198" s="72"/>
      <c r="L198" s="20">
        <v>150</v>
      </c>
      <c r="M198" s="65">
        <f t="shared" ref="M198:M259" si="27">+L198*K198</f>
        <v>0</v>
      </c>
      <c r="N198" s="17" t="s">
        <v>16</v>
      </c>
      <c r="O198" s="18"/>
      <c r="P198" s="23">
        <f t="shared" ref="P198:P258" si="28">SUM(M198-O198)</f>
        <v>0</v>
      </c>
      <c r="Q198" s="90">
        <v>64.38</v>
      </c>
      <c r="R198" s="43">
        <f t="shared" si="2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138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138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138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138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138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138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8</v>
      </c>
      <c r="F205" s="71"/>
      <c r="G205" s="46">
        <f t="shared" si="21"/>
        <v>8</v>
      </c>
      <c r="H205" s="78">
        <v>0</v>
      </c>
      <c r="I205" s="76">
        <v>0</v>
      </c>
      <c r="J205" s="46">
        <f t="shared" si="26"/>
        <v>8</v>
      </c>
      <c r="K205" s="72"/>
      <c r="L205" s="20">
        <v>55</v>
      </c>
      <c r="M205" s="65">
        <f t="shared" si="27"/>
        <v>0</v>
      </c>
      <c r="N205" s="17" t="s">
        <v>16</v>
      </c>
      <c r="O205" s="18"/>
      <c r="P205" s="23">
        <f t="shared" si="28"/>
        <v>0</v>
      </c>
      <c r="Q205" s="138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138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138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293</v>
      </c>
      <c r="F216" s="71"/>
      <c r="G216" s="46">
        <f t="shared" si="21"/>
        <v>293</v>
      </c>
      <c r="H216" s="78">
        <v>0</v>
      </c>
      <c r="I216" s="76">
        <v>0</v>
      </c>
      <c r="J216" s="46">
        <f t="shared" si="26"/>
        <v>293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138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75</v>
      </c>
      <c r="F217" s="71"/>
      <c r="G217" s="46">
        <f t="shared" si="21"/>
        <v>75</v>
      </c>
      <c r="H217" s="78">
        <v>0</v>
      </c>
      <c r="I217" s="76">
        <v>0</v>
      </c>
      <c r="J217" s="46">
        <f t="shared" si="26"/>
        <v>75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8"/>
        <v>0</v>
      </c>
      <c r="Q217" s="138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17</v>
      </c>
      <c r="F218" s="71"/>
      <c r="G218" s="46">
        <f t="shared" si="21"/>
        <v>17</v>
      </c>
      <c r="H218" s="78">
        <v>0</v>
      </c>
      <c r="I218" s="76">
        <v>0</v>
      </c>
      <c r="J218" s="46">
        <f t="shared" si="26"/>
        <v>16</v>
      </c>
      <c r="K218" s="72">
        <v>1</v>
      </c>
      <c r="L218" s="20">
        <v>20</v>
      </c>
      <c r="M218" s="65">
        <f t="shared" si="27"/>
        <v>20</v>
      </c>
      <c r="N218" s="17" t="s">
        <v>16</v>
      </c>
      <c r="O218" s="18"/>
      <c r="P218" s="103">
        <f t="shared" si="28"/>
        <v>20</v>
      </c>
      <c r="Q218" s="138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138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138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138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138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138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138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100</v>
      </c>
      <c r="F226" s="71"/>
      <c r="G226" s="46">
        <f t="shared" si="21"/>
        <v>100</v>
      </c>
      <c r="H226" s="78">
        <v>0</v>
      </c>
      <c r="I226" s="76">
        <v>0</v>
      </c>
      <c r="J226" s="46">
        <f t="shared" si="26"/>
        <v>100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146</v>
      </c>
      <c r="F227" s="71"/>
      <c r="G227" s="46">
        <f t="shared" si="21"/>
        <v>146</v>
      </c>
      <c r="H227" s="78">
        <v>0</v>
      </c>
      <c r="I227" s="76">
        <v>0</v>
      </c>
      <c r="J227" s="46">
        <f t="shared" si="26"/>
        <v>146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0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0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0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0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0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0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0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0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0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0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0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0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0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0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+'18'!J243</f>
        <v>6</v>
      </c>
      <c r="F243" s="71"/>
      <c r="G243" s="46">
        <f t="shared" ref="G243:G246" si="33">E243+F243</f>
        <v>6</v>
      </c>
      <c r="H243" s="78">
        <v>0</v>
      </c>
      <c r="I243" s="76">
        <v>0</v>
      </c>
      <c r="J243" s="46">
        <f t="shared" si="26"/>
        <v>6</v>
      </c>
      <c r="K243" s="72"/>
      <c r="L243" s="20">
        <v>20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0"/>
      <c r="R243" s="43">
        <f t="shared" ref="R243:R246" si="34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+'18'!J244</f>
        <v>0</v>
      </c>
      <c r="F244" s="71"/>
      <c r="G244" s="46">
        <f t="shared" si="33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35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0"/>
      <c r="R244" s="43">
        <f t="shared" si="34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+'18'!J245</f>
        <v>0</v>
      </c>
      <c r="F245" s="71"/>
      <c r="G245" s="46">
        <f t="shared" si="33"/>
        <v>0</v>
      </c>
      <c r="H245" s="78">
        <v>0</v>
      </c>
      <c r="I245" s="76">
        <v>0</v>
      </c>
      <c r="J245" s="46">
        <f t="shared" si="26"/>
        <v>0</v>
      </c>
      <c r="K245" s="72"/>
      <c r="L245" s="20">
        <v>27</v>
      </c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0"/>
      <c r="R245" s="43">
        <f t="shared" si="34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+'18'!J246</f>
        <v>9</v>
      </c>
      <c r="F246" s="71"/>
      <c r="G246" s="46">
        <f t="shared" si="33"/>
        <v>9</v>
      </c>
      <c r="H246" s="78">
        <v>0</v>
      </c>
      <c r="I246" s="76">
        <v>0</v>
      </c>
      <c r="J246" s="46">
        <f t="shared" si="26"/>
        <v>8</v>
      </c>
      <c r="K246" s="72">
        <v>1</v>
      </c>
      <c r="L246" s="20">
        <v>39</v>
      </c>
      <c r="M246" s="65">
        <f t="shared" si="27"/>
        <v>39</v>
      </c>
      <c r="N246" s="17" t="s">
        <v>16</v>
      </c>
      <c r="O246" s="18">
        <v>19</v>
      </c>
      <c r="P246" s="103">
        <f t="shared" si="28"/>
        <v>20</v>
      </c>
      <c r="Q246" s="90"/>
      <c r="R246" s="43">
        <f t="shared" si="3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>
        <v>39</v>
      </c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0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0"/>
        <v>0</v>
      </c>
      <c r="H248" s="78">
        <v>0</v>
      </c>
      <c r="I248" s="76">
        <v>0</v>
      </c>
      <c r="J248" s="46">
        <f t="shared" si="26"/>
        <v>0</v>
      </c>
      <c r="K248" s="72"/>
      <c r="L248" s="20"/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0"/>
      <c r="R248" s="43">
        <f t="shared" si="2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0"/>
        <v>0</v>
      </c>
      <c r="H249" s="78">
        <v>0</v>
      </c>
      <c r="I249" s="76">
        <v>0</v>
      </c>
      <c r="J249" s="46">
        <f t="shared" si="26"/>
        <v>0</v>
      </c>
      <c r="K249" s="72"/>
      <c r="L249" s="20"/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0"/>
      <c r="R249" s="43">
        <f t="shared" si="2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0"/>
        <v>0</v>
      </c>
      <c r="H250" s="78">
        <v>0</v>
      </c>
      <c r="I250" s="76">
        <v>0</v>
      </c>
      <c r="J250" s="46">
        <f t="shared" si="26"/>
        <v>0</v>
      </c>
      <c r="K250" s="72"/>
      <c r="L250" s="20"/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0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0"/>
        <v>0</v>
      </c>
      <c r="H251" s="78">
        <v>0</v>
      </c>
      <c r="I251" s="76">
        <v>0</v>
      </c>
      <c r="J251" s="46">
        <f t="shared" si="26"/>
        <v>0</v>
      </c>
      <c r="K251" s="72"/>
      <c r="L251" s="20"/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0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0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0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5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0"/>
      <c r="R253" s="43">
        <f t="shared" ref="R253" si="3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0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0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0"/>
      <c r="R256" s="43">
        <f t="shared" si="2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7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0"/>
      <c r="R257" s="43">
        <f t="shared" ref="R257" si="3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0"/>
      <c r="R258" s="43">
        <f t="shared" si="2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39">E259+F259</f>
        <v>0</v>
      </c>
      <c r="H259" s="78">
        <v>0</v>
      </c>
      <c r="I259" s="76">
        <v>0</v>
      </c>
      <c r="J259" s="46">
        <f t="shared" si="26"/>
        <v>0</v>
      </c>
      <c r="K259" s="72"/>
      <c r="L259" s="20"/>
      <c r="M259" s="65">
        <f t="shared" si="27"/>
        <v>0</v>
      </c>
      <c r="N259" s="17" t="s">
        <v>16</v>
      </c>
      <c r="O259" s="18"/>
      <c r="P259" s="23">
        <f t="shared" ref="P259" si="40">SUM(M259-O259)</f>
        <v>0</v>
      </c>
      <c r="Q259" s="90"/>
      <c r="R259" s="43">
        <f t="shared" ref="R259" si="41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965.61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2674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1270</v>
      </c>
      <c r="O264" s="2">
        <v>150</v>
      </c>
      <c r="P264" s="2">
        <v>130</v>
      </c>
      <c r="Q264" s="88">
        <v>745</v>
      </c>
      <c r="R264" s="2">
        <v>120</v>
      </c>
      <c r="S264" s="2">
        <v>50</v>
      </c>
      <c r="T264" s="2">
        <v>75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579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825</v>
      </c>
      <c r="P269" s="122" t="s">
        <v>1418</v>
      </c>
      <c r="Q269" s="123" t="s">
        <v>1419</v>
      </c>
      <c r="R269" s="124" t="s">
        <v>1420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>
    <filterColumn colId="15">
      <filters blank="1">
        <filter val="-"/>
        <filter val="120.00"/>
        <filter val="130"/>
        <filter val="130.00"/>
        <filter val="20.00"/>
        <filter val="25.00"/>
        <filter val="250.00"/>
        <filter val="50.00"/>
        <filter val="55.00"/>
        <filter val="60.00"/>
        <filter val="720.00"/>
        <filter val="75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>
    <tabColor rgb="FFFFCCFF"/>
  </sheetPr>
  <dimension ref="A1:Y346"/>
  <sheetViews>
    <sheetView zoomScale="70" zoomScaleNormal="70" workbookViewId="0">
      <pane xSplit="10" ySplit="4" topLeftCell="K239" activePane="bottomRight" state="frozen"/>
      <selection activeCell="A2" sqref="A2:O2"/>
      <selection pane="topRight" activeCell="A2" sqref="A2:O2"/>
      <selection pane="bottomLeft" activeCell="A2" sqref="A2:O2"/>
      <selection pane="bottomRight" activeCell="V253" sqref="V25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89"/>
    </row>
    <row r="3" spans="1:18" s="5" customFormat="1" ht="26.45" customHeight="1" x14ac:dyDescent="0.55000000000000004">
      <c r="A3" s="191" t="s">
        <v>1</v>
      </c>
      <c r="B3" s="191" t="s">
        <v>1354</v>
      </c>
      <c r="C3" s="191" t="s">
        <v>2</v>
      </c>
      <c r="D3" s="191" t="s">
        <v>1355</v>
      </c>
      <c r="E3" s="193" t="s">
        <v>3</v>
      </c>
      <c r="F3" s="193" t="s">
        <v>4</v>
      </c>
      <c r="G3" s="193" t="s">
        <v>5</v>
      </c>
      <c r="H3" s="77" t="s">
        <v>6</v>
      </c>
      <c r="I3" s="180" t="s">
        <v>273</v>
      </c>
      <c r="J3" s="193" t="s">
        <v>7</v>
      </c>
      <c r="K3" s="194" t="s">
        <v>8</v>
      </c>
      <c r="L3" s="194"/>
      <c r="M3" s="194"/>
      <c r="N3" s="193" t="s">
        <v>9</v>
      </c>
      <c r="O3" s="195" t="s">
        <v>10</v>
      </c>
      <c r="Q3" s="196" t="s">
        <v>274</v>
      </c>
      <c r="R3" s="187" t="s">
        <v>275</v>
      </c>
    </row>
    <row r="4" spans="1:18" s="5" customFormat="1" ht="26.25" x14ac:dyDescent="0.55000000000000004">
      <c r="A4" s="192"/>
      <c r="B4" s="192"/>
      <c r="C4" s="192"/>
      <c r="D4" s="192"/>
      <c r="E4" s="193"/>
      <c r="F4" s="193"/>
      <c r="G4" s="193"/>
      <c r="H4" s="77" t="s">
        <v>11</v>
      </c>
      <c r="I4" s="181"/>
      <c r="J4" s="193"/>
      <c r="K4" s="69" t="s">
        <v>12</v>
      </c>
      <c r="L4" s="70" t="s">
        <v>13</v>
      </c>
      <c r="M4" s="69" t="s">
        <v>14</v>
      </c>
      <c r="N4" s="193"/>
      <c r="O4" s="195"/>
      <c r="Q4" s="197"/>
      <c r="R4" s="188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165</v>
      </c>
      <c r="F5" s="71"/>
      <c r="G5" s="46">
        <f t="shared" ref="G5:G26" si="0">E5+F5</f>
        <v>165</v>
      </c>
      <c r="H5" s="78">
        <v>0</v>
      </c>
      <c r="I5" s="76">
        <v>0</v>
      </c>
      <c r="J5" s="46">
        <f t="shared" ref="J5:J26" si="1">+G5-H5-K5-I5</f>
        <v>152</v>
      </c>
      <c r="K5" s="72">
        <v>13</v>
      </c>
      <c r="L5" s="15">
        <v>50</v>
      </c>
      <c r="M5" s="65">
        <f>+L5*K5</f>
        <v>650</v>
      </c>
      <c r="N5" s="17" t="s">
        <v>16</v>
      </c>
      <c r="O5" s="18">
        <v>262.5</v>
      </c>
      <c r="P5" s="103">
        <f>SUM(M5-O5)</f>
        <v>387.5</v>
      </c>
      <c r="Q5" s="90">
        <v>22.48</v>
      </c>
      <c r="R5" s="43">
        <f>+K5*Q5</f>
        <v>292.24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143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>
        <v>262.5</v>
      </c>
      <c r="P6" s="103">
        <f t="shared" ref="P6:P79" si="3">SUM(M6-O6)</f>
        <v>1137.5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2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40</v>
      </c>
      <c r="P21" s="103">
        <f t="shared" si="3"/>
        <v>45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22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20</v>
      </c>
      <c r="F31" s="71"/>
      <c r="G31" s="46">
        <f t="shared" si="5"/>
        <v>20</v>
      </c>
      <c r="H31" s="78">
        <v>0</v>
      </c>
      <c r="I31" s="76">
        <v>0</v>
      </c>
      <c r="J31" s="46">
        <f t="shared" si="6"/>
        <v>19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20</v>
      </c>
      <c r="P31" s="103">
        <f t="shared" si="3"/>
        <v>80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7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03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03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3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 t="shared" si="3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</v>
      </c>
      <c r="F55" s="71">
        <v>2</v>
      </c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8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8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0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10</v>
      </c>
      <c r="P80" s="103">
        <f>SUM(M80-O80)</f>
        <v>100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8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10</v>
      </c>
      <c r="P93" s="103">
        <f t="shared" si="8"/>
        <v>25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8</v>
      </c>
      <c r="F110" s="71"/>
      <c r="G110" s="46">
        <f t="shared" si="20"/>
        <v>8</v>
      </c>
      <c r="H110" s="78">
        <v>0</v>
      </c>
      <c r="I110" s="76">
        <v>0</v>
      </c>
      <c r="J110" s="46">
        <f t="shared" si="21"/>
        <v>7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9</v>
      </c>
      <c r="F111" s="71"/>
      <c r="G111" s="46">
        <f t="shared" si="20"/>
        <v>9</v>
      </c>
      <c r="H111" s="78">
        <v>0</v>
      </c>
      <c r="I111" s="76">
        <v>0</v>
      </c>
      <c r="J111" s="46">
        <f t="shared" si="21"/>
        <v>8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>
        <v>250</v>
      </c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29</v>
      </c>
      <c r="F113" s="71"/>
      <c r="G113" s="46">
        <f t="shared" si="20"/>
        <v>29</v>
      </c>
      <c r="H113" s="78">
        <v>0</v>
      </c>
      <c r="I113" s="76">
        <v>0</v>
      </c>
      <c r="J113" s="46">
        <f t="shared" si="21"/>
        <v>27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12</v>
      </c>
      <c r="F115" s="71"/>
      <c r="G115" s="46">
        <f t="shared" si="20"/>
        <v>12</v>
      </c>
      <c r="H115" s="78">
        <v>0</v>
      </c>
      <c r="I115" s="76">
        <v>0</v>
      </c>
      <c r="J115" s="46">
        <f t="shared" si="21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8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2</v>
      </c>
      <c r="F123" s="71"/>
      <c r="G123" s="46">
        <f t="shared" si="20"/>
        <v>2</v>
      </c>
      <c r="H123" s="78">
        <v>0</v>
      </c>
      <c r="I123" s="76">
        <v>0</v>
      </c>
      <c r="J123" s="46">
        <f t="shared" si="21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8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2</v>
      </c>
      <c r="F125" s="71"/>
      <c r="G125" s="46">
        <f t="shared" si="20"/>
        <v>2</v>
      </c>
      <c r="H125" s="78">
        <v>0</v>
      </c>
      <c r="I125" s="76">
        <v>0</v>
      </c>
      <c r="J125" s="46">
        <f t="shared" si="21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10</v>
      </c>
      <c r="P133" s="103">
        <f t="shared" si="8"/>
        <v>40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5</v>
      </c>
      <c r="P173" s="103">
        <f t="shared" si="26"/>
        <v>65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31</v>
      </c>
      <c r="F175" s="71"/>
      <c r="G175" s="46">
        <f t="shared" si="27"/>
        <v>31</v>
      </c>
      <c r="H175" s="78">
        <v>0</v>
      </c>
      <c r="I175" s="76">
        <v>0</v>
      </c>
      <c r="J175" s="46">
        <f t="shared" si="28"/>
        <v>31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8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8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8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8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8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7</v>
      </c>
      <c r="F190" s="71"/>
      <c r="G190" s="46">
        <f t="shared" si="27"/>
        <v>7</v>
      </c>
      <c r="H190" s="78">
        <v>0</v>
      </c>
      <c r="I190" s="76">
        <v>0</v>
      </c>
      <c r="J190" s="46">
        <f t="shared" si="28"/>
        <v>7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8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8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4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52</v>
      </c>
      <c r="F198" s="71"/>
      <c r="G198" s="46">
        <f t="shared" si="27"/>
        <v>52</v>
      </c>
      <c r="H198" s="78">
        <v>0</v>
      </c>
      <c r="I198" s="76">
        <v>0</v>
      </c>
      <c r="J198" s="46">
        <f t="shared" si="28"/>
        <v>52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8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8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8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8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8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8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8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8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8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>
        <v>2</v>
      </c>
      <c r="G214" s="46">
        <f t="shared" si="27"/>
        <v>2</v>
      </c>
      <c r="H214" s="78">
        <v>0</v>
      </c>
      <c r="I214" s="76">
        <v>0</v>
      </c>
      <c r="J214" s="46">
        <f t="shared" si="28"/>
        <v>0</v>
      </c>
      <c r="K214" s="72">
        <v>2</v>
      </c>
      <c r="L214" s="20">
        <v>40</v>
      </c>
      <c r="M214" s="65">
        <f>+L214*K214</f>
        <v>80</v>
      </c>
      <c r="N214" s="17" t="s">
        <v>16</v>
      </c>
      <c r="O214" s="18"/>
      <c r="P214" s="103">
        <f t="shared" si="36"/>
        <v>80</v>
      </c>
      <c r="Q214" s="90">
        <v>15</v>
      </c>
      <c r="R214" s="43">
        <f>+K214*Q214</f>
        <v>30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8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293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8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75</v>
      </c>
      <c r="F217" s="71"/>
      <c r="G217" s="46">
        <f t="shared" si="27"/>
        <v>75</v>
      </c>
      <c r="H217" s="78">
        <v>0</v>
      </c>
      <c r="I217" s="76">
        <v>0</v>
      </c>
      <c r="J217" s="46">
        <f t="shared" si="28"/>
        <v>74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3">
        <f t="shared" si="36"/>
        <v>10</v>
      </c>
      <c r="Q217" s="138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16</v>
      </c>
      <c r="F218" s="71"/>
      <c r="G218" s="46">
        <f t="shared" si="27"/>
        <v>16</v>
      </c>
      <c r="H218" s="78">
        <v>0</v>
      </c>
      <c r="I218" s="76">
        <v>0</v>
      </c>
      <c r="J218" s="46">
        <f t="shared" si="28"/>
        <v>15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138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8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8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8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8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8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8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+'19'!J243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+'19'!J246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1287.22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89" t="s">
        <v>212</v>
      </c>
      <c r="L261" s="190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3850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1620</v>
      </c>
      <c r="O264" s="2">
        <v>130</v>
      </c>
      <c r="P264" s="2">
        <v>395</v>
      </c>
      <c r="Q264" s="88">
        <v>50</v>
      </c>
      <c r="R264" s="2">
        <v>55</v>
      </c>
      <c r="S264" s="2">
        <v>120</v>
      </c>
      <c r="T264" s="2">
        <v>195</v>
      </c>
      <c r="U264" s="2">
        <v>255</v>
      </c>
      <c r="V264" s="2">
        <v>130</v>
      </c>
      <c r="W264" s="2">
        <v>230</v>
      </c>
      <c r="X264" s="2">
        <v>25</v>
      </c>
      <c r="Y264" s="2">
        <v>35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99</v>
      </c>
      <c r="O266" s="2" t="s">
        <v>1434</v>
      </c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980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1151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1151</v>
      </c>
      <c r="P269" s="122" t="s">
        <v>1418</v>
      </c>
      <c r="Q269" s="123" t="s">
        <v>1419</v>
      </c>
      <c r="R269" s="124" t="s">
        <v>1420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250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5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250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75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5.25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169.75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>
    <filterColumn colId="15">
      <filters blank="1">
        <filter val="-"/>
        <filter val="10.00"/>
        <filter val="100.00"/>
        <filter val="110.00"/>
        <filter val="120.00"/>
        <filter val="20.00"/>
        <filter val="25.00"/>
        <filter val="260.00"/>
        <filter val="395"/>
        <filter val="40.00"/>
        <filter val="45.00"/>
        <filter val="50.00"/>
        <filter val="65.00"/>
        <filter val="80.00"/>
        <filter val="Rookie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>
    <tabColor rgb="FFFFCCFF"/>
  </sheetPr>
  <dimension ref="A1:Z346"/>
  <sheetViews>
    <sheetView zoomScale="70" zoomScaleNormal="70" workbookViewId="0">
      <pane xSplit="10" ySplit="4" topLeftCell="K25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152</v>
      </c>
      <c r="F5" s="71"/>
      <c r="G5" s="46">
        <f t="shared" ref="G5:G26" si="0">E5+F5</f>
        <v>152</v>
      </c>
      <c r="H5" s="78">
        <v>0</v>
      </c>
      <c r="I5" s="76">
        <v>0</v>
      </c>
      <c r="J5" s="46">
        <f t="shared" ref="J5:J26" si="1">+G5-H5-K5-I5</f>
        <v>149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75</v>
      </c>
      <c r="P5" s="103">
        <f>SUM(M5-O5)</f>
        <v>75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143</v>
      </c>
      <c r="F6" s="71"/>
      <c r="G6" s="46">
        <f t="shared" si="0"/>
        <v>143</v>
      </c>
      <c r="H6" s="78">
        <v>0</v>
      </c>
      <c r="I6" s="76">
        <v>0</v>
      </c>
      <c r="J6" s="46">
        <f t="shared" si="1"/>
        <v>131</v>
      </c>
      <c r="K6" s="72">
        <v>12</v>
      </c>
      <c r="L6" s="15">
        <v>100</v>
      </c>
      <c r="M6" s="65">
        <f t="shared" ref="M6:M80" si="2">+L6*K6</f>
        <v>1200</v>
      </c>
      <c r="N6" s="17" t="s">
        <v>16</v>
      </c>
      <c r="O6" s="18">
        <v>500</v>
      </c>
      <c r="P6" s="103">
        <f t="shared" ref="P6:P80" si="3">SUM(M6-O6)</f>
        <v>700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9</v>
      </c>
      <c r="F23" s="71"/>
      <c r="G23" s="46">
        <f t="shared" si="0"/>
        <v>9</v>
      </c>
      <c r="H23" s="78">
        <v>0</v>
      </c>
      <c r="I23" s="76">
        <v>0</v>
      </c>
      <c r="J23" s="46">
        <f t="shared" si="1"/>
        <v>9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>
        <v>1</v>
      </c>
      <c r="G24" s="46">
        <f t="shared" si="0"/>
        <v>5</v>
      </c>
      <c r="H24" s="78">
        <v>0</v>
      </c>
      <c r="I24" s="76">
        <v>0</v>
      </c>
      <c r="J24" s="46">
        <f t="shared" si="1"/>
        <v>0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03">
        <f>SUM(M24-O24)</f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1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03">
        <f t="shared" si="3"/>
        <v>200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3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hidden="1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7</v>
      </c>
      <c r="F35" s="71"/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35</v>
      </c>
      <c r="P35" s="103">
        <f t="shared" si="3"/>
        <v>225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21</v>
      </c>
      <c r="F48" s="71"/>
      <c r="G48" s="46">
        <f t="shared" si="5"/>
        <v>21</v>
      </c>
      <c r="H48" s="78">
        <v>0</v>
      </c>
      <c r="I48" s="76">
        <v>0</v>
      </c>
      <c r="J48" s="46">
        <f t="shared" si="6"/>
        <v>20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7</v>
      </c>
      <c r="F110" s="71"/>
      <c r="G110" s="46">
        <f t="shared" si="23"/>
        <v>7</v>
      </c>
      <c r="H110" s="78">
        <v>0</v>
      </c>
      <c r="I110" s="76">
        <v>0</v>
      </c>
      <c r="J110" s="46">
        <f t="shared" si="24"/>
        <v>4</v>
      </c>
      <c r="K110" s="72">
        <v>3</v>
      </c>
      <c r="L110" s="22">
        <v>120</v>
      </c>
      <c r="M110" s="65">
        <f t="shared" si="7"/>
        <v>360</v>
      </c>
      <c r="N110" s="17" t="s">
        <v>16</v>
      </c>
      <c r="O110" s="18"/>
      <c r="P110" s="103">
        <f t="shared" si="8"/>
        <v>360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8</v>
      </c>
      <c r="F111" s="71"/>
      <c r="G111" s="46">
        <f t="shared" si="23"/>
        <v>8</v>
      </c>
      <c r="H111" s="78">
        <v>0</v>
      </c>
      <c r="I111" s="76">
        <v>0</v>
      </c>
      <c r="J111" s="46">
        <f t="shared" si="24"/>
        <v>8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5</v>
      </c>
      <c r="K115" s="72">
        <v>7</v>
      </c>
      <c r="L115" s="22">
        <v>60</v>
      </c>
      <c r="M115" s="65">
        <f t="shared" si="7"/>
        <v>420</v>
      </c>
      <c r="N115" s="17" t="s">
        <v>16</v>
      </c>
      <c r="O115" s="18"/>
      <c r="P115" s="103">
        <f t="shared" si="8"/>
        <v>420</v>
      </c>
      <c r="Q115" s="90">
        <v>23.61</v>
      </c>
      <c r="R115" s="43">
        <f t="shared" si="9"/>
        <v>165.26999999999998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150</v>
      </c>
      <c r="P133" s="23">
        <f t="shared" si="8"/>
        <v>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31</v>
      </c>
      <c r="F175" s="71"/>
      <c r="G175" s="46">
        <f t="shared" si="30"/>
        <v>31</v>
      </c>
      <c r="H175" s="78">
        <v>0</v>
      </c>
      <c r="I175" s="76">
        <v>0</v>
      </c>
      <c r="J175" s="46">
        <f t="shared" si="31"/>
        <v>30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7</v>
      </c>
      <c r="F190" s="71"/>
      <c r="G190" s="46">
        <f t="shared" si="30"/>
        <v>7</v>
      </c>
      <c r="H190" s="78">
        <v>0</v>
      </c>
      <c r="I190" s="76">
        <v>0</v>
      </c>
      <c r="J190" s="46">
        <f t="shared" si="31"/>
        <v>6</v>
      </c>
      <c r="K190" s="72">
        <v>1</v>
      </c>
      <c r="L190" s="20">
        <v>80</v>
      </c>
      <c r="M190" s="65">
        <f t="shared" si="34"/>
        <v>80</v>
      </c>
      <c r="N190" s="17" t="s">
        <v>16</v>
      </c>
      <c r="O190" s="18">
        <v>25</v>
      </c>
      <c r="P190" s="103">
        <f t="shared" si="35"/>
        <v>55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>
        <v>1</v>
      </c>
      <c r="G211" s="46">
        <f t="shared" si="30"/>
        <v>1</v>
      </c>
      <c r="H211" s="78">
        <v>0</v>
      </c>
      <c r="I211" s="76">
        <v>0</v>
      </c>
      <c r="J211" s="46">
        <f t="shared" si="31"/>
        <v>0</v>
      </c>
      <c r="K211" s="72">
        <v>1</v>
      </c>
      <c r="L211" s="20">
        <v>40</v>
      </c>
      <c r="M211" s="65">
        <f t="shared" si="34"/>
        <v>40</v>
      </c>
      <c r="N211" s="17" t="s">
        <v>16</v>
      </c>
      <c r="O211" s="18"/>
      <c r="P211" s="103">
        <f t="shared" si="35"/>
        <v>40</v>
      </c>
      <c r="Q211" s="90">
        <v>15</v>
      </c>
      <c r="R211" s="43">
        <f t="shared" si="36"/>
        <v>15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3">
        <f>SUM(M214-O214)</f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15</v>
      </c>
      <c r="F218" s="71"/>
      <c r="G218" s="46">
        <f t="shared" si="30"/>
        <v>15</v>
      </c>
      <c r="H218" s="78">
        <v>0</v>
      </c>
      <c r="I218" s="76">
        <v>0</v>
      </c>
      <c r="J218" s="46">
        <f t="shared" si="31"/>
        <v>13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03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+'20'!J243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+'20'!J246</f>
        <v>8</v>
      </c>
      <c r="F246" s="71"/>
      <c r="G246" s="46">
        <f t="shared" si="47"/>
        <v>8</v>
      </c>
      <c r="H246" s="78">
        <v>0</v>
      </c>
      <c r="I246" s="76">
        <v>0</v>
      </c>
      <c r="J246" s="46">
        <f t="shared" si="48"/>
        <v>8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1631.68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4740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2235</v>
      </c>
      <c r="O264" s="2">
        <v>430</v>
      </c>
      <c r="P264" s="2">
        <v>30</v>
      </c>
      <c r="Q264" s="2">
        <v>360</v>
      </c>
      <c r="R264" s="2">
        <v>75</v>
      </c>
      <c r="S264" s="2">
        <v>90</v>
      </c>
      <c r="T264" s="2">
        <v>230</v>
      </c>
      <c r="U264" s="2">
        <v>100</v>
      </c>
      <c r="V264" s="2">
        <v>140</v>
      </c>
      <c r="W264" s="2">
        <v>175</v>
      </c>
      <c r="X264" s="2">
        <v>525</v>
      </c>
      <c r="Y264" s="2">
        <v>50</v>
      </c>
      <c r="Z264" s="2">
        <v>30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1155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1155</v>
      </c>
      <c r="P269" s="122" t="s">
        <v>1418</v>
      </c>
      <c r="Q269" s="123" t="s">
        <v>1419</v>
      </c>
      <c r="R269" s="124" t="s">
        <v>1420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405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6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405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121.5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8.5050000000000008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274.995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>
    <filterColumn colId="15">
      <filters blank="1">
        <filter val="-"/>
        <filter val="100.00"/>
        <filter val="200.00"/>
        <filter val="250.00"/>
        <filter val="30"/>
        <filter val="300.00"/>
        <filter val="35.00"/>
        <filter val="360.00"/>
        <filter val="40.00"/>
        <filter val="420.00"/>
        <filter val="50.00"/>
        <filter val="55.00"/>
        <filter val="65.00"/>
        <filter val="700.00"/>
        <filter val="75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U346"/>
  <sheetViews>
    <sheetView zoomScale="70" zoomScaleNormal="70" workbookViewId="0">
      <pane xSplit="10" ySplit="4" topLeftCell="K260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149</v>
      </c>
      <c r="F5" s="71"/>
      <c r="G5" s="46">
        <f t="shared" ref="G5:G26" si="0">E5+F5</f>
        <v>149</v>
      </c>
      <c r="H5" s="78">
        <v>0</v>
      </c>
      <c r="I5" s="76">
        <v>0</v>
      </c>
      <c r="J5" s="46">
        <f t="shared" ref="J5:J26" si="1">+G5-H5-K5-I5</f>
        <v>149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131</v>
      </c>
      <c r="F6" s="71"/>
      <c r="G6" s="46">
        <f t="shared" si="0"/>
        <v>131</v>
      </c>
      <c r="H6" s="78">
        <v>0</v>
      </c>
      <c r="I6" s="76">
        <v>0</v>
      </c>
      <c r="J6" s="46">
        <f t="shared" si="1"/>
        <v>122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250</v>
      </c>
      <c r="P6" s="103">
        <f t="shared" ref="P6:P80" si="3">SUM(M6-O6)</f>
        <v>650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1</v>
      </c>
      <c r="F18" s="71">
        <v>5</v>
      </c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1</v>
      </c>
      <c r="F21" s="71">
        <v>3</v>
      </c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19</v>
      </c>
      <c r="F22" s="71">
        <v>10</v>
      </c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9</v>
      </c>
      <c r="F23" s="71">
        <v>5</v>
      </c>
      <c r="G23" s="46">
        <f t="shared" si="0"/>
        <v>14</v>
      </c>
      <c r="H23" s="78">
        <v>0</v>
      </c>
      <c r="I23" s="76">
        <v>0</v>
      </c>
      <c r="J23" s="46">
        <f t="shared" si="1"/>
        <v>14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>
        <v>9</v>
      </c>
      <c r="G24" s="46">
        <f t="shared" si="0"/>
        <v>9</v>
      </c>
      <c r="H24" s="78">
        <v>0</v>
      </c>
      <c r="I24" s="76">
        <v>0</v>
      </c>
      <c r="J24" s="46">
        <f t="shared" si="1"/>
        <v>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1</v>
      </c>
      <c r="F28" s="71">
        <v>10</v>
      </c>
      <c r="G28" s="46">
        <f t="shared" si="5"/>
        <v>11</v>
      </c>
      <c r="H28" s="78">
        <v>0</v>
      </c>
      <c r="I28" s="76">
        <v>0</v>
      </c>
      <c r="J28" s="46">
        <f t="shared" si="6"/>
        <v>10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3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17</v>
      </c>
      <c r="F31" s="71">
        <v>10</v>
      </c>
      <c r="G31" s="46">
        <f t="shared" si="5"/>
        <v>27</v>
      </c>
      <c r="H31" s="78">
        <v>0</v>
      </c>
      <c r="I31" s="76">
        <v>0</v>
      </c>
      <c r="J31" s="46">
        <f t="shared" si="6"/>
        <v>27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3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>
        <v>180</v>
      </c>
      <c r="P32" s="103">
        <f t="shared" si="3"/>
        <v>600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2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90</v>
      </c>
      <c r="P35" s="103">
        <f t="shared" si="3"/>
        <v>300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1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20</v>
      </c>
      <c r="P77" s="103">
        <f t="shared" si="3"/>
        <v>80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>
        <v>3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10</v>
      </c>
      <c r="P80" s="103">
        <f t="shared" si="3"/>
        <v>100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2</v>
      </c>
      <c r="F93" s="71">
        <v>5</v>
      </c>
      <c r="G93" s="46">
        <f t="shared" si="5"/>
        <v>7</v>
      </c>
      <c r="H93" s="78">
        <v>0</v>
      </c>
      <c r="I93" s="76">
        <v>0</v>
      </c>
      <c r="J93" s="46">
        <f t="shared" si="6"/>
        <v>5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20</v>
      </c>
      <c r="P93" s="103">
        <f t="shared" si="8"/>
        <v>50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4</v>
      </c>
      <c r="F110" s="71"/>
      <c r="G110" s="46">
        <f t="shared" si="23"/>
        <v>4</v>
      </c>
      <c r="H110" s="78">
        <v>0</v>
      </c>
      <c r="I110" s="76">
        <v>0</v>
      </c>
      <c r="J110" s="46">
        <f t="shared" si="24"/>
        <v>3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8</v>
      </c>
      <c r="F111" s="71"/>
      <c r="G111" s="46">
        <f t="shared" si="23"/>
        <v>8</v>
      </c>
      <c r="H111" s="78">
        <v>0</v>
      </c>
      <c r="I111" s="76">
        <v>0</v>
      </c>
      <c r="J111" s="46">
        <f t="shared" si="24"/>
        <v>6</v>
      </c>
      <c r="K111" s="72">
        <v>2</v>
      </c>
      <c r="L111" s="20">
        <v>250</v>
      </c>
      <c r="M111" s="65">
        <f t="shared" si="7"/>
        <v>500</v>
      </c>
      <c r="N111" s="17" t="s">
        <v>16</v>
      </c>
      <c r="O111" s="18"/>
      <c r="P111" s="103">
        <f t="shared" si="8"/>
        <v>500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03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11</v>
      </c>
      <c r="F193" s="71"/>
      <c r="G193" s="46">
        <f t="shared" si="30"/>
        <v>11</v>
      </c>
      <c r="H193" s="78">
        <v>0</v>
      </c>
      <c r="I193" s="76">
        <v>0</v>
      </c>
      <c r="J193" s="46">
        <f t="shared" si="31"/>
        <v>11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51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>
        <v>1</v>
      </c>
      <c r="G214" s="46">
        <f t="shared" si="30"/>
        <v>1</v>
      </c>
      <c r="H214" s="78">
        <v>0</v>
      </c>
      <c r="I214" s="76">
        <v>0</v>
      </c>
      <c r="J214" s="46">
        <f t="shared" si="31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>SUM(M214-O214)</f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74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13</v>
      </c>
      <c r="F218" s="71"/>
      <c r="G218" s="46">
        <f t="shared" si="30"/>
        <v>13</v>
      </c>
      <c r="H218" s="78">
        <v>0</v>
      </c>
      <c r="I218" s="76">
        <v>0</v>
      </c>
      <c r="J218" s="46">
        <f t="shared" si="31"/>
        <v>11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03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+'21'!J243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+'21'!J246</f>
        <v>8</v>
      </c>
      <c r="F246" s="71"/>
      <c r="G246" s="46">
        <f t="shared" si="47"/>
        <v>8</v>
      </c>
      <c r="H246" s="78">
        <v>0</v>
      </c>
      <c r="I246" s="76">
        <v>0</v>
      </c>
      <c r="J246" s="46">
        <f t="shared" si="48"/>
        <v>8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1237.8699999999997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3750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1660</v>
      </c>
      <c r="O264" s="2">
        <v>1010</v>
      </c>
      <c r="P264" s="2">
        <v>50</v>
      </c>
      <c r="Q264" s="2">
        <v>25</v>
      </c>
      <c r="R264" s="2">
        <v>75</v>
      </c>
      <c r="S264" s="2">
        <v>50</v>
      </c>
      <c r="T264" s="2">
        <v>400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1260</v>
      </c>
      <c r="P269" s="122" t="s">
        <v>1418</v>
      </c>
      <c r="Q269" s="123" t="s">
        <v>1419</v>
      </c>
      <c r="R269" s="124" t="s">
        <v>1420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S346"/>
  <sheetViews>
    <sheetView zoomScale="70" zoomScaleNormal="70" workbookViewId="0">
      <pane xSplit="10" ySplit="4" topLeftCell="K251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149</v>
      </c>
      <c r="F5" s="71"/>
      <c r="G5" s="46">
        <f t="shared" ref="G5:G26" si="0">E5+F5</f>
        <v>149</v>
      </c>
      <c r="H5" s="78">
        <v>0</v>
      </c>
      <c r="I5" s="76">
        <v>0</v>
      </c>
      <c r="J5" s="46">
        <f t="shared" ref="J5:J26" si="1">+G5-H5-K5-I5</f>
        <v>142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150</v>
      </c>
      <c r="P5" s="103">
        <f>SUM(M5-O5)</f>
        <v>200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122</v>
      </c>
      <c r="F6" s="71"/>
      <c r="G6" s="46">
        <f t="shared" si="0"/>
        <v>122</v>
      </c>
      <c r="H6" s="78">
        <v>0</v>
      </c>
      <c r="I6" s="76">
        <v>0</v>
      </c>
      <c r="J6" s="46">
        <f t="shared" si="1"/>
        <v>101</v>
      </c>
      <c r="K6" s="72">
        <v>21</v>
      </c>
      <c r="L6" s="15">
        <v>100</v>
      </c>
      <c r="M6" s="65">
        <f t="shared" ref="M6:M80" si="2">+L6*K6</f>
        <v>2100</v>
      </c>
      <c r="N6" s="17" t="s">
        <v>16</v>
      </c>
      <c r="O6" s="18"/>
      <c r="P6" s="103">
        <f t="shared" ref="P6:P80" si="3">SUM(M6-O6)</f>
        <v>2100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14</v>
      </c>
      <c r="F23" s="71"/>
      <c r="G23" s="46">
        <f t="shared" si="0"/>
        <v>14</v>
      </c>
      <c r="H23" s="78">
        <v>0</v>
      </c>
      <c r="I23" s="76">
        <v>0</v>
      </c>
      <c r="J23" s="46">
        <f t="shared" si="1"/>
        <v>14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27</v>
      </c>
      <c r="F31" s="71"/>
      <c r="G31" s="46">
        <f t="shared" si="5"/>
        <v>27</v>
      </c>
      <c r="H31" s="78">
        <v>0</v>
      </c>
      <c r="I31" s="76">
        <v>0</v>
      </c>
      <c r="J31" s="46">
        <f t="shared" si="6"/>
        <v>24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3</v>
      </c>
      <c r="F32" s="71">
        <v>2</v>
      </c>
      <c r="G32" s="46">
        <f t="shared" si="5"/>
        <v>5</v>
      </c>
      <c r="H32" s="78">
        <v>0</v>
      </c>
      <c r="I32" s="76">
        <v>0</v>
      </c>
      <c r="J32" s="46">
        <f t="shared" si="6"/>
        <v>0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>
        <v>325</v>
      </c>
      <c r="P32" s="103">
        <f t="shared" si="3"/>
        <v>325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20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3</v>
      </c>
      <c r="F51" s="71"/>
      <c r="G51" s="46">
        <f t="shared" si="5"/>
        <v>3</v>
      </c>
      <c r="H51" s="78">
        <v>0</v>
      </c>
      <c r="I51" s="76">
        <v>0</v>
      </c>
      <c r="J51" s="46">
        <f t="shared" si="6"/>
        <v>3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7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1</v>
      </c>
      <c r="F60" s="71"/>
      <c r="G60" s="46">
        <f t="shared" si="5"/>
        <v>1</v>
      </c>
      <c r="H60" s="78">
        <v>0</v>
      </c>
      <c r="I60" s="76">
        <v>0</v>
      </c>
      <c r="J60" s="46">
        <f t="shared" si="6"/>
        <v>0</v>
      </c>
      <c r="K60" s="72">
        <v>1</v>
      </c>
      <c r="L60" s="15">
        <v>120</v>
      </c>
      <c r="M60" s="65">
        <f t="shared" si="2"/>
        <v>120</v>
      </c>
      <c r="N60" s="17" t="s">
        <v>16</v>
      </c>
      <c r="O60" s="18">
        <v>60</v>
      </c>
      <c r="P60" s="103">
        <f t="shared" si="3"/>
        <v>60</v>
      </c>
      <c r="Q60" s="90">
        <v>27.25</v>
      </c>
      <c r="R60" s="43">
        <f t="shared" si="4"/>
        <v>27.25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3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6</v>
      </c>
      <c r="F111" s="71"/>
      <c r="G111" s="46">
        <f t="shared" si="20"/>
        <v>6</v>
      </c>
      <c r="H111" s="78">
        <v>0</v>
      </c>
      <c r="I111" s="76">
        <v>0</v>
      </c>
      <c r="J111" s="46">
        <f t="shared" si="21"/>
        <v>5</v>
      </c>
      <c r="K111" s="72">
        <v>1</v>
      </c>
      <c r="L111" s="20">
        <v>250</v>
      </c>
      <c r="M111" s="65">
        <f t="shared" si="7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2</v>
      </c>
      <c r="F123" s="71"/>
      <c r="G123" s="46">
        <f t="shared" si="20"/>
        <v>2</v>
      </c>
      <c r="H123" s="78">
        <v>0</v>
      </c>
      <c r="I123" s="76">
        <v>0</v>
      </c>
      <c r="J123" s="46">
        <f t="shared" si="21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3">
        <f t="shared" si="26"/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30</v>
      </c>
      <c r="F175" s="71"/>
      <c r="G175" s="46">
        <f t="shared" si="27"/>
        <v>30</v>
      </c>
      <c r="H175" s="78">
        <v>0</v>
      </c>
      <c r="I175" s="76">
        <v>0</v>
      </c>
      <c r="J175" s="46">
        <f t="shared" si="28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6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11</v>
      </c>
      <c r="F193" s="71"/>
      <c r="G193" s="46">
        <f t="shared" si="27"/>
        <v>11</v>
      </c>
      <c r="H193" s="78">
        <v>0</v>
      </c>
      <c r="I193" s="76">
        <v>0</v>
      </c>
      <c r="J193" s="46">
        <f t="shared" si="28"/>
        <v>10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0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51</v>
      </c>
      <c r="F198" s="71"/>
      <c r="G198" s="46">
        <f t="shared" si="27"/>
        <v>51</v>
      </c>
      <c r="H198" s="78">
        <v>0</v>
      </c>
      <c r="I198" s="76">
        <v>0</v>
      </c>
      <c r="J198" s="46">
        <f t="shared" si="28"/>
        <v>50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3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293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74</v>
      </c>
      <c r="F217" s="71"/>
      <c r="G217" s="46">
        <f t="shared" si="27"/>
        <v>74</v>
      </c>
      <c r="H217" s="78">
        <v>0</v>
      </c>
      <c r="I217" s="76">
        <v>0</v>
      </c>
      <c r="J217" s="46">
        <f t="shared" si="28"/>
        <v>74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11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+'22'!J243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+'22'!J246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1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1606.9900000000002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4465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2345</v>
      </c>
      <c r="O264" s="2">
        <v>25</v>
      </c>
      <c r="P264" s="2">
        <v>25</v>
      </c>
      <c r="Q264" s="2">
        <v>2000</v>
      </c>
      <c r="R264" s="2">
        <v>260</v>
      </c>
      <c r="S264" s="2">
        <v>35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X346"/>
  <sheetViews>
    <sheetView zoomScale="70" zoomScaleNormal="70" workbookViewId="0">
      <pane xSplit="10" ySplit="4" topLeftCell="L257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142</v>
      </c>
      <c r="F5" s="71"/>
      <c r="G5" s="46">
        <f t="shared" ref="G5:G26" si="0">E5+F5</f>
        <v>142</v>
      </c>
      <c r="H5" s="78">
        <v>21</v>
      </c>
      <c r="I5" s="76">
        <v>0</v>
      </c>
      <c r="J5" s="46">
        <f t="shared" ref="J5:J26" si="1">+G5-H5-K5-I5</f>
        <v>120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101</v>
      </c>
      <c r="F6" s="71"/>
      <c r="G6" s="46">
        <f t="shared" si="0"/>
        <v>101</v>
      </c>
      <c r="H6" s="78">
        <v>0</v>
      </c>
      <c r="I6" s="76">
        <v>0</v>
      </c>
      <c r="J6" s="46">
        <f t="shared" si="1"/>
        <v>95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60</v>
      </c>
      <c r="P6" s="103">
        <f t="shared" ref="P6:P80" si="3">SUM(M6-O6)</f>
        <v>540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>
        <v>3</v>
      </c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6</v>
      </c>
      <c r="F18" s="71">
        <v>4</v>
      </c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1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29</v>
      </c>
      <c r="F22" s="71"/>
      <c r="G22" s="46">
        <f t="shared" si="0"/>
        <v>29</v>
      </c>
      <c r="H22" s="78">
        <v>0</v>
      </c>
      <c r="I22" s="76">
        <v>0</v>
      </c>
      <c r="J22" s="46">
        <f t="shared" si="1"/>
        <v>26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20</v>
      </c>
      <c r="P22" s="103">
        <f t="shared" si="3"/>
        <v>280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14</v>
      </c>
      <c r="F23" s="71"/>
      <c r="G23" s="46">
        <f t="shared" si="0"/>
        <v>14</v>
      </c>
      <c r="H23" s="78">
        <v>0</v>
      </c>
      <c r="I23" s="76">
        <v>0</v>
      </c>
      <c r="J23" s="46">
        <f t="shared" si="1"/>
        <v>14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3">
        <f t="shared" si="3"/>
        <v>80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/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2</v>
      </c>
      <c r="F35" s="71"/>
      <c r="G35" s="46">
        <f t="shared" si="5"/>
        <v>2</v>
      </c>
      <c r="H35" s="78">
        <v>1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10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1439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11</v>
      </c>
      <c r="F47" s="71"/>
      <c r="G47" s="46">
        <f t="shared" si="5"/>
        <v>11</v>
      </c>
      <c r="H47" s="78">
        <v>0</v>
      </c>
      <c r="I47" s="76">
        <v>11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1440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20</v>
      </c>
      <c r="F48" s="71"/>
      <c r="G48" s="46">
        <f t="shared" si="5"/>
        <v>20</v>
      </c>
      <c r="H48" s="78">
        <v>0</v>
      </c>
      <c r="I48" s="76">
        <v>20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1442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9</v>
      </c>
      <c r="F49" s="71"/>
      <c r="G49" s="46">
        <f t="shared" si="5"/>
        <v>9</v>
      </c>
      <c r="H49" s="78">
        <v>0</v>
      </c>
      <c r="I49" s="76">
        <v>9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1443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14</v>
      </c>
      <c r="F50" s="71"/>
      <c r="G50" s="46">
        <f t="shared" si="5"/>
        <v>14</v>
      </c>
      <c r="H50" s="78">
        <v>0</v>
      </c>
      <c r="I50" s="76">
        <v>14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1441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3</v>
      </c>
      <c r="F51" s="71"/>
      <c r="G51" s="46">
        <f t="shared" si="5"/>
        <v>3</v>
      </c>
      <c r="H51" s="78">
        <v>0</v>
      </c>
      <c r="I51" s="76">
        <v>3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1444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/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19</v>
      </c>
      <c r="F53" s="71">
        <v>5</v>
      </c>
      <c r="G53" s="46">
        <f t="shared" si="5"/>
        <v>24</v>
      </c>
      <c r="H53" s="78">
        <v>0</v>
      </c>
      <c r="I53" s="76">
        <v>24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1445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3</v>
      </c>
      <c r="F55" s="71"/>
      <c r="G55" s="46">
        <f t="shared" si="5"/>
        <v>3</v>
      </c>
      <c r="H55" s="78">
        <v>0</v>
      </c>
      <c r="I55" s="76">
        <v>0</v>
      </c>
      <c r="J55" s="46">
        <f t="shared" si="6"/>
        <v>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3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</v>
      </c>
      <c r="F57" s="71">
        <v>3</v>
      </c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4</v>
      </c>
      <c r="F62" s="71">
        <v>5</v>
      </c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3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3</v>
      </c>
      <c r="F68" s="71"/>
      <c r="G68" s="46">
        <f t="shared" si="5"/>
        <v>3</v>
      </c>
      <c r="H68" s="78">
        <v>0</v>
      </c>
      <c r="I68" s="76">
        <v>0</v>
      </c>
      <c r="J68" s="46">
        <f t="shared" si="6"/>
        <v>2</v>
      </c>
      <c r="K68" s="72">
        <v>1</v>
      </c>
      <c r="L68" s="15">
        <v>80</v>
      </c>
      <c r="M68" s="65">
        <f t="shared" si="2"/>
        <v>80</v>
      </c>
      <c r="N68" s="17" t="s">
        <v>16</v>
      </c>
      <c r="O68" s="18">
        <v>30</v>
      </c>
      <c r="P68" s="103">
        <f t="shared" si="3"/>
        <v>50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3</v>
      </c>
      <c r="F110" s="71"/>
      <c r="G110" s="46">
        <f t="shared" si="23"/>
        <v>3</v>
      </c>
      <c r="H110" s="78">
        <v>0</v>
      </c>
      <c r="I110" s="76">
        <v>0</v>
      </c>
      <c r="J110" s="46">
        <f t="shared" si="24"/>
        <v>3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5</v>
      </c>
      <c r="F111" s="71"/>
      <c r="G111" s="46">
        <f t="shared" si="23"/>
        <v>5</v>
      </c>
      <c r="H111" s="78">
        <v>0</v>
      </c>
      <c r="I111" s="76">
        <v>0</v>
      </c>
      <c r="J111" s="46">
        <f t="shared" si="24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10</v>
      </c>
      <c r="F112" s="71"/>
      <c r="G112" s="46">
        <f t="shared" si="23"/>
        <v>10</v>
      </c>
      <c r="H112" s="78">
        <v>0</v>
      </c>
      <c r="I112" s="76">
        <v>0</v>
      </c>
      <c r="J112" s="46">
        <f t="shared" si="24"/>
        <v>10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27</v>
      </c>
      <c r="F113" s="71"/>
      <c r="G113" s="46">
        <f t="shared" si="23"/>
        <v>27</v>
      </c>
      <c r="H113" s="78">
        <v>0</v>
      </c>
      <c r="I113" s="76">
        <v>0</v>
      </c>
      <c r="J113" s="46">
        <f t="shared" si="24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12</v>
      </c>
      <c r="F117" s="71"/>
      <c r="G117" s="46">
        <f t="shared" si="23"/>
        <v>12</v>
      </c>
      <c r="H117" s="78">
        <v>0</v>
      </c>
      <c r="I117" s="76">
        <v>0</v>
      </c>
      <c r="J117" s="46">
        <f t="shared" si="24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2</v>
      </c>
      <c r="F123" s="71"/>
      <c r="G123" s="46">
        <f t="shared" si="23"/>
        <v>2</v>
      </c>
      <c r="H123" s="78">
        <v>0</v>
      </c>
      <c r="I123" s="76">
        <v>0</v>
      </c>
      <c r="J123" s="46">
        <f t="shared" si="24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4</v>
      </c>
      <c r="F126" s="71"/>
      <c r="G126" s="46">
        <f t="shared" si="23"/>
        <v>4</v>
      </c>
      <c r="H126" s="78">
        <v>0</v>
      </c>
      <c r="I126" s="76">
        <v>0</v>
      </c>
      <c r="J126" s="46">
        <f t="shared" si="24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0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03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>
        <v>7</v>
      </c>
      <c r="G172" s="46">
        <f t="shared" si="30"/>
        <v>7</v>
      </c>
      <c r="H172" s="78">
        <v>0</v>
      </c>
      <c r="I172" s="76">
        <v>0</v>
      </c>
      <c r="J172" s="46">
        <f t="shared" si="31"/>
        <v>7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10</v>
      </c>
      <c r="P173" s="103">
        <f>SUM(M173-O173)</f>
        <v>25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30</v>
      </c>
      <c r="F175" s="71"/>
      <c r="G175" s="46">
        <f t="shared" si="30"/>
        <v>30</v>
      </c>
      <c r="H175" s="78">
        <v>0</v>
      </c>
      <c r="I175" s="76">
        <v>0</v>
      </c>
      <c r="J175" s="46">
        <f t="shared" si="31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6</v>
      </c>
      <c r="F190" s="71"/>
      <c r="G190" s="46">
        <f t="shared" si="30"/>
        <v>6</v>
      </c>
      <c r="H190" s="78">
        <v>0</v>
      </c>
      <c r="I190" s="76">
        <v>0</v>
      </c>
      <c r="J190" s="46">
        <f t="shared" si="31"/>
        <v>6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5</v>
      </c>
      <c r="F196" s="71"/>
      <c r="G196" s="46">
        <f t="shared" si="30"/>
        <v>5</v>
      </c>
      <c r="H196" s="78">
        <v>0</v>
      </c>
      <c r="I196" s="76">
        <v>0</v>
      </c>
      <c r="J196" s="46">
        <f t="shared" si="31"/>
        <v>5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4</v>
      </c>
      <c r="F197" s="71"/>
      <c r="G197" s="46">
        <f t="shared" si="30"/>
        <v>4</v>
      </c>
      <c r="H197" s="78">
        <v>0</v>
      </c>
      <c r="I197" s="76">
        <v>0</v>
      </c>
      <c r="J197" s="46">
        <f t="shared" si="31"/>
        <v>4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50</v>
      </c>
      <c r="F198" s="71"/>
      <c r="G198" s="46">
        <f t="shared" si="30"/>
        <v>50</v>
      </c>
      <c r="H198" s="78">
        <v>0</v>
      </c>
      <c r="I198" s="76">
        <v>13</v>
      </c>
      <c r="J198" s="46">
        <f t="shared" si="31"/>
        <v>30</v>
      </c>
      <c r="K198" s="72">
        <v>7</v>
      </c>
      <c r="L198" s="20">
        <v>150</v>
      </c>
      <c r="M198" s="65">
        <f t="shared" si="34"/>
        <v>1050</v>
      </c>
      <c r="N198" s="17" t="s">
        <v>1446</v>
      </c>
      <c r="O198" s="18"/>
      <c r="P198" s="103">
        <f t="shared" si="35"/>
        <v>1050</v>
      </c>
      <c r="Q198" s="90">
        <v>64.38</v>
      </c>
      <c r="R198" s="43">
        <f t="shared" si="36"/>
        <v>450.65999999999997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8</v>
      </c>
      <c r="F205" s="71"/>
      <c r="G205" s="46">
        <f t="shared" si="30"/>
        <v>8</v>
      </c>
      <c r="H205" s="78">
        <v>0</v>
      </c>
      <c r="I205" s="76">
        <v>0</v>
      </c>
      <c r="J205" s="46">
        <f t="shared" si="31"/>
        <v>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293</v>
      </c>
      <c r="F216" s="71"/>
      <c r="G216" s="46">
        <f t="shared" si="30"/>
        <v>293</v>
      </c>
      <c r="H216" s="78">
        <v>0</v>
      </c>
      <c r="I216" s="76">
        <v>0</v>
      </c>
      <c r="J216" s="46">
        <f t="shared" si="31"/>
        <v>293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74</v>
      </c>
      <c r="F217" s="71"/>
      <c r="G217" s="46">
        <f t="shared" si="30"/>
        <v>74</v>
      </c>
      <c r="H217" s="78">
        <v>0</v>
      </c>
      <c r="I217" s="76">
        <v>0</v>
      </c>
      <c r="J217" s="46">
        <f t="shared" si="31"/>
        <v>72</v>
      </c>
      <c r="K217" s="72">
        <v>2</v>
      </c>
      <c r="L217" s="20">
        <v>10</v>
      </c>
      <c r="M217" s="65">
        <f t="shared" si="34"/>
        <v>20</v>
      </c>
      <c r="N217" s="17" t="s">
        <v>16</v>
      </c>
      <c r="O217" s="18"/>
      <c r="P217" s="103">
        <f t="shared" si="35"/>
        <v>20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100</v>
      </c>
      <c r="F226" s="71"/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146</v>
      </c>
      <c r="F227" s="71"/>
      <c r="G227" s="46">
        <f t="shared" si="30"/>
        <v>146</v>
      </c>
      <c r="H227" s="78">
        <v>0</v>
      </c>
      <c r="I227" s="76">
        <v>0</v>
      </c>
      <c r="J227" s="46">
        <f t="shared" si="31"/>
        <v>146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+'23'!J243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27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+'23'!J246</f>
        <v>8</v>
      </c>
      <c r="F246" s="71"/>
      <c r="G246" s="46">
        <f t="shared" si="47"/>
        <v>8</v>
      </c>
      <c r="H246" s="78">
        <v>0</v>
      </c>
      <c r="I246" s="76">
        <v>0</v>
      </c>
      <c r="J246" s="46">
        <f t="shared" si="48"/>
        <v>8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1233.7200000000003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3320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1265</v>
      </c>
      <c r="O264" s="2">
        <v>25</v>
      </c>
      <c r="P264" s="2">
        <v>400</v>
      </c>
      <c r="Q264" s="2">
        <v>10</v>
      </c>
      <c r="R264" s="2">
        <v>85</v>
      </c>
      <c r="S264" s="2">
        <v>200</v>
      </c>
      <c r="T264" s="2">
        <v>60</v>
      </c>
      <c r="U264" s="2">
        <v>50</v>
      </c>
      <c r="V264" s="2">
        <v>25</v>
      </c>
      <c r="W264" s="2">
        <v>400</v>
      </c>
      <c r="X264" s="2">
        <v>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  <c r="P269" s="122" t="s">
        <v>1418</v>
      </c>
      <c r="Q269" s="123" t="s">
        <v>1419</v>
      </c>
      <c r="R269" s="124" t="s">
        <v>1420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4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S346"/>
  <sheetViews>
    <sheetView zoomScale="70" zoomScaleNormal="70" workbookViewId="0">
      <pane xSplit="10" ySplit="4" topLeftCell="L257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120</v>
      </c>
      <c r="F5" s="71"/>
      <c r="G5" s="46">
        <f t="shared" ref="G5:G26" si="0">E5+F5</f>
        <v>120</v>
      </c>
      <c r="H5" s="78">
        <v>0</v>
      </c>
      <c r="I5" s="76">
        <v>0</v>
      </c>
      <c r="J5" s="46">
        <f t="shared" ref="J5:J26" si="1">+G5-H5-K5-I5</f>
        <v>120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95</v>
      </c>
      <c r="F6" s="71"/>
      <c r="G6" s="46">
        <f t="shared" si="0"/>
        <v>95</v>
      </c>
      <c r="H6" s="78">
        <v>0</v>
      </c>
      <c r="I6" s="76">
        <v>0</v>
      </c>
      <c r="J6" s="46">
        <f t="shared" si="1"/>
        <v>93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10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14</v>
      </c>
      <c r="F23" s="71"/>
      <c r="G23" s="46">
        <f t="shared" si="0"/>
        <v>14</v>
      </c>
      <c r="H23" s="78">
        <v>1</v>
      </c>
      <c r="I23" s="76">
        <v>0</v>
      </c>
      <c r="J23" s="46">
        <f t="shared" si="1"/>
        <v>13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22</v>
      </c>
      <c r="F31" s="71"/>
      <c r="G31" s="46">
        <f t="shared" si="5"/>
        <v>22</v>
      </c>
      <c r="H31" s="78">
        <v>0</v>
      </c>
      <c r="I31" s="76">
        <v>0</v>
      </c>
      <c r="J31" s="46">
        <f t="shared" si="6"/>
        <v>19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8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6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2</v>
      </c>
      <c r="F80" s="71"/>
      <c r="G80" s="46">
        <f t="shared" si="5"/>
        <v>2</v>
      </c>
      <c r="H80" s="78"/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3</v>
      </c>
      <c r="F110" s="71"/>
      <c r="G110" s="46">
        <f t="shared" si="20"/>
        <v>3</v>
      </c>
      <c r="H110" s="78">
        <v>0</v>
      </c>
      <c r="I110" s="76">
        <v>0</v>
      </c>
      <c r="J110" s="46">
        <f t="shared" si="21"/>
        <v>2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5</v>
      </c>
      <c r="F111" s="71"/>
      <c r="G111" s="46">
        <f t="shared" si="20"/>
        <v>5</v>
      </c>
      <c r="H111" s="78">
        <v>0</v>
      </c>
      <c r="I111" s="76">
        <v>0</v>
      </c>
      <c r="J111" s="46">
        <f t="shared" si="21"/>
        <v>5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10</v>
      </c>
      <c r="F112" s="71"/>
      <c r="G112" s="46">
        <f t="shared" si="20"/>
        <v>10</v>
      </c>
      <c r="H112" s="78">
        <v>0</v>
      </c>
      <c r="I112" s="76">
        <v>0</v>
      </c>
      <c r="J112" s="46">
        <f t="shared" si="21"/>
        <v>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2</v>
      </c>
      <c r="F123" s="71"/>
      <c r="G123" s="46">
        <f t="shared" si="20"/>
        <v>2</v>
      </c>
      <c r="H123" s="78">
        <v>0</v>
      </c>
      <c r="I123" s="76">
        <v>0</v>
      </c>
      <c r="J123" s="46">
        <f t="shared" si="21"/>
        <v>2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7</v>
      </c>
      <c r="F172" s="71"/>
      <c r="G172" s="46">
        <f t="shared" si="27"/>
        <v>7</v>
      </c>
      <c r="H172" s="78">
        <v>0</v>
      </c>
      <c r="I172" s="76">
        <v>0</v>
      </c>
      <c r="J172" s="46">
        <f t="shared" si="28"/>
        <v>7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30</v>
      </c>
      <c r="F175" s="71"/>
      <c r="G175" s="46">
        <f t="shared" si="27"/>
        <v>30</v>
      </c>
      <c r="H175" s="78">
        <v>0</v>
      </c>
      <c r="I175" s="76">
        <v>0</v>
      </c>
      <c r="J175" s="46">
        <f t="shared" si="28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6</v>
      </c>
      <c r="F190" s="71"/>
      <c r="G190" s="46">
        <f t="shared" si="27"/>
        <v>6</v>
      </c>
      <c r="H190" s="78">
        <v>0</v>
      </c>
      <c r="I190" s="76">
        <v>0</v>
      </c>
      <c r="J190" s="46">
        <f t="shared" si="28"/>
        <v>5</v>
      </c>
      <c r="K190" s="72">
        <v>1</v>
      </c>
      <c r="L190" s="20">
        <v>55</v>
      </c>
      <c r="M190" s="65">
        <f t="shared" si="31"/>
        <v>55</v>
      </c>
      <c r="N190" s="17" t="s">
        <v>16</v>
      </c>
      <c r="O190" s="18"/>
      <c r="P190" s="103">
        <f t="shared" si="26"/>
        <v>55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9</v>
      </c>
      <c r="F193" s="71"/>
      <c r="G193" s="46">
        <f t="shared" si="27"/>
        <v>9</v>
      </c>
      <c r="H193" s="78">
        <v>0</v>
      </c>
      <c r="I193" s="76">
        <v>0</v>
      </c>
      <c r="J193" s="46">
        <f t="shared" si="28"/>
        <v>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30</v>
      </c>
      <c r="F198" s="71"/>
      <c r="G198" s="46">
        <f t="shared" si="27"/>
        <v>30</v>
      </c>
      <c r="H198" s="78">
        <v>1</v>
      </c>
      <c r="I198" s="76"/>
      <c r="J198" s="46">
        <f t="shared" si="28"/>
        <v>29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>
        <v>1</v>
      </c>
      <c r="G214" s="46">
        <f t="shared" si="27"/>
        <v>1</v>
      </c>
      <c r="H214" s="78">
        <v>0</v>
      </c>
      <c r="I214" s="76">
        <v>0</v>
      </c>
      <c r="J214" s="46">
        <f t="shared" si="28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/>
      <c r="P214" s="103">
        <f t="shared" si="36"/>
        <v>40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293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72</v>
      </c>
      <c r="F217" s="71"/>
      <c r="G217" s="46">
        <f t="shared" si="27"/>
        <v>72</v>
      </c>
      <c r="H217" s="78">
        <v>0</v>
      </c>
      <c r="I217" s="76">
        <v>0</v>
      </c>
      <c r="J217" s="46">
        <f t="shared" si="28"/>
        <v>72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11</v>
      </c>
      <c r="F218" s="71"/>
      <c r="G218" s="46">
        <f t="shared" si="27"/>
        <v>11</v>
      </c>
      <c r="H218" s="78">
        <v>0</v>
      </c>
      <c r="I218" s="76">
        <v>0</v>
      </c>
      <c r="J218" s="46">
        <f t="shared" si="28"/>
        <v>10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+'24'!J243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+'24'!J246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426.15000000000003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795</v>
      </c>
      <c r="O264" s="2">
        <v>355</v>
      </c>
      <c r="P264" s="2">
        <v>140</v>
      </c>
      <c r="Q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T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120</v>
      </c>
      <c r="F5" s="71"/>
      <c r="G5" s="46">
        <f t="shared" ref="G5:G26" si="0">E5+F5</f>
        <v>120</v>
      </c>
      <c r="H5" s="78">
        <v>0</v>
      </c>
      <c r="I5" s="76">
        <v>0</v>
      </c>
      <c r="J5" s="46">
        <f t="shared" ref="J5:J26" si="1">+G5-H5-K5-I5</f>
        <v>120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93</v>
      </c>
      <c r="F6" s="71"/>
      <c r="G6" s="46">
        <f t="shared" si="0"/>
        <v>93</v>
      </c>
      <c r="H6" s="78">
        <v>0</v>
      </c>
      <c r="I6" s="76">
        <v>0</v>
      </c>
      <c r="J6" s="46">
        <f t="shared" si="1"/>
        <v>87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36">
        <v>20</v>
      </c>
      <c r="P6" s="103">
        <f t="shared" ref="P6:P37" si="3">SUM(M6-O6)</f>
        <v>580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25</v>
      </c>
      <c r="F22" s="71"/>
      <c r="G22" s="46">
        <f t="shared" si="0"/>
        <v>25</v>
      </c>
      <c r="H22" s="78">
        <v>0</v>
      </c>
      <c r="I22" s="76">
        <v>0</v>
      </c>
      <c r="J22" s="46">
        <f t="shared" si="1"/>
        <v>23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13</v>
      </c>
      <c r="F23" s="71"/>
      <c r="G23" s="46">
        <f t="shared" si="0"/>
        <v>13</v>
      </c>
      <c r="H23" s="78">
        <v>0</v>
      </c>
      <c r="I23" s="76">
        <v>0</v>
      </c>
      <c r="J23" s="46">
        <f t="shared" si="1"/>
        <v>12</v>
      </c>
      <c r="K23" s="72">
        <v>1</v>
      </c>
      <c r="L23" s="15">
        <v>100</v>
      </c>
      <c r="M23" s="65">
        <f t="shared" si="2"/>
        <v>100</v>
      </c>
      <c r="N23" s="17" t="s">
        <v>16</v>
      </c>
      <c r="O23" s="18">
        <v>50</v>
      </c>
      <c r="P23" s="103">
        <f t="shared" si="3"/>
        <v>50</v>
      </c>
      <c r="Q23" s="90">
        <v>42.24</v>
      </c>
      <c r="R23" s="43">
        <f t="shared" si="4"/>
        <v>42.24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>SUM(M35-O35)</f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ref="P38:P69" si="7"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7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7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>
        <v>50</v>
      </c>
      <c r="P66" s="103">
        <f t="shared" si="7"/>
        <v>50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2</v>
      </c>
      <c r="F68" s="71"/>
      <c r="G68" s="46">
        <f t="shared" si="5"/>
        <v>2</v>
      </c>
      <c r="H68" s="78">
        <v>0</v>
      </c>
      <c r="I68" s="76">
        <v>0</v>
      </c>
      <c r="J68" s="46">
        <f t="shared" si="6"/>
        <v>2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8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8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8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8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8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8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8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8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8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>
        <v>2</v>
      </c>
      <c r="G108" s="46">
        <f t="shared" si="21"/>
        <v>2</v>
      </c>
      <c r="H108" s="78">
        <v>0</v>
      </c>
      <c r="I108" s="76">
        <v>0</v>
      </c>
      <c r="J108" s="46">
        <f t="shared" si="22"/>
        <v>0</v>
      </c>
      <c r="K108" s="72">
        <v>2</v>
      </c>
      <c r="L108" s="20">
        <v>120</v>
      </c>
      <c r="M108" s="65">
        <f>+L108*K108</f>
        <v>240</v>
      </c>
      <c r="N108" s="17" t="s">
        <v>16</v>
      </c>
      <c r="O108" s="18"/>
      <c r="P108" s="103">
        <f t="shared" si="8"/>
        <v>240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2</v>
      </c>
      <c r="F110" s="71"/>
      <c r="G110" s="46">
        <f t="shared" si="21"/>
        <v>2</v>
      </c>
      <c r="H110" s="78">
        <v>0</v>
      </c>
      <c r="I110" s="76">
        <v>0</v>
      </c>
      <c r="J110" s="46">
        <f t="shared" si="22"/>
        <v>1</v>
      </c>
      <c r="K110" s="72">
        <v>1</v>
      </c>
      <c r="L110" s="22">
        <v>120</v>
      </c>
      <c r="M110" s="65">
        <f t="shared" si="9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5</v>
      </c>
      <c r="F111" s="71"/>
      <c r="G111" s="46">
        <f t="shared" si="21"/>
        <v>5</v>
      </c>
      <c r="H111" s="78">
        <v>0</v>
      </c>
      <c r="I111" s="76">
        <v>0</v>
      </c>
      <c r="J111" s="46">
        <f t="shared" si="22"/>
        <v>4</v>
      </c>
      <c r="K111" s="72">
        <v>1</v>
      </c>
      <c r="L111" s="20">
        <v>250</v>
      </c>
      <c r="M111" s="65">
        <f t="shared" si="9"/>
        <v>250</v>
      </c>
      <c r="N111" s="17" t="s">
        <v>16</v>
      </c>
      <c r="O111" s="18"/>
      <c r="P111" s="103">
        <f t="shared" si="8"/>
        <v>250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9</v>
      </c>
      <c r="F112" s="71"/>
      <c r="G112" s="46">
        <f t="shared" si="21"/>
        <v>9</v>
      </c>
      <c r="H112" s="78">
        <v>0</v>
      </c>
      <c r="I112" s="76">
        <v>0</v>
      </c>
      <c r="J112" s="46">
        <f t="shared" si="22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27</v>
      </c>
      <c r="F113" s="71"/>
      <c r="G113" s="46">
        <f t="shared" si="21"/>
        <v>27</v>
      </c>
      <c r="H113" s="78">
        <v>0</v>
      </c>
      <c r="I113" s="76">
        <v>0</v>
      </c>
      <c r="J113" s="46">
        <f t="shared" si="22"/>
        <v>27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5</v>
      </c>
      <c r="F115" s="71"/>
      <c r="G115" s="46">
        <f t="shared" si="21"/>
        <v>5</v>
      </c>
      <c r="H115" s="78">
        <v>0</v>
      </c>
      <c r="I115" s="76">
        <v>0</v>
      </c>
      <c r="J115" s="46">
        <f t="shared" si="22"/>
        <v>5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12</v>
      </c>
      <c r="F116" s="71"/>
      <c r="G116" s="46">
        <f t="shared" si="21"/>
        <v>12</v>
      </c>
      <c r="H116" s="78">
        <v>0</v>
      </c>
      <c r="I116" s="76">
        <v>0</v>
      </c>
      <c r="J116" s="46">
        <f t="shared" si="22"/>
        <v>12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12</v>
      </c>
      <c r="F117" s="71"/>
      <c r="G117" s="46">
        <f t="shared" si="21"/>
        <v>12</v>
      </c>
      <c r="H117" s="78">
        <v>0</v>
      </c>
      <c r="I117" s="76">
        <v>0</v>
      </c>
      <c r="J117" s="46">
        <f t="shared" si="22"/>
        <v>12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2</v>
      </c>
      <c r="F123" s="71"/>
      <c r="G123" s="46">
        <f t="shared" si="21"/>
        <v>2</v>
      </c>
      <c r="H123" s="78">
        <v>0</v>
      </c>
      <c r="I123" s="76">
        <v>0</v>
      </c>
      <c r="J123" s="46">
        <f t="shared" si="22"/>
        <v>2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4</v>
      </c>
      <c r="F126" s="71"/>
      <c r="G126" s="46">
        <f t="shared" si="21"/>
        <v>4</v>
      </c>
      <c r="H126" s="78">
        <v>0</v>
      </c>
      <c r="I126" s="76">
        <v>0</v>
      </c>
      <c r="J126" s="46">
        <f t="shared" si="22"/>
        <v>4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>
        <v>5</v>
      </c>
      <c r="G131" s="46">
        <f t="shared" si="21"/>
        <v>5</v>
      </c>
      <c r="H131" s="78">
        <v>0</v>
      </c>
      <c r="I131" s="76">
        <v>0</v>
      </c>
      <c r="J131" s="46">
        <f t="shared" si="22"/>
        <v>4</v>
      </c>
      <c r="K131" s="72">
        <v>1</v>
      </c>
      <c r="L131" s="22">
        <v>50</v>
      </c>
      <c r="M131" s="65">
        <f t="shared" si="9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10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>
        <v>5</v>
      </c>
      <c r="G133" s="46">
        <f t="shared" si="21"/>
        <v>5</v>
      </c>
      <c r="H133" s="78">
        <v>0</v>
      </c>
      <c r="I133" s="76">
        <v>0</v>
      </c>
      <c r="J133" s="46">
        <f t="shared" si="22"/>
        <v>3</v>
      </c>
      <c r="K133" s="72">
        <v>2</v>
      </c>
      <c r="L133" s="20">
        <v>50</v>
      </c>
      <c r="M133" s="65">
        <f t="shared" si="9"/>
        <v>100</v>
      </c>
      <c r="N133" s="17" t="s">
        <v>16</v>
      </c>
      <c r="O133" s="18"/>
      <c r="P133" s="103">
        <f t="shared" si="8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7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7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7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7</v>
      </c>
      <c r="F172" s="71"/>
      <c r="G172" s="46">
        <f t="shared" si="28"/>
        <v>7</v>
      </c>
      <c r="H172" s="78">
        <v>0</v>
      </c>
      <c r="I172" s="76">
        <v>0</v>
      </c>
      <c r="J172" s="46">
        <f t="shared" si="29"/>
        <v>7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30</v>
      </c>
      <c r="F175" s="71"/>
      <c r="G175" s="46">
        <f t="shared" si="28"/>
        <v>30</v>
      </c>
      <c r="H175" s="78">
        <v>0</v>
      </c>
      <c r="I175" s="76">
        <v>0</v>
      </c>
      <c r="J175" s="46">
        <f t="shared" si="29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5</v>
      </c>
      <c r="F190" s="71"/>
      <c r="G190" s="46">
        <f t="shared" si="28"/>
        <v>5</v>
      </c>
      <c r="H190" s="78">
        <v>0</v>
      </c>
      <c r="I190" s="76">
        <v>0</v>
      </c>
      <c r="J190" s="46">
        <f t="shared" si="29"/>
        <v>5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8</v>
      </c>
      <c r="F193" s="71"/>
      <c r="G193" s="46">
        <f t="shared" si="28"/>
        <v>8</v>
      </c>
      <c r="H193" s="78">
        <v>0</v>
      </c>
      <c r="I193" s="76">
        <v>0</v>
      </c>
      <c r="J193" s="46">
        <f t="shared" si="29"/>
        <v>8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</v>
      </c>
      <c r="F194" s="71"/>
      <c r="G194" s="46">
        <f t="shared" si="28"/>
        <v>3</v>
      </c>
      <c r="H194" s="78">
        <v>0</v>
      </c>
      <c r="I194" s="76">
        <v>0</v>
      </c>
      <c r="J194" s="46">
        <f t="shared" si="29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2</v>
      </c>
      <c r="F195" s="71"/>
      <c r="G195" s="46">
        <f t="shared" si="28"/>
        <v>2</v>
      </c>
      <c r="H195" s="78">
        <v>0</v>
      </c>
      <c r="I195" s="76">
        <v>0</v>
      </c>
      <c r="J195" s="46">
        <f t="shared" si="29"/>
        <v>2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5</v>
      </c>
      <c r="F196" s="71"/>
      <c r="G196" s="46">
        <f t="shared" si="28"/>
        <v>5</v>
      </c>
      <c r="H196" s="78">
        <v>0</v>
      </c>
      <c r="I196" s="76">
        <v>0</v>
      </c>
      <c r="J196" s="46">
        <f t="shared" si="29"/>
        <v>5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4</v>
      </c>
      <c r="F197" s="71"/>
      <c r="G197" s="46">
        <f t="shared" si="28"/>
        <v>4</v>
      </c>
      <c r="H197" s="78">
        <v>0</v>
      </c>
      <c r="I197" s="76">
        <v>0</v>
      </c>
      <c r="J197" s="46">
        <f t="shared" si="29"/>
        <v>4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29</v>
      </c>
      <c r="F198" s="71"/>
      <c r="G198" s="46">
        <f t="shared" si="28"/>
        <v>29</v>
      </c>
      <c r="H198" s="78">
        <v>0</v>
      </c>
      <c r="I198" s="76">
        <v>0</v>
      </c>
      <c r="J198" s="46">
        <f t="shared" si="29"/>
        <v>29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ref="P198:P236" si="36">SUM(M198-O198)</f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8</v>
      </c>
      <c r="F205" s="71"/>
      <c r="G205" s="46">
        <f t="shared" si="28"/>
        <v>8</v>
      </c>
      <c r="H205" s="78">
        <v>0</v>
      </c>
      <c r="I205" s="76">
        <v>0</v>
      </c>
      <c r="J205" s="46">
        <f t="shared" si="29"/>
        <v>8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>
        <v>1</v>
      </c>
      <c r="G214" s="46">
        <f t="shared" si="28"/>
        <v>1</v>
      </c>
      <c r="H214" s="78">
        <v>0</v>
      </c>
      <c r="I214" s="76">
        <v>0</v>
      </c>
      <c r="J214" s="46">
        <f t="shared" si="29"/>
        <v>0</v>
      </c>
      <c r="K214" s="72">
        <v>1</v>
      </c>
      <c r="L214" s="20">
        <v>40</v>
      </c>
      <c r="M214" s="65">
        <f>+L214*K214</f>
        <v>40</v>
      </c>
      <c r="N214" s="17" t="s">
        <v>16</v>
      </c>
      <c r="O214" s="18">
        <v>10</v>
      </c>
      <c r="P214" s="103">
        <f t="shared" si="36"/>
        <v>30</v>
      </c>
      <c r="Q214" s="90">
        <v>15</v>
      </c>
      <c r="R214" s="43">
        <f>+K214*Q214</f>
        <v>15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293</v>
      </c>
      <c r="F216" s="71"/>
      <c r="G216" s="46">
        <f t="shared" si="28"/>
        <v>293</v>
      </c>
      <c r="H216" s="78">
        <v>0</v>
      </c>
      <c r="I216" s="76">
        <v>0</v>
      </c>
      <c r="J216" s="46">
        <f t="shared" si="29"/>
        <v>293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72</v>
      </c>
      <c r="F217" s="71"/>
      <c r="G217" s="46">
        <f t="shared" si="28"/>
        <v>72</v>
      </c>
      <c r="H217" s="78">
        <v>0</v>
      </c>
      <c r="I217" s="76">
        <v>0</v>
      </c>
      <c r="J217" s="46">
        <f t="shared" si="29"/>
        <v>72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10</v>
      </c>
      <c r="F218" s="71"/>
      <c r="G218" s="46">
        <f t="shared" si="28"/>
        <v>10</v>
      </c>
      <c r="H218" s="78">
        <v>0</v>
      </c>
      <c r="I218" s="76">
        <v>0</v>
      </c>
      <c r="J218" s="46">
        <f t="shared" si="29"/>
        <v>10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100</v>
      </c>
      <c r="F226" s="71"/>
      <c r="G226" s="46">
        <f t="shared" si="28"/>
        <v>100</v>
      </c>
      <c r="H226" s="78">
        <v>0</v>
      </c>
      <c r="I226" s="76">
        <v>0</v>
      </c>
      <c r="J226" s="46">
        <f t="shared" si="29"/>
        <v>100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146</v>
      </c>
      <c r="F227" s="71"/>
      <c r="G227" s="46">
        <f t="shared" si="28"/>
        <v>146</v>
      </c>
      <c r="H227" s="78">
        <v>0</v>
      </c>
      <c r="I227" s="76">
        <v>0</v>
      </c>
      <c r="J227" s="46">
        <f t="shared" si="29"/>
        <v>146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ref="P237:P247" si="44">SUM(M237-O237)</f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+'25'!J243</f>
        <v>6</v>
      </c>
      <c r="F243" s="71"/>
      <c r="G243" s="46">
        <f t="shared" ref="G243:G246" si="45">E243+F243</f>
        <v>6</v>
      </c>
      <c r="H243" s="78">
        <v>0</v>
      </c>
      <c r="I243" s="76">
        <v>0</v>
      </c>
      <c r="J243" s="46">
        <f t="shared" ref="J243:J246" si="46">+G243-H243-K243-I243</f>
        <v>6</v>
      </c>
      <c r="K243" s="72"/>
      <c r="L243" s="20">
        <v>20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+'25'!J244</f>
        <v>0</v>
      </c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35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+'25'!J245</f>
        <v>0</v>
      </c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>
        <v>27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+'25'!J246</f>
        <v>8</v>
      </c>
      <c r="F246" s="71"/>
      <c r="G246" s="46">
        <f t="shared" si="45"/>
        <v>8</v>
      </c>
      <c r="H246" s="78">
        <v>0</v>
      </c>
      <c r="I246" s="76">
        <v>0</v>
      </c>
      <c r="J246" s="46">
        <f t="shared" si="46"/>
        <v>8</v>
      </c>
      <c r="K246" s="72"/>
      <c r="L246" s="20">
        <v>39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+'25'!J247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ref="P248:P258" si="50">SUM(M248-O248)</f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3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3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519.58000000000015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1130</v>
      </c>
      <c r="O264" s="2">
        <v>50</v>
      </c>
      <c r="P264" s="2">
        <v>500</v>
      </c>
      <c r="Q264" s="2">
        <v>250</v>
      </c>
      <c r="R264" s="2">
        <v>30</v>
      </c>
      <c r="S264" s="2">
        <v>120</v>
      </c>
      <c r="T264" s="2">
        <v>180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695</v>
      </c>
      <c r="P269" s="122" t="s">
        <v>1418</v>
      </c>
      <c r="Q269" s="123" t="s">
        <v>1419</v>
      </c>
      <c r="R269" s="124" t="s">
        <v>1420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0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S346"/>
  <sheetViews>
    <sheetView zoomScale="70" zoomScaleNormal="70" workbookViewId="0">
      <pane xSplit="10" ySplit="4" topLeftCell="K254" activePane="bottomRight" state="frozen"/>
      <selection activeCell="A2" sqref="A2:O2"/>
      <selection pane="topRight" activeCell="A2" sqref="A2:O2"/>
      <selection pane="bottomLeft" activeCell="A2" sqref="A2:O2"/>
      <selection pane="bottomRight" activeCell="R270" sqref="R27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120</v>
      </c>
      <c r="F5" s="71"/>
      <c r="G5" s="46">
        <f t="shared" ref="G5:G26" si="0">E5+F5</f>
        <v>120</v>
      </c>
      <c r="H5" s="78">
        <v>0</v>
      </c>
      <c r="I5" s="76">
        <v>0</v>
      </c>
      <c r="J5" s="46">
        <f t="shared" ref="J5:J26" si="1">+G5-H5-K5-I5</f>
        <v>118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87</v>
      </c>
      <c r="F6" s="71"/>
      <c r="G6" s="46">
        <f t="shared" si="0"/>
        <v>87</v>
      </c>
      <c r="H6" s="78">
        <v>0</v>
      </c>
      <c r="I6" s="76">
        <v>0</v>
      </c>
      <c r="J6" s="46">
        <f t="shared" si="1"/>
        <v>87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12</v>
      </c>
      <c r="F23" s="71"/>
      <c r="G23" s="46">
        <f t="shared" si="0"/>
        <v>12</v>
      </c>
      <c r="H23" s="78">
        <v>0</v>
      </c>
      <c r="I23" s="76">
        <v>0</v>
      </c>
      <c r="J23" s="46">
        <f t="shared" si="1"/>
        <v>12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7</v>
      </c>
      <c r="F24" s="71"/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20</v>
      </c>
      <c r="P24" s="103">
        <f t="shared" si="3"/>
        <v>80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10</v>
      </c>
      <c r="F28" s="71"/>
      <c r="G28" s="46">
        <f t="shared" si="5"/>
        <v>10</v>
      </c>
      <c r="H28" s="78">
        <v>0</v>
      </c>
      <c r="I28" s="76">
        <v>5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1449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/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>
        <v>1</v>
      </c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9</v>
      </c>
      <c r="F62" s="71"/>
      <c r="G62" s="46">
        <f t="shared" si="5"/>
        <v>9</v>
      </c>
      <c r="H62" s="78">
        <v>0</v>
      </c>
      <c r="I62" s="76">
        <v>0</v>
      </c>
      <c r="J62" s="46">
        <f t="shared" si="6"/>
        <v>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20</v>
      </c>
      <c r="P62" s="103">
        <f t="shared" si="3"/>
        <v>100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1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/>
      <c r="G66" s="46">
        <f t="shared" si="5"/>
        <v>1</v>
      </c>
      <c r="H66" s="78">
        <v>1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2</v>
      </c>
      <c r="F68" s="71"/>
      <c r="G68" s="46">
        <f t="shared" si="5"/>
        <v>2</v>
      </c>
      <c r="H68" s="78">
        <v>2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13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1</v>
      </c>
      <c r="F110" s="71"/>
      <c r="G110" s="46">
        <f t="shared" si="20"/>
        <v>1</v>
      </c>
      <c r="H110" s="78">
        <v>0</v>
      </c>
      <c r="I110" s="76">
        <v>0</v>
      </c>
      <c r="J110" s="46">
        <f t="shared" si="21"/>
        <v>0</v>
      </c>
      <c r="K110" s="72">
        <v>1</v>
      </c>
      <c r="L110" s="22">
        <v>120</v>
      </c>
      <c r="M110" s="65">
        <f t="shared" si="7"/>
        <v>120</v>
      </c>
      <c r="N110" s="17" t="s">
        <v>16</v>
      </c>
      <c r="O110" s="18"/>
      <c r="P110" s="103">
        <f t="shared" si="8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ref="P114:P172" si="26">SUM(M114-O114)</f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2</v>
      </c>
      <c r="F123" s="71">
        <v>6</v>
      </c>
      <c r="G123" s="46">
        <f t="shared" si="20"/>
        <v>8</v>
      </c>
      <c r="H123" s="78">
        <v>0</v>
      </c>
      <c r="I123" s="76">
        <v>0</v>
      </c>
      <c r="J123" s="46">
        <f t="shared" si="21"/>
        <v>7</v>
      </c>
      <c r="K123" s="72">
        <v>1</v>
      </c>
      <c r="L123" s="22">
        <v>50</v>
      </c>
      <c r="M123" s="65">
        <f t="shared" si="7"/>
        <v>50</v>
      </c>
      <c r="N123" s="17" t="s">
        <v>16</v>
      </c>
      <c r="O123" s="18"/>
      <c r="P123" s="103">
        <f t="shared" si="26"/>
        <v>50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7</v>
      </c>
      <c r="F172" s="71"/>
      <c r="G172" s="46">
        <f t="shared" si="27"/>
        <v>7</v>
      </c>
      <c r="H172" s="78">
        <v>0</v>
      </c>
      <c r="I172" s="76">
        <v>0</v>
      </c>
      <c r="J172" s="46">
        <f t="shared" si="28"/>
        <v>7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30</v>
      </c>
      <c r="F175" s="71"/>
      <c r="G175" s="46">
        <f t="shared" si="27"/>
        <v>30</v>
      </c>
      <c r="H175" s="78">
        <v>0</v>
      </c>
      <c r="I175" s="76">
        <v>0</v>
      </c>
      <c r="J175" s="46">
        <f t="shared" si="28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ref="P177:P258" si="32">SUM(M177-O177)</f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29</v>
      </c>
      <c r="F198" s="71"/>
      <c r="G198" s="46">
        <f t="shared" si="27"/>
        <v>29</v>
      </c>
      <c r="H198" s="78">
        <v>0</v>
      </c>
      <c r="I198" s="76">
        <v>0</v>
      </c>
      <c r="J198" s="46">
        <f t="shared" si="28"/>
        <v>27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60</v>
      </c>
      <c r="P198" s="103">
        <f t="shared" si="32"/>
        <v>240</v>
      </c>
      <c r="Q198" s="90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2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2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293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72</v>
      </c>
      <c r="F217" s="71"/>
      <c r="G217" s="46">
        <f t="shared" si="27"/>
        <v>72</v>
      </c>
      <c r="H217" s="78">
        <v>0</v>
      </c>
      <c r="I217" s="76">
        <v>0</v>
      </c>
      <c r="J217" s="46">
        <f t="shared" si="28"/>
        <v>71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03">
        <f t="shared" si="32"/>
        <v>10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10</v>
      </c>
      <c r="F218" s="71"/>
      <c r="G218" s="46">
        <f t="shared" si="27"/>
        <v>10</v>
      </c>
      <c r="H218" s="78">
        <v>0</v>
      </c>
      <c r="I218" s="76">
        <v>0</v>
      </c>
      <c r="J218" s="46">
        <f t="shared" si="28"/>
        <v>9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2"/>
        <v>20</v>
      </c>
      <c r="Q218" s="90">
        <v>16.670000000000002</v>
      </c>
      <c r="R218" s="43">
        <f t="shared" si="33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+'26'!J243</f>
        <v>6</v>
      </c>
      <c r="F243" s="71"/>
      <c r="G243" s="46">
        <f t="shared" ref="G243:G246" si="44">E243+F243</f>
        <v>6</v>
      </c>
      <c r="H243" s="78">
        <v>0</v>
      </c>
      <c r="I243" s="76">
        <v>0</v>
      </c>
      <c r="J243" s="46">
        <f t="shared" ref="J243:J246" si="45">+G243-H243-K243-I243</f>
        <v>6</v>
      </c>
      <c r="K243" s="72"/>
      <c r="L243" s="20">
        <v>20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+'26'!J245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27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+'26'!J246</f>
        <v>8</v>
      </c>
      <c r="F246" s="71"/>
      <c r="G246" s="46">
        <f t="shared" si="44"/>
        <v>8</v>
      </c>
      <c r="H246" s="78">
        <v>0</v>
      </c>
      <c r="I246" s="76">
        <v>0</v>
      </c>
      <c r="J246" s="46">
        <f t="shared" si="45"/>
        <v>8</v>
      </c>
      <c r="K246" s="72"/>
      <c r="L246" s="20">
        <v>39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+'26'!J247</f>
        <v>0</v>
      </c>
      <c r="F247" s="71">
        <v>5</v>
      </c>
      <c r="G247" s="46">
        <f t="shared" si="39"/>
        <v>5</v>
      </c>
      <c r="H247" s="78">
        <v>0</v>
      </c>
      <c r="I247" s="76">
        <v>0</v>
      </c>
      <c r="J247" s="46">
        <f t="shared" si="40"/>
        <v>4</v>
      </c>
      <c r="K247" s="72">
        <v>1</v>
      </c>
      <c r="L247" s="20">
        <v>39</v>
      </c>
      <c r="M247" s="65">
        <f t="shared" si="41"/>
        <v>39</v>
      </c>
      <c r="N247" s="17" t="s">
        <v>16</v>
      </c>
      <c r="O247" s="18">
        <v>9</v>
      </c>
      <c r="P247" s="103">
        <f t="shared" si="42"/>
        <v>30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2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2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2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2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2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2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2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2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2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346.40000000000003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959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20</v>
      </c>
      <c r="P264" s="2">
        <v>220</v>
      </c>
      <c r="Q264" s="2">
        <v>190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filterMode="1">
    <tabColor rgb="FFFFCCFF"/>
  </sheetPr>
  <dimension ref="A1:S346"/>
  <sheetViews>
    <sheetView zoomScale="70" zoomScaleNormal="70" workbookViewId="0">
      <pane xSplit="10" ySplit="4" topLeftCell="K284" activePane="bottomRight" state="frozen"/>
      <selection activeCell="A2" sqref="A2:O2"/>
      <selection pane="topRight" activeCell="A2" sqref="A2:O2"/>
      <selection pane="bottomLeft" activeCell="A2" sqref="A2:O2"/>
      <selection pane="bottomRight" activeCell="X272" sqref="X27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118</v>
      </c>
      <c r="F5" s="71"/>
      <c r="G5" s="46">
        <f t="shared" ref="G5:G26" si="0">E5+F5</f>
        <v>118</v>
      </c>
      <c r="H5" s="78">
        <v>0</v>
      </c>
      <c r="I5" s="76">
        <v>0</v>
      </c>
      <c r="J5" s="46">
        <f t="shared" ref="J5:J26" si="1">+G5-H5-K5-I5</f>
        <v>118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87</v>
      </c>
      <c r="F6" s="71"/>
      <c r="G6" s="46">
        <f t="shared" si="0"/>
        <v>87</v>
      </c>
      <c r="H6" s="78">
        <v>0</v>
      </c>
      <c r="I6" s="76">
        <v>0</v>
      </c>
      <c r="J6" s="46">
        <f t="shared" si="1"/>
        <v>86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23</v>
      </c>
      <c r="F22" s="71"/>
      <c r="G22" s="46">
        <f t="shared" si="0"/>
        <v>23</v>
      </c>
      <c r="H22" s="78">
        <v>0</v>
      </c>
      <c r="I22" s="76">
        <v>0</v>
      </c>
      <c r="J22" s="46">
        <f t="shared" si="1"/>
        <v>22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12</v>
      </c>
      <c r="F23" s="71"/>
      <c r="G23" s="46">
        <f t="shared" si="0"/>
        <v>12</v>
      </c>
      <c r="H23" s="78">
        <v>0</v>
      </c>
      <c r="I23" s="76">
        <v>0</v>
      </c>
      <c r="J23" s="46">
        <f t="shared" si="1"/>
        <v>12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19</v>
      </c>
      <c r="F31" s="71"/>
      <c r="G31" s="46">
        <f t="shared" si="5"/>
        <v>19</v>
      </c>
      <c r="H31" s="78">
        <v>0</v>
      </c>
      <c r="I31" s="76">
        <v>0</v>
      </c>
      <c r="J31" s="46">
        <f t="shared" si="6"/>
        <v>17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6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7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8</v>
      </c>
      <c r="F62" s="71"/>
      <c r="G62" s="46">
        <f t="shared" si="5"/>
        <v>8</v>
      </c>
      <c r="H62" s="78">
        <v>0</v>
      </c>
      <c r="I62" s="76">
        <v>0</v>
      </c>
      <c r="J62" s="46">
        <f t="shared" si="6"/>
        <v>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3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hidden="1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7</v>
      </c>
      <c r="F123" s="71"/>
      <c r="G123" s="46">
        <f t="shared" si="20"/>
        <v>7</v>
      </c>
      <c r="H123" s="78">
        <v>0</v>
      </c>
      <c r="I123" s="76">
        <v>0</v>
      </c>
      <c r="J123" s="46">
        <f t="shared" si="21"/>
        <v>6</v>
      </c>
      <c r="K123" s="72">
        <v>1</v>
      </c>
      <c r="L123" s="22">
        <v>110</v>
      </c>
      <c r="M123" s="65">
        <f t="shared" si="7"/>
        <v>110</v>
      </c>
      <c r="N123" s="17" t="s">
        <v>16</v>
      </c>
      <c r="O123" s="18"/>
      <c r="P123" s="103">
        <f t="shared" si="8"/>
        <v>110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4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7</v>
      </c>
      <c r="F172" s="71"/>
      <c r="G172" s="46">
        <f t="shared" si="27"/>
        <v>7</v>
      </c>
      <c r="H172" s="78">
        <v>0</v>
      </c>
      <c r="I172" s="76">
        <v>0</v>
      </c>
      <c r="J172" s="46">
        <f t="shared" si="28"/>
        <v>6</v>
      </c>
      <c r="K172" s="72">
        <v>1</v>
      </c>
      <c r="L172" s="20">
        <v>100</v>
      </c>
      <c r="M172" s="65">
        <f t="shared" si="7"/>
        <v>100</v>
      </c>
      <c r="N172" s="17" t="s">
        <v>16</v>
      </c>
      <c r="O172" s="18">
        <v>20</v>
      </c>
      <c r="P172" s="103">
        <f t="shared" si="26"/>
        <v>80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30</v>
      </c>
      <c r="F175" s="71"/>
      <c r="G175" s="46">
        <f t="shared" si="27"/>
        <v>30</v>
      </c>
      <c r="H175" s="78">
        <v>0</v>
      </c>
      <c r="I175" s="76">
        <v>0</v>
      </c>
      <c r="J175" s="46">
        <f t="shared" si="28"/>
        <v>30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27</v>
      </c>
      <c r="F198" s="71"/>
      <c r="G198" s="46">
        <f t="shared" si="27"/>
        <v>27</v>
      </c>
      <c r="H198" s="78">
        <v>0</v>
      </c>
      <c r="I198" s="76">
        <v>0</v>
      </c>
      <c r="J198" s="46">
        <f t="shared" si="28"/>
        <v>25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30</v>
      </c>
      <c r="P198" s="103">
        <f t="shared" si="26"/>
        <v>270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293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71</v>
      </c>
      <c r="F217" s="71"/>
      <c r="G217" s="46">
        <f t="shared" si="27"/>
        <v>71</v>
      </c>
      <c r="H217" s="78">
        <v>0</v>
      </c>
      <c r="I217" s="76">
        <v>0</v>
      </c>
      <c r="J217" s="46">
        <f t="shared" si="28"/>
        <v>71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+'27'!J243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+'27'!J246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+'27'!J247</f>
        <v>4</v>
      </c>
      <c r="F247" s="71"/>
      <c r="G247" s="46">
        <f t="shared" si="39"/>
        <v>4</v>
      </c>
      <c r="H247" s="78">
        <v>0</v>
      </c>
      <c r="I247" s="76">
        <v>0</v>
      </c>
      <c r="J247" s="46">
        <f t="shared" si="40"/>
        <v>4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1">SUM(M256-O256)</f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137" t="s">
        <v>213</v>
      </c>
      <c r="R260" s="75">
        <f>SUM(R5:R259)</f>
        <v>551.42999999999995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1230</v>
      </c>
      <c r="O264" s="2">
        <v>350</v>
      </c>
      <c r="P264" s="2">
        <v>280</v>
      </c>
      <c r="Q264" s="2">
        <v>310</v>
      </c>
      <c r="R264" s="2">
        <v>190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>
    <filterColumn colId="15">
      <filters blank="1">
        <filter val="-"/>
        <filter val="100.00"/>
        <filter val="120.00"/>
        <filter val="200.00"/>
        <filter val="270.00"/>
        <filter val="280"/>
        <filter val="520.00"/>
        <filter val="60.00"/>
        <filter val="8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57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118</v>
      </c>
      <c r="F5" s="71"/>
      <c r="G5" s="46">
        <f t="shared" ref="G5:G26" si="0">E5+F5</f>
        <v>118</v>
      </c>
      <c r="H5" s="78">
        <v>0</v>
      </c>
      <c r="I5" s="76">
        <v>0</v>
      </c>
      <c r="J5" s="46">
        <f t="shared" ref="J5:J26" si="1">+G5-H5-K5-I5</f>
        <v>118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86</v>
      </c>
      <c r="F6" s="71"/>
      <c r="G6" s="46">
        <f t="shared" si="0"/>
        <v>86</v>
      </c>
      <c r="H6" s="78">
        <v>0</v>
      </c>
      <c r="I6" s="76">
        <v>0</v>
      </c>
      <c r="J6" s="46">
        <f t="shared" si="1"/>
        <v>86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22</v>
      </c>
      <c r="F22" s="71"/>
      <c r="G22" s="46">
        <f t="shared" si="0"/>
        <v>22</v>
      </c>
      <c r="H22" s="78">
        <v>0</v>
      </c>
      <c r="I22" s="76">
        <v>0</v>
      </c>
      <c r="J22" s="46">
        <f t="shared" si="1"/>
        <v>18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12</v>
      </c>
      <c r="F23" s="71"/>
      <c r="G23" s="46">
        <f t="shared" si="0"/>
        <v>12</v>
      </c>
      <c r="H23" s="78">
        <v>0</v>
      </c>
      <c r="I23" s="76">
        <v>0</v>
      </c>
      <c r="J23" s="46">
        <f t="shared" si="1"/>
        <v>12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60</v>
      </c>
      <c r="P32" s="103">
        <f t="shared" si="3"/>
        <v>200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10</v>
      </c>
      <c r="P40" s="103">
        <f t="shared" si="3"/>
        <v>40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4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180</v>
      </c>
      <c r="P58" s="103">
        <f t="shared" si="3"/>
        <v>180</v>
      </c>
      <c r="Q58" s="90">
        <v>34.56</v>
      </c>
      <c r="R58" s="43">
        <f t="shared" si="4"/>
        <v>103.68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0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03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3</v>
      </c>
      <c r="F93" s="71"/>
      <c r="G93" s="46">
        <f t="shared" si="5"/>
        <v>3</v>
      </c>
      <c r="H93" s="78">
        <v>3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6</v>
      </c>
      <c r="F123" s="71"/>
      <c r="G123" s="46">
        <f t="shared" si="20"/>
        <v>6</v>
      </c>
      <c r="H123" s="78">
        <v>0</v>
      </c>
      <c r="I123" s="76">
        <v>0</v>
      </c>
      <c r="J123" s="46">
        <f t="shared" si="21"/>
        <v>5</v>
      </c>
      <c r="K123" s="72">
        <v>1</v>
      </c>
      <c r="L123" s="22">
        <v>60</v>
      </c>
      <c r="M123" s="65">
        <f t="shared" si="7"/>
        <v>60</v>
      </c>
      <c r="N123" s="17" t="s">
        <v>16</v>
      </c>
      <c r="O123" s="18">
        <v>10</v>
      </c>
      <c r="P123" s="103">
        <f t="shared" si="8"/>
        <v>50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4</v>
      </c>
      <c r="F126" s="71"/>
      <c r="G126" s="46">
        <f t="shared" si="20"/>
        <v>4</v>
      </c>
      <c r="H126" s="78">
        <v>0</v>
      </c>
      <c r="I126" s="76">
        <v>0</v>
      </c>
      <c r="J126" s="46">
        <f t="shared" si="21"/>
        <v>3</v>
      </c>
      <c r="K126" s="72">
        <v>1</v>
      </c>
      <c r="L126" s="22">
        <v>100</v>
      </c>
      <c r="M126" s="65">
        <f t="shared" si="7"/>
        <v>100</v>
      </c>
      <c r="N126" s="17" t="s">
        <v>16</v>
      </c>
      <c r="O126" s="18"/>
      <c r="P126" s="103">
        <f t="shared" si="8"/>
        <v>100</v>
      </c>
      <c r="Q126" s="90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</v>
      </c>
      <c r="F133" s="71"/>
      <c r="G133" s="46">
        <f t="shared" si="20"/>
        <v>3</v>
      </c>
      <c r="H133" s="78">
        <v>0</v>
      </c>
      <c r="I133" s="76">
        <v>0</v>
      </c>
      <c r="J133" s="46">
        <f t="shared" si="21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10</v>
      </c>
      <c r="P133" s="103">
        <f t="shared" si="8"/>
        <v>140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30</v>
      </c>
      <c r="F175" s="71"/>
      <c r="G175" s="46">
        <f t="shared" si="27"/>
        <v>30</v>
      </c>
      <c r="H175" s="78">
        <v>0</v>
      </c>
      <c r="I175" s="76">
        <v>0</v>
      </c>
      <c r="J175" s="46">
        <f t="shared" si="28"/>
        <v>23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3">
        <f t="shared" si="26"/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8</v>
      </c>
      <c r="F193" s="71"/>
      <c r="G193" s="46">
        <f t="shared" si="27"/>
        <v>8</v>
      </c>
      <c r="H193" s="78">
        <v>0</v>
      </c>
      <c r="I193" s="76">
        <v>0</v>
      </c>
      <c r="J193" s="46">
        <f t="shared" si="28"/>
        <v>6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4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25</v>
      </c>
      <c r="F198" s="71"/>
      <c r="G198" s="46">
        <f t="shared" si="27"/>
        <v>25</v>
      </c>
      <c r="H198" s="78">
        <v>0</v>
      </c>
      <c r="I198" s="76">
        <v>0</v>
      </c>
      <c r="J198" s="46">
        <f t="shared" si="28"/>
        <v>23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3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293</v>
      </c>
      <c r="F216" s="71"/>
      <c r="G216" s="46">
        <f t="shared" si="27"/>
        <v>293</v>
      </c>
      <c r="H216" s="78">
        <v>0</v>
      </c>
      <c r="I216" s="76">
        <v>0</v>
      </c>
      <c r="J216" s="46">
        <f t="shared" si="28"/>
        <v>291</v>
      </c>
      <c r="K216" s="72">
        <v>2</v>
      </c>
      <c r="L216" s="20">
        <v>0</v>
      </c>
      <c r="M216" s="65">
        <f t="shared" si="31"/>
        <v>0</v>
      </c>
      <c r="N216" s="17" t="s">
        <v>1452</v>
      </c>
      <c r="O216" s="18"/>
      <c r="P216" s="23">
        <f t="shared" si="36"/>
        <v>0</v>
      </c>
      <c r="Q216" s="90">
        <v>9</v>
      </c>
      <c r="R216" s="43">
        <f t="shared" si="32"/>
        <v>18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71</v>
      </c>
      <c r="F217" s="71"/>
      <c r="G217" s="46">
        <f t="shared" si="27"/>
        <v>71</v>
      </c>
      <c r="H217" s="78">
        <v>0</v>
      </c>
      <c r="I217" s="76">
        <v>0</v>
      </c>
      <c r="J217" s="46">
        <f t="shared" si="28"/>
        <v>71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>
        <v>258</v>
      </c>
      <c r="G224" s="46">
        <f t="shared" si="27"/>
        <v>258</v>
      </c>
      <c r="H224" s="78">
        <v>0</v>
      </c>
      <c r="I224" s="76">
        <v>0</v>
      </c>
      <c r="J224" s="46">
        <f t="shared" si="28"/>
        <v>256</v>
      </c>
      <c r="K224" s="72">
        <v>2</v>
      </c>
      <c r="L224" s="20">
        <v>0</v>
      </c>
      <c r="M224" s="65">
        <f t="shared" si="31"/>
        <v>0</v>
      </c>
      <c r="N224" s="17" t="s">
        <v>1452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+'28'!J243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+'28'!J246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+'28'!J247</f>
        <v>4</v>
      </c>
      <c r="F247" s="71"/>
      <c r="G247" s="46">
        <f t="shared" si="39"/>
        <v>4</v>
      </c>
      <c r="H247" s="78">
        <v>0</v>
      </c>
      <c r="I247" s="76">
        <v>0</v>
      </c>
      <c r="J247" s="46">
        <f t="shared" si="40"/>
        <v>4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1148.6400000000001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1065</v>
      </c>
      <c r="O264" s="2">
        <v>235</v>
      </c>
      <c r="P264" s="2">
        <v>200</v>
      </c>
      <c r="Q264" s="2">
        <v>370</v>
      </c>
      <c r="R264" s="2">
        <v>60</v>
      </c>
      <c r="S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1375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F22" sqref="F2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118</v>
      </c>
      <c r="F5" s="71"/>
      <c r="G5" s="46">
        <f t="shared" ref="G5:G26" si="0">E5+F5</f>
        <v>118</v>
      </c>
      <c r="H5" s="78">
        <v>0</v>
      </c>
      <c r="I5" s="76">
        <v>0</v>
      </c>
      <c r="J5" s="46">
        <f t="shared" ref="J5:J26" si="1">+G5-H5-K5-I5</f>
        <v>118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86</v>
      </c>
      <c r="F6" s="71"/>
      <c r="G6" s="46">
        <f t="shared" si="0"/>
        <v>86</v>
      </c>
      <c r="H6" s="78">
        <v>0</v>
      </c>
      <c r="I6" s="76">
        <v>0</v>
      </c>
      <c r="J6" s="46">
        <f t="shared" si="1"/>
        <v>82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1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8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2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20</v>
      </c>
      <c r="P21" s="103">
        <f t="shared" si="3"/>
        <v>320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18</v>
      </c>
      <c r="F22" s="71">
        <v>10</v>
      </c>
      <c r="G22" s="46">
        <f t="shared" si="0"/>
        <v>28</v>
      </c>
      <c r="H22" s="78">
        <v>0</v>
      </c>
      <c r="I22" s="76">
        <v>0</v>
      </c>
      <c r="J22" s="46">
        <f t="shared" si="1"/>
        <v>27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3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12</v>
      </c>
      <c r="F23" s="71"/>
      <c r="G23" s="46">
        <f t="shared" si="0"/>
        <v>12</v>
      </c>
      <c r="H23" s="78">
        <v>0</v>
      </c>
      <c r="I23" s="76">
        <v>0</v>
      </c>
      <c r="J23" s="46">
        <f t="shared" si="1"/>
        <v>12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13</v>
      </c>
      <c r="F31" s="71">
        <v>20</v>
      </c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1</v>
      </c>
      <c r="F35" s="71">
        <v>4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0</v>
      </c>
      <c r="F48" s="71">
        <v>10</v>
      </c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0</v>
      </c>
      <c r="F49" s="71">
        <v>5</v>
      </c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>
        <v>15</v>
      </c>
      <c r="G50" s="46">
        <f t="shared" si="5"/>
        <v>15</v>
      </c>
      <c r="H50" s="78">
        <v>0</v>
      </c>
      <c r="I50" s="76">
        <v>0</v>
      </c>
      <c r="J50" s="46">
        <f t="shared" si="6"/>
        <v>14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>
        <v>5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>
        <v>5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4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27</v>
      </c>
      <c r="F113" s="71"/>
      <c r="G113" s="46">
        <f t="shared" si="20"/>
        <v>27</v>
      </c>
      <c r="H113" s="78">
        <v>0</v>
      </c>
      <c r="I113" s="76">
        <v>0</v>
      </c>
      <c r="J113" s="46">
        <f t="shared" si="21"/>
        <v>25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3">
        <f t="shared" si="9"/>
        <v>110</v>
      </c>
      <c r="Q113" s="90">
        <v>20.58</v>
      </c>
      <c r="R113" s="43">
        <f t="shared" si="8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5</v>
      </c>
      <c r="F115" s="71">
        <v>10</v>
      </c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5</v>
      </c>
      <c r="F123" s="71"/>
      <c r="G123" s="46">
        <f t="shared" si="20"/>
        <v>5</v>
      </c>
      <c r="H123" s="78">
        <v>0</v>
      </c>
      <c r="I123" s="76">
        <v>0</v>
      </c>
      <c r="J123" s="46">
        <f t="shared" si="21"/>
        <v>5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4</v>
      </c>
      <c r="F131" s="71">
        <v>5</v>
      </c>
      <c r="G131" s="46">
        <f t="shared" si="20"/>
        <v>9</v>
      </c>
      <c r="H131" s="78">
        <v>0</v>
      </c>
      <c r="I131" s="76">
        <v>0</v>
      </c>
      <c r="J131" s="46">
        <f t="shared" si="21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0</v>
      </c>
      <c r="F132" s="71">
        <v>5</v>
      </c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23</v>
      </c>
      <c r="F175" s="71"/>
      <c r="G175" s="46">
        <f t="shared" si="27"/>
        <v>23</v>
      </c>
      <c r="H175" s="78">
        <v>0</v>
      </c>
      <c r="I175" s="76">
        <v>0</v>
      </c>
      <c r="J175" s="46">
        <f t="shared" si="28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4</v>
      </c>
      <c r="F197" s="71"/>
      <c r="G197" s="46">
        <f t="shared" si="27"/>
        <v>4</v>
      </c>
      <c r="H197" s="78">
        <v>0</v>
      </c>
      <c r="I197" s="76">
        <v>0</v>
      </c>
      <c r="J197" s="46">
        <f t="shared" si="28"/>
        <v>3</v>
      </c>
      <c r="K197" s="72">
        <v>1</v>
      </c>
      <c r="L197" s="20">
        <v>50</v>
      </c>
      <c r="M197" s="65">
        <f t="shared" si="31"/>
        <v>50</v>
      </c>
      <c r="N197" s="17" t="s">
        <v>16</v>
      </c>
      <c r="O197" s="18"/>
      <c r="P197" s="103">
        <f t="shared" si="26"/>
        <v>50</v>
      </c>
      <c r="Q197" s="90">
        <v>23.74</v>
      </c>
      <c r="R197" s="43">
        <f t="shared" si="32"/>
        <v>23.74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23</v>
      </c>
      <c r="F198" s="71"/>
      <c r="G198" s="46">
        <f t="shared" si="27"/>
        <v>23</v>
      </c>
      <c r="H198" s="78">
        <v>0</v>
      </c>
      <c r="I198" s="76">
        <v>0</v>
      </c>
      <c r="J198" s="46">
        <f t="shared" si="28"/>
        <v>23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8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291</v>
      </c>
      <c r="F216" s="71"/>
      <c r="G216" s="46">
        <f t="shared" si="27"/>
        <v>291</v>
      </c>
      <c r="H216" s="78">
        <v>0</v>
      </c>
      <c r="I216" s="76">
        <v>0</v>
      </c>
      <c r="J216" s="46">
        <f t="shared" si="28"/>
        <v>291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71</v>
      </c>
      <c r="F217" s="71"/>
      <c r="G217" s="46">
        <f t="shared" si="27"/>
        <v>71</v>
      </c>
      <c r="H217" s="78">
        <v>0</v>
      </c>
      <c r="I217" s="76">
        <v>0</v>
      </c>
      <c r="J217" s="46">
        <f t="shared" si="28"/>
        <v>71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+'29'!J243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+'29'!J246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+'29'!J247</f>
        <v>4</v>
      </c>
      <c r="F247" s="71"/>
      <c r="G247" s="46">
        <f t="shared" si="39"/>
        <v>4</v>
      </c>
      <c r="H247" s="78">
        <v>0</v>
      </c>
      <c r="I247" s="76">
        <v>0</v>
      </c>
      <c r="J247" s="46">
        <f t="shared" si="40"/>
        <v>4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432.84000000000003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680</v>
      </c>
      <c r="O264" s="2">
        <v>320</v>
      </c>
      <c r="P264" s="2">
        <v>100</v>
      </c>
      <c r="Q264" s="2">
        <v>110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460</v>
      </c>
      <c r="P269" s="122" t="s">
        <v>1418</v>
      </c>
      <c r="Q269" s="123" t="s">
        <v>1419</v>
      </c>
      <c r="R269" s="124" t="s">
        <v>1420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/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19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0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0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0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0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>
    <tabColor rgb="FFFFCCFF"/>
  </sheetPr>
  <dimension ref="A1:U346"/>
  <sheetViews>
    <sheetView zoomScale="70" zoomScaleNormal="70" workbookViewId="0">
      <pane xSplit="10" ySplit="4" topLeftCell="K24" activePane="bottomRight" state="frozen"/>
      <selection activeCell="A2" sqref="A2:O2"/>
      <selection pane="topRight" activeCell="A2" sqref="A2:O2"/>
      <selection pane="bottomLeft" activeCell="A2" sqref="A2:O2"/>
      <selection pane="bottomRight" activeCell="W26" sqref="W2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79" t="s">
        <v>1451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118</v>
      </c>
      <c r="F5" s="71"/>
      <c r="G5" s="46">
        <f t="shared" ref="G5:G26" si="0">E5+F5</f>
        <v>118</v>
      </c>
      <c r="H5" s="78">
        <v>0</v>
      </c>
      <c r="I5" s="76">
        <v>0</v>
      </c>
      <c r="J5" s="46">
        <f t="shared" ref="J5:J26" si="1">+G5-H5-K5-I5</f>
        <v>117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82</v>
      </c>
      <c r="F6" s="71"/>
      <c r="G6" s="46">
        <f t="shared" si="0"/>
        <v>82</v>
      </c>
      <c r="H6" s="78">
        <v>0</v>
      </c>
      <c r="I6" s="76">
        <v>0</v>
      </c>
      <c r="J6" s="46">
        <f t="shared" si="1"/>
        <v>74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/>
      <c r="P6" s="103">
        <f t="shared" ref="P6:P69" si="3">SUM(M6-O6)</f>
        <v>800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6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>
        <v>3</v>
      </c>
      <c r="G13" s="46">
        <f t="shared" si="0"/>
        <v>3</v>
      </c>
      <c r="H13" s="78">
        <v>0</v>
      </c>
      <c r="I13" s="76">
        <v>0</v>
      </c>
      <c r="J13" s="46">
        <f t="shared" si="1"/>
        <v>2</v>
      </c>
      <c r="K13" s="72">
        <v>1</v>
      </c>
      <c r="L13" s="15">
        <v>50</v>
      </c>
      <c r="M13" s="65">
        <f t="shared" si="2"/>
        <v>50</v>
      </c>
      <c r="N13" s="17" t="s">
        <v>16</v>
      </c>
      <c r="O13" s="18"/>
      <c r="P13" s="103">
        <f t="shared" si="3"/>
        <v>50</v>
      </c>
      <c r="Q13" s="90">
        <v>17.32</v>
      </c>
      <c r="R13" s="43">
        <f t="shared" si="4"/>
        <v>17.32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1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>
        <v>5</v>
      </c>
      <c r="P14" s="103">
        <f t="shared" si="3"/>
        <v>45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3</v>
      </c>
      <c r="F17" s="71"/>
      <c r="G17" s="46">
        <f t="shared" si="0"/>
        <v>3</v>
      </c>
      <c r="H17" s="78">
        <v>0</v>
      </c>
      <c r="I17" s="76">
        <v>0</v>
      </c>
      <c r="J17" s="46">
        <f t="shared" si="1"/>
        <v>3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8</v>
      </c>
      <c r="F18" s="71"/>
      <c r="G18" s="46">
        <f t="shared" si="0"/>
        <v>8</v>
      </c>
      <c r="H18" s="78">
        <v>0</v>
      </c>
      <c r="I18" s="76">
        <v>0</v>
      </c>
      <c r="J18" s="46">
        <f t="shared" si="1"/>
        <v>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>
        <v>5</v>
      </c>
      <c r="P18" s="103">
        <f t="shared" si="3"/>
        <v>45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35</v>
      </c>
      <c r="P20" s="103">
        <f t="shared" si="3"/>
        <v>160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45</v>
      </c>
      <c r="P21" s="103">
        <f t="shared" si="3"/>
        <v>125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27</v>
      </c>
      <c r="F22" s="71"/>
      <c r="G22" s="46">
        <f t="shared" si="0"/>
        <v>27</v>
      </c>
      <c r="H22" s="78">
        <v>0</v>
      </c>
      <c r="I22" s="76">
        <v>0</v>
      </c>
      <c r="J22" s="46">
        <f t="shared" si="1"/>
        <v>20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3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12</v>
      </c>
      <c r="F23" s="71"/>
      <c r="G23" s="46">
        <f t="shared" si="0"/>
        <v>12</v>
      </c>
      <c r="H23" s="78">
        <v>0</v>
      </c>
      <c r="I23" s="76">
        <v>0</v>
      </c>
      <c r="J23" s="46">
        <f t="shared" si="1"/>
        <v>10</v>
      </c>
      <c r="K23" s="72">
        <v>2</v>
      </c>
      <c r="L23" s="15">
        <v>100</v>
      </c>
      <c r="M23" s="65">
        <f t="shared" si="2"/>
        <v>200</v>
      </c>
      <c r="N23" s="17" t="s">
        <v>16</v>
      </c>
      <c r="O23" s="18">
        <v>100</v>
      </c>
      <c r="P23" s="103">
        <f t="shared" si="3"/>
        <v>100</v>
      </c>
      <c r="Q23" s="90">
        <v>42.24</v>
      </c>
      <c r="R23" s="43">
        <f t="shared" si="4"/>
        <v>84.48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33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1</v>
      </c>
      <c r="F52" s="71"/>
      <c r="G52" s="46">
        <f t="shared" si="5"/>
        <v>1</v>
      </c>
      <c r="H52" s="78">
        <v>0</v>
      </c>
      <c r="I52" s="76">
        <v>0</v>
      </c>
      <c r="J52" s="46">
        <f t="shared" si="6"/>
        <v>1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</v>
      </c>
      <c r="F55" s="71"/>
      <c r="G55" s="46">
        <f t="shared" si="5"/>
        <v>2</v>
      </c>
      <c r="H55" s="78">
        <v>0</v>
      </c>
      <c r="I55" s="76">
        <v>0</v>
      </c>
      <c r="J55" s="46">
        <f t="shared" si="6"/>
        <v>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6</v>
      </c>
      <c r="F59" s="71"/>
      <c r="G59" s="46">
        <f t="shared" si="5"/>
        <v>6</v>
      </c>
      <c r="H59" s="78">
        <v>0</v>
      </c>
      <c r="I59" s="76">
        <v>0</v>
      </c>
      <c r="J59" s="46">
        <f t="shared" si="6"/>
        <v>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0</v>
      </c>
      <c r="F99" s="71">
        <v>5</v>
      </c>
      <c r="G99" s="46">
        <f t="shared" si="20"/>
        <v>5</v>
      </c>
      <c r="H99" s="78">
        <v>0</v>
      </c>
      <c r="I99" s="76">
        <v>0</v>
      </c>
      <c r="J99" s="46">
        <f t="shared" si="21"/>
        <v>4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si="7"/>
        <v>45</v>
      </c>
      <c r="Q99" s="120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>
        <v>9</v>
      </c>
      <c r="G110" s="46">
        <f t="shared" si="20"/>
        <v>9</v>
      </c>
      <c r="H110" s="78">
        <v>0</v>
      </c>
      <c r="I110" s="76">
        <v>0</v>
      </c>
      <c r="J110" s="46">
        <f t="shared" si="21"/>
        <v>8</v>
      </c>
      <c r="K110" s="72">
        <v>1</v>
      </c>
      <c r="L110" s="22">
        <v>120</v>
      </c>
      <c r="M110" s="65">
        <f t="shared" si="8"/>
        <v>120</v>
      </c>
      <c r="N110" s="17" t="s">
        <v>16</v>
      </c>
      <c r="O110" s="18"/>
      <c r="P110" s="103">
        <f t="shared" si="7"/>
        <v>120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4</v>
      </c>
      <c r="F111" s="71"/>
      <c r="G111" s="46">
        <f t="shared" si="20"/>
        <v>4</v>
      </c>
      <c r="H111" s="78">
        <v>0</v>
      </c>
      <c r="I111" s="76">
        <v>0</v>
      </c>
      <c r="J111" s="46">
        <f t="shared" si="21"/>
        <v>3</v>
      </c>
      <c r="K111" s="72">
        <v>1</v>
      </c>
      <c r="L111" s="20">
        <v>250</v>
      </c>
      <c r="M111" s="65">
        <f t="shared" si="8"/>
        <v>250</v>
      </c>
      <c r="N111" s="17" t="s">
        <v>16</v>
      </c>
      <c r="O111" s="18"/>
      <c r="P111" s="103">
        <f t="shared" si="7"/>
        <v>250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9</v>
      </c>
      <c r="F112" s="71"/>
      <c r="G112" s="46">
        <f t="shared" si="20"/>
        <v>9</v>
      </c>
      <c r="H112" s="78">
        <v>0</v>
      </c>
      <c r="I112" s="76">
        <v>0</v>
      </c>
      <c r="J112" s="46">
        <f t="shared" si="21"/>
        <v>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25</v>
      </c>
      <c r="F113" s="71"/>
      <c r="G113" s="46">
        <f t="shared" si="20"/>
        <v>25</v>
      </c>
      <c r="H113" s="78">
        <v>0</v>
      </c>
      <c r="I113" s="76">
        <v>0</v>
      </c>
      <c r="J113" s="46">
        <f t="shared" si="21"/>
        <v>25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12</v>
      </c>
      <c r="F117" s="71"/>
      <c r="G117" s="46">
        <f t="shared" si="20"/>
        <v>12</v>
      </c>
      <c r="H117" s="78">
        <v>0</v>
      </c>
      <c r="I117" s="76">
        <v>0</v>
      </c>
      <c r="J117" s="46">
        <f t="shared" si="21"/>
        <v>12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5</v>
      </c>
      <c r="F123" s="71"/>
      <c r="G123" s="46">
        <f t="shared" si="20"/>
        <v>5</v>
      </c>
      <c r="H123" s="78">
        <v>0</v>
      </c>
      <c r="I123" s="76">
        <v>0</v>
      </c>
      <c r="J123" s="46">
        <f t="shared" si="21"/>
        <v>4</v>
      </c>
      <c r="K123" s="72">
        <v>1</v>
      </c>
      <c r="L123" s="22">
        <v>110</v>
      </c>
      <c r="M123" s="65">
        <f t="shared" si="8"/>
        <v>110</v>
      </c>
      <c r="N123" s="17" t="s">
        <v>16</v>
      </c>
      <c r="O123" s="18"/>
      <c r="P123" s="103">
        <f t="shared" si="7"/>
        <v>110</v>
      </c>
      <c r="Q123" s="90">
        <v>30</v>
      </c>
      <c r="R123" s="43">
        <f t="shared" si="9"/>
        <v>30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9</v>
      </c>
      <c r="F131" s="71"/>
      <c r="G131" s="46">
        <f t="shared" si="20"/>
        <v>9</v>
      </c>
      <c r="H131" s="78">
        <v>0</v>
      </c>
      <c r="I131" s="76">
        <v>0</v>
      </c>
      <c r="J131" s="46">
        <f t="shared" si="21"/>
        <v>7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3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3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03">
        <f t="shared" si="7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0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/>
      <c r="P133" s="103">
        <f t="shared" si="7"/>
        <v>250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6</v>
      </c>
      <c r="F172" s="71"/>
      <c r="G172" s="46">
        <f t="shared" si="27"/>
        <v>6</v>
      </c>
      <c r="H172" s="78">
        <v>0</v>
      </c>
      <c r="I172" s="76">
        <v>0</v>
      </c>
      <c r="J172" s="46">
        <f t="shared" si="28"/>
        <v>6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23</v>
      </c>
      <c r="F175" s="71"/>
      <c r="G175" s="46">
        <f t="shared" si="27"/>
        <v>23</v>
      </c>
      <c r="H175" s="78">
        <v>0</v>
      </c>
      <c r="I175" s="76">
        <v>0</v>
      </c>
      <c r="J175" s="46">
        <f t="shared" si="28"/>
        <v>23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>
        <v>5</v>
      </c>
      <c r="G180" s="46">
        <f t="shared" si="27"/>
        <v>5</v>
      </c>
      <c r="H180" s="78">
        <v>0</v>
      </c>
      <c r="I180" s="76">
        <v>0</v>
      </c>
      <c r="J180" s="46">
        <f t="shared" si="28"/>
        <v>4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03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5</v>
      </c>
      <c r="F190" s="71"/>
      <c r="G190" s="46">
        <f t="shared" si="27"/>
        <v>5</v>
      </c>
      <c r="H190" s="78">
        <v>0</v>
      </c>
      <c r="I190" s="76">
        <v>0</v>
      </c>
      <c r="J190" s="46">
        <f t="shared" si="28"/>
        <v>5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6</v>
      </c>
      <c r="F193" s="71"/>
      <c r="G193" s="46">
        <f t="shared" si="27"/>
        <v>6</v>
      </c>
      <c r="H193" s="78">
        <v>0</v>
      </c>
      <c r="I193" s="76">
        <v>0</v>
      </c>
      <c r="J193" s="46">
        <f t="shared" si="28"/>
        <v>6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5</v>
      </c>
      <c r="F196" s="71"/>
      <c r="G196" s="46">
        <f t="shared" si="27"/>
        <v>5</v>
      </c>
      <c r="H196" s="78">
        <v>0</v>
      </c>
      <c r="I196" s="76">
        <v>0</v>
      </c>
      <c r="J196" s="46">
        <f t="shared" si="28"/>
        <v>4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03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3</v>
      </c>
      <c r="F197" s="71"/>
      <c r="G197" s="46">
        <f t="shared" si="27"/>
        <v>3</v>
      </c>
      <c r="H197" s="78">
        <v>0</v>
      </c>
      <c r="I197" s="76">
        <v>0</v>
      </c>
      <c r="J197" s="46">
        <f t="shared" si="28"/>
        <v>3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23</v>
      </c>
      <c r="F198" s="71"/>
      <c r="G198" s="46">
        <f t="shared" si="27"/>
        <v>23</v>
      </c>
      <c r="H198" s="78">
        <v>0</v>
      </c>
      <c r="I198" s="76">
        <v>0</v>
      </c>
      <c r="J198" s="46">
        <f t="shared" si="28"/>
        <v>23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5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8</v>
      </c>
      <c r="F205" s="71"/>
      <c r="G205" s="46">
        <f t="shared" si="27"/>
        <v>8</v>
      </c>
      <c r="H205" s="78">
        <v>0</v>
      </c>
      <c r="I205" s="76">
        <v>0</v>
      </c>
      <c r="J205" s="46">
        <f t="shared" si="28"/>
        <v>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>
        <v>1</v>
      </c>
      <c r="G210" s="46">
        <f t="shared" si="27"/>
        <v>1</v>
      </c>
      <c r="H210" s="78">
        <v>0</v>
      </c>
      <c r="I210" s="76">
        <v>0</v>
      </c>
      <c r="J210" s="46">
        <f t="shared" si="28"/>
        <v>0</v>
      </c>
      <c r="K210" s="72">
        <v>1</v>
      </c>
      <c r="L210" s="20">
        <v>40</v>
      </c>
      <c r="M210" s="65">
        <f>+L210*K210</f>
        <v>40</v>
      </c>
      <c r="N210" s="17" t="s">
        <v>16</v>
      </c>
      <c r="O210" s="18"/>
      <c r="P210" s="103">
        <f t="shared" si="35"/>
        <v>40</v>
      </c>
      <c r="Q210" s="90">
        <v>15</v>
      </c>
      <c r="R210" s="43">
        <f>+K210*Q210</f>
        <v>15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>
        <v>1</v>
      </c>
      <c r="G211" s="46">
        <f t="shared" si="27"/>
        <v>1</v>
      </c>
      <c r="H211" s="78">
        <v>0</v>
      </c>
      <c r="I211" s="76">
        <v>0</v>
      </c>
      <c r="J211" s="46">
        <f t="shared" si="28"/>
        <v>0</v>
      </c>
      <c r="K211" s="72">
        <v>1</v>
      </c>
      <c r="L211" s="20">
        <v>40</v>
      </c>
      <c r="M211" s="65">
        <f t="shared" si="31"/>
        <v>40</v>
      </c>
      <c r="N211" s="17" t="s">
        <v>16</v>
      </c>
      <c r="O211" s="18"/>
      <c r="P211" s="103">
        <f t="shared" si="35"/>
        <v>40</v>
      </c>
      <c r="Q211" s="90">
        <v>15</v>
      </c>
      <c r="R211" s="43">
        <f t="shared" si="32"/>
        <v>15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>
        <v>1</v>
      </c>
      <c r="G213" s="46">
        <f t="shared" si="27"/>
        <v>1</v>
      </c>
      <c r="H213" s="78">
        <v>0</v>
      </c>
      <c r="I213" s="76">
        <v>0</v>
      </c>
      <c r="J213" s="46">
        <f t="shared" si="28"/>
        <v>0</v>
      </c>
      <c r="K213" s="72">
        <v>1</v>
      </c>
      <c r="L213" s="20">
        <v>40</v>
      </c>
      <c r="M213" s="65">
        <f t="shared" si="31"/>
        <v>40</v>
      </c>
      <c r="N213" s="17" t="s">
        <v>16</v>
      </c>
      <c r="O213" s="18"/>
      <c r="P213" s="103">
        <f t="shared" si="35"/>
        <v>40</v>
      </c>
      <c r="Q213" s="90">
        <v>15</v>
      </c>
      <c r="R213" s="43">
        <f t="shared" si="32"/>
        <v>15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291</v>
      </c>
      <c r="F216" s="71"/>
      <c r="G216" s="46">
        <f t="shared" si="27"/>
        <v>291</v>
      </c>
      <c r="H216" s="78">
        <v>0</v>
      </c>
      <c r="I216" s="76">
        <v>0</v>
      </c>
      <c r="J216" s="46">
        <f t="shared" si="28"/>
        <v>291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71</v>
      </c>
      <c r="F217" s="71"/>
      <c r="G217" s="46">
        <f t="shared" si="27"/>
        <v>71</v>
      </c>
      <c r="H217" s="78">
        <v>0</v>
      </c>
      <c r="I217" s="76">
        <v>0</v>
      </c>
      <c r="J217" s="46">
        <f t="shared" si="28"/>
        <v>69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03">
        <f t="shared" si="35"/>
        <v>20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9</v>
      </c>
      <c r="F218" s="71"/>
      <c r="G218" s="46">
        <f t="shared" si="27"/>
        <v>9</v>
      </c>
      <c r="H218" s="78">
        <v>0</v>
      </c>
      <c r="I218" s="76">
        <v>0</v>
      </c>
      <c r="J218" s="46">
        <f t="shared" si="28"/>
        <v>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256</v>
      </c>
      <c r="F224" s="71"/>
      <c r="G224" s="46">
        <f t="shared" si="27"/>
        <v>256</v>
      </c>
      <c r="H224" s="78">
        <v>0</v>
      </c>
      <c r="I224" s="76">
        <v>0</v>
      </c>
      <c r="J224" s="46">
        <f t="shared" si="28"/>
        <v>256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100</v>
      </c>
      <c r="F226" s="71"/>
      <c r="G226" s="46">
        <f t="shared" si="27"/>
        <v>100</v>
      </c>
      <c r="H226" s="78">
        <v>0</v>
      </c>
      <c r="I226" s="76">
        <v>0</v>
      </c>
      <c r="J226" s="46">
        <f t="shared" si="28"/>
        <v>100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146</v>
      </c>
      <c r="F227" s="71"/>
      <c r="G227" s="46">
        <f t="shared" si="27"/>
        <v>146</v>
      </c>
      <c r="H227" s="78">
        <v>0</v>
      </c>
      <c r="I227" s="76">
        <v>0</v>
      </c>
      <c r="J227" s="46">
        <f t="shared" si="28"/>
        <v>146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1427</v>
      </c>
      <c r="D243" s="10" t="s">
        <v>434</v>
      </c>
      <c r="E243" s="64">
        <f>+'30'!J243</f>
        <v>6</v>
      </c>
      <c r="F243" s="71"/>
      <c r="G243" s="46">
        <f t="shared" ref="G243:G246" si="43">E243+F243</f>
        <v>6</v>
      </c>
      <c r="H243" s="78">
        <v>0</v>
      </c>
      <c r="I243" s="76">
        <v>0</v>
      </c>
      <c r="J243" s="46">
        <f t="shared" ref="J243:J246" si="44">+G243-H243-K243-I243</f>
        <v>6</v>
      </c>
      <c r="K243" s="72"/>
      <c r="L243" s="20">
        <v>20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1423</v>
      </c>
      <c r="D244" s="10" t="s">
        <v>792</v>
      </c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35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1432</v>
      </c>
      <c r="D245" s="10" t="s">
        <v>564</v>
      </c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27</v>
      </c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1433</v>
      </c>
      <c r="D246" s="10" t="s">
        <v>434</v>
      </c>
      <c r="E246" s="64">
        <f>+'30'!J246</f>
        <v>8</v>
      </c>
      <c r="F246" s="71"/>
      <c r="G246" s="46">
        <f t="shared" si="43"/>
        <v>8</v>
      </c>
      <c r="H246" s="78">
        <v>0</v>
      </c>
      <c r="I246" s="76">
        <v>0</v>
      </c>
      <c r="J246" s="46">
        <f t="shared" si="44"/>
        <v>8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1450</v>
      </c>
      <c r="D247" s="10" t="s">
        <v>564</v>
      </c>
      <c r="E247" s="64">
        <f>+'30'!J247</f>
        <v>4</v>
      </c>
      <c r="F247" s="71"/>
      <c r="G247" s="46">
        <f t="shared" si="39"/>
        <v>4</v>
      </c>
      <c r="H247" s="78">
        <v>0</v>
      </c>
      <c r="I247" s="76">
        <v>0</v>
      </c>
      <c r="J247" s="46">
        <f t="shared" si="40"/>
        <v>3</v>
      </c>
      <c r="K247" s="72">
        <v>1</v>
      </c>
      <c r="L247" s="20">
        <v>39</v>
      </c>
      <c r="M247" s="65">
        <f t="shared" si="41"/>
        <v>39</v>
      </c>
      <c r="N247" s="17" t="s">
        <v>16</v>
      </c>
      <c r="O247" s="18">
        <v>9</v>
      </c>
      <c r="P247" s="103">
        <f t="shared" si="35"/>
        <v>30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ref="P256:P258" si="51">SUM(M256-O256)</f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+'30'!J258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1317.25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4144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1895</v>
      </c>
      <c r="O264" s="2">
        <v>75</v>
      </c>
      <c r="P264" s="2">
        <v>250</v>
      </c>
      <c r="Q264" s="2">
        <v>500</v>
      </c>
      <c r="R264" s="2">
        <v>545</v>
      </c>
      <c r="S264" s="2">
        <v>350</v>
      </c>
      <c r="T264" s="2">
        <v>50</v>
      </c>
      <c r="U264" s="2">
        <v>125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50</v>
      </c>
      <c r="O266" s="2" t="s">
        <v>1429</v>
      </c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259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1940</v>
      </c>
      <c r="P269" s="122" t="s">
        <v>1418</v>
      </c>
      <c r="Q269" s="123" t="s">
        <v>1419</v>
      </c>
      <c r="R269" s="124" t="s">
        <v>1420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  <c r="P270" s="125"/>
      <c r="Q270" s="125"/>
      <c r="R270" s="125">
        <v>145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  <c r="P271" s="125"/>
      <c r="Q271" s="125"/>
      <c r="R271" s="125"/>
    </row>
    <row r="272" spans="1:21" x14ac:dyDescent="0.5">
      <c r="J272" s="2"/>
      <c r="L272" s="2"/>
      <c r="P272" s="125"/>
      <c r="Q272" s="125"/>
      <c r="R272" s="125"/>
    </row>
    <row r="273" spans="10:18" ht="25.5" x14ac:dyDescent="0.55000000000000004">
      <c r="J273" s="2"/>
      <c r="L273" s="73" t="s">
        <v>272</v>
      </c>
      <c r="M273" s="2" t="s">
        <v>307</v>
      </c>
      <c r="P273" s="126"/>
      <c r="Q273" s="126"/>
      <c r="R273" s="126"/>
    </row>
    <row r="274" spans="10:18" x14ac:dyDescent="0.5">
      <c r="J274" s="2"/>
      <c r="L274" s="2"/>
      <c r="P274" s="126"/>
      <c r="Q274" s="126"/>
      <c r="R274" s="126"/>
    </row>
    <row r="275" spans="10:18" x14ac:dyDescent="0.5">
      <c r="J275" s="2"/>
      <c r="L275" s="2"/>
      <c r="P275" s="127"/>
      <c r="Q275" s="127"/>
      <c r="R275" s="127"/>
    </row>
    <row r="276" spans="10:18" x14ac:dyDescent="0.5">
      <c r="J276" s="2"/>
      <c r="L276" s="2"/>
      <c r="P276" s="128">
        <f>SUM(P270:P275)</f>
        <v>0</v>
      </c>
      <c r="Q276" s="128">
        <f>SUM(Q270:Q275)</f>
        <v>0</v>
      </c>
      <c r="R276" s="128">
        <f>SUM(R270:R275)</f>
        <v>145</v>
      </c>
    </row>
    <row r="277" spans="10:18" x14ac:dyDescent="0.5">
      <c r="J277" s="2"/>
      <c r="L277" s="2"/>
      <c r="P277" s="129" t="s">
        <v>1421</v>
      </c>
      <c r="Q277" s="130">
        <f>Q276*30/100</f>
        <v>0</v>
      </c>
      <c r="R277" s="130">
        <f>R276*30/100</f>
        <v>43.5</v>
      </c>
    </row>
    <row r="278" spans="10:18" x14ac:dyDescent="0.5">
      <c r="J278" s="2"/>
      <c r="L278" s="2"/>
      <c r="P278" s="129" t="s">
        <v>1422</v>
      </c>
      <c r="Q278" s="130">
        <f>Q277*7/100</f>
        <v>0</v>
      </c>
      <c r="R278" s="130">
        <f>R277*7/100</f>
        <v>3.0449999999999999</v>
      </c>
    </row>
    <row r="279" spans="10:18" x14ac:dyDescent="0.5">
      <c r="J279" s="2"/>
      <c r="L279" s="2"/>
      <c r="P279" s="131" t="s">
        <v>5</v>
      </c>
      <c r="Q279" s="132">
        <f>Q276-Q277-Q278</f>
        <v>0</v>
      </c>
      <c r="R279" s="132">
        <f>R276-R277-R278</f>
        <v>98.454999999999998</v>
      </c>
    </row>
    <row r="280" spans="10:18" x14ac:dyDescent="0.5">
      <c r="J280" s="2"/>
      <c r="L280" s="2"/>
    </row>
    <row r="281" spans="10:18" x14ac:dyDescent="0.5">
      <c r="J281" s="2"/>
      <c r="L281" s="2"/>
    </row>
    <row r="282" spans="10:18" x14ac:dyDescent="0.5">
      <c r="J282" s="2"/>
      <c r="L282" s="2"/>
    </row>
    <row r="283" spans="10:18" x14ac:dyDescent="0.5">
      <c r="J283" s="2"/>
      <c r="L283" s="2"/>
    </row>
    <row r="284" spans="10:18" x14ac:dyDescent="0.5">
      <c r="J284" s="2"/>
      <c r="L284" s="2"/>
    </row>
    <row r="285" spans="10:18" x14ac:dyDescent="0.5">
      <c r="J285" s="2"/>
      <c r="L285" s="2"/>
    </row>
    <row r="286" spans="10:18" x14ac:dyDescent="0.5">
      <c r="J286" s="2"/>
      <c r="L286" s="2"/>
    </row>
    <row r="287" spans="10:18" x14ac:dyDescent="0.5">
      <c r="J287" s="2"/>
      <c r="L287" s="2"/>
    </row>
    <row r="288" spans="10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>
    <filterColumn colId="15">
      <filters blank="1">
        <filter val="-"/>
        <filter val="100.00"/>
        <filter val="110.00"/>
        <filter val="120.00"/>
        <filter val="125.00"/>
        <filter val="130.00"/>
        <filter val="160.00"/>
        <filter val="20.00"/>
        <filter val="250"/>
        <filter val="250.00"/>
        <filter val="30.00"/>
        <filter val="35.00"/>
        <filter val="40.00"/>
        <filter val="45.00"/>
        <filter val="50.00"/>
        <filter val="60.00"/>
        <filter val="700.00"/>
        <filter val="800.00"/>
        <filter val="Rookie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8" t="s">
        <v>242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O2" s="209" t="s">
        <v>0</v>
      </c>
      <c r="P2" s="209"/>
      <c r="Q2" s="209"/>
      <c r="R2" s="209"/>
      <c r="S2" s="209"/>
      <c r="T2" s="209"/>
      <c r="U2" s="209"/>
      <c r="V2" s="209"/>
      <c r="W2" s="209"/>
      <c r="X2" s="209"/>
      <c r="Y2" s="209"/>
    </row>
    <row r="3" spans="1:26" s="5" customFormat="1" ht="26.25" x14ac:dyDescent="0.55000000000000004">
      <c r="A3" s="207" t="s">
        <v>1</v>
      </c>
      <c r="B3" s="207" t="s">
        <v>2</v>
      </c>
      <c r="C3" s="204" t="s">
        <v>3</v>
      </c>
      <c r="D3" s="204" t="s">
        <v>4</v>
      </c>
      <c r="E3" s="204" t="s">
        <v>5</v>
      </c>
      <c r="F3" s="4" t="s">
        <v>6</v>
      </c>
      <c r="G3" s="210" t="s">
        <v>7</v>
      </c>
      <c r="H3" s="212" t="s">
        <v>8</v>
      </c>
      <c r="I3" s="213"/>
      <c r="J3" s="214"/>
      <c r="K3" s="215" t="s">
        <v>9</v>
      </c>
      <c r="L3" s="195" t="s">
        <v>10</v>
      </c>
      <c r="O3" s="207" t="s">
        <v>1</v>
      </c>
      <c r="P3" s="207" t="s">
        <v>2</v>
      </c>
      <c r="Q3" s="204" t="s">
        <v>3</v>
      </c>
      <c r="R3" s="204" t="s">
        <v>4</v>
      </c>
      <c r="S3" s="204" t="s">
        <v>5</v>
      </c>
      <c r="T3" s="4" t="s">
        <v>6</v>
      </c>
      <c r="U3" s="210" t="s">
        <v>7</v>
      </c>
      <c r="V3" s="212" t="s">
        <v>8</v>
      </c>
      <c r="W3" s="213"/>
      <c r="X3" s="214"/>
      <c r="Y3" s="215" t="s">
        <v>9</v>
      </c>
      <c r="Z3" s="195" t="s">
        <v>10</v>
      </c>
    </row>
    <row r="4" spans="1:26" s="5" customFormat="1" ht="27" thickBot="1" x14ac:dyDescent="0.6">
      <c r="A4" s="207"/>
      <c r="B4" s="207"/>
      <c r="C4" s="205"/>
      <c r="D4" s="205"/>
      <c r="E4" s="205"/>
      <c r="F4" s="6" t="s">
        <v>11</v>
      </c>
      <c r="G4" s="211"/>
      <c r="H4" s="7" t="s">
        <v>12</v>
      </c>
      <c r="I4" s="8" t="s">
        <v>13</v>
      </c>
      <c r="J4" s="9" t="s">
        <v>14</v>
      </c>
      <c r="K4" s="216"/>
      <c r="L4" s="195"/>
      <c r="O4" s="207"/>
      <c r="P4" s="207"/>
      <c r="Q4" s="205"/>
      <c r="R4" s="205"/>
      <c r="S4" s="205"/>
      <c r="T4" s="6" t="s">
        <v>11</v>
      </c>
      <c r="U4" s="211"/>
      <c r="V4" s="7" t="s">
        <v>12</v>
      </c>
      <c r="W4" s="8" t="s">
        <v>13</v>
      </c>
      <c r="X4" s="9" t="s">
        <v>14</v>
      </c>
      <c r="Y4" s="216"/>
      <c r="Z4" s="19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1" t="s">
        <v>119</v>
      </c>
      <c r="Q107" s="202"/>
      <c r="R107" s="202"/>
      <c r="S107" s="202"/>
      <c r="T107" s="202"/>
      <c r="U107" s="202"/>
      <c r="V107" s="202"/>
      <c r="W107" s="20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6" t="s">
        <v>213</v>
      </c>
      <c r="N205" s="20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9" t="s">
        <v>212</v>
      </c>
      <c r="I206" s="19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2025-02-03T08:52:10Z</dcterms:modified>
</cp:coreProperties>
</file>