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497A8C0D-D1B6-4B55-BD8E-1189521CB22D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'1'!$A$1:$S$268</definedName>
    <definedName name="_xlnm._FilterDatabase" localSheetId="13" hidden="1">'10'!$A$1:$S$268</definedName>
    <definedName name="_xlnm._FilterDatabase" localSheetId="14" hidden="1">'11'!$A$1:$S$268</definedName>
    <definedName name="_xlnm._FilterDatabase" localSheetId="15" hidden="1">'12'!$A$1:$S$268</definedName>
    <definedName name="_xlnm._FilterDatabase" localSheetId="16" hidden="1">'13'!$A$1:$S$268</definedName>
    <definedName name="_xlnm._FilterDatabase" localSheetId="17" hidden="1">'14'!$A$1:$S$268</definedName>
    <definedName name="_xlnm._FilterDatabase" localSheetId="18" hidden="1">'15'!$A$1:$S$268</definedName>
    <definedName name="_xlnm._FilterDatabase" localSheetId="19" hidden="1">'16'!$A$1:$S$268</definedName>
    <definedName name="_xlnm._FilterDatabase" localSheetId="20" hidden="1">'17'!$A$1:$S$268</definedName>
    <definedName name="_xlnm._FilterDatabase" localSheetId="21" hidden="1">'18'!$A$1:$S$268</definedName>
    <definedName name="_xlnm._FilterDatabase" localSheetId="22" hidden="1">'19'!$A$1:$S$268</definedName>
    <definedName name="_xlnm._FilterDatabase" localSheetId="5" hidden="1">'2'!$A$1:$S$268</definedName>
    <definedName name="_xlnm._FilterDatabase" localSheetId="23" hidden="1">'20'!$A$1:$S$268</definedName>
    <definedName name="_xlnm._FilterDatabase" localSheetId="24" hidden="1">'21'!$A$1:$S$268</definedName>
    <definedName name="_xlnm._FilterDatabase" localSheetId="25" hidden="1">'22'!$A$1:$S$268</definedName>
    <definedName name="_xlnm._FilterDatabase" localSheetId="26" hidden="1">'23'!$A$1:$S$268</definedName>
    <definedName name="_xlnm._FilterDatabase" localSheetId="27" hidden="1">'24'!$A$1:$S$268</definedName>
    <definedName name="_xlnm._FilterDatabase" localSheetId="28" hidden="1">'25'!$A$1:$S$268</definedName>
    <definedName name="_xlnm._FilterDatabase" localSheetId="29" hidden="1">'26'!$A$1:$S$268</definedName>
    <definedName name="_xlnm._FilterDatabase" localSheetId="30" hidden="1">'27'!$A$1:$S$268</definedName>
    <definedName name="_xlnm._FilterDatabase" localSheetId="31" hidden="1">'28'!$A$1:$S$268</definedName>
    <definedName name="_xlnm._FilterDatabase" localSheetId="32" hidden="1">'29'!$A$1:$S$268</definedName>
    <definedName name="_xlnm._FilterDatabase" localSheetId="6" hidden="1">'3'!$A$1:$S$268</definedName>
    <definedName name="_xlnm._FilterDatabase" localSheetId="33" hidden="1">'30'!$A$1:$S$268</definedName>
    <definedName name="_xlnm._FilterDatabase" localSheetId="35" hidden="1">'31'!$A$1:$Y$216</definedName>
    <definedName name="_xlnm._FilterDatabase" localSheetId="34" hidden="1">'31.'!$A$1:$S$268</definedName>
    <definedName name="_xlnm._FilterDatabase" localSheetId="7" hidden="1">'4'!$A$1:$S$268</definedName>
    <definedName name="_xlnm._FilterDatabase" localSheetId="8" hidden="1">'5'!$A$1:$S$268</definedName>
    <definedName name="_xlnm._FilterDatabase" localSheetId="9" hidden="1">'6'!$A$1:$S$268</definedName>
    <definedName name="_xlnm._FilterDatabase" localSheetId="10" hidden="1">'7'!$A$1:$S$268</definedName>
    <definedName name="_xlnm._FilterDatabase" localSheetId="11" hidden="1">'8'!$A$1:$S$268</definedName>
    <definedName name="_xlnm._FilterDatabase" localSheetId="12" hidden="1">'9'!$A$1:$S$268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07" l="1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5" i="107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5" i="106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5" i="105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6" i="104"/>
  <c r="E7" i="104"/>
  <c r="E8" i="104"/>
  <c r="E9" i="104"/>
  <c r="E10" i="104"/>
  <c r="E11" i="104"/>
  <c r="E12" i="104"/>
  <c r="E13" i="104"/>
  <c r="E14" i="104"/>
  <c r="E5" i="104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6" i="103"/>
  <c r="E7" i="103"/>
  <c r="E8" i="103"/>
  <c r="E9" i="103"/>
  <c r="E10" i="103"/>
  <c r="E11" i="103"/>
  <c r="E12" i="103"/>
  <c r="E13" i="103"/>
  <c r="E14" i="103"/>
  <c r="E5" i="103"/>
  <c r="E6" i="102" l="1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5" i="102"/>
  <c r="N261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5" i="101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6" i="100"/>
  <c r="E7" i="100"/>
  <c r="E8" i="100"/>
  <c r="E9" i="100"/>
  <c r="E10" i="100"/>
  <c r="E11" i="100"/>
  <c r="E12" i="100"/>
  <c r="E13" i="100"/>
  <c r="E14" i="100"/>
  <c r="E15" i="100"/>
  <c r="E16" i="100"/>
  <c r="E5" i="100"/>
  <c r="J6" i="98"/>
  <c r="J7" i="98"/>
  <c r="J8" i="98"/>
  <c r="J9" i="98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9" i="99"/>
  <c r="E30" i="99"/>
  <c r="E31" i="99"/>
  <c r="E32" i="99"/>
  <c r="E33" i="99"/>
  <c r="E34" i="99"/>
  <c r="E35" i="99"/>
  <c r="E36" i="99"/>
  <c r="E37" i="99"/>
  <c r="E38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6" i="99"/>
  <c r="E7" i="99"/>
  <c r="E8" i="99"/>
  <c r="E9" i="99"/>
  <c r="E10" i="99"/>
  <c r="E11" i="99"/>
  <c r="E12" i="99"/>
  <c r="E13" i="99"/>
  <c r="E5" i="99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M257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P252" i="8" s="1"/>
  <c r="K253" i="8"/>
  <c r="K254" i="8"/>
  <c r="K255" i="8"/>
  <c r="K256" i="8"/>
  <c r="K25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F24" i="8"/>
  <c r="G24" i="8" s="1"/>
  <c r="F25" i="8"/>
  <c r="G25" i="8" s="1"/>
  <c r="F26" i="8"/>
  <c r="F27" i="8"/>
  <c r="F28" i="8"/>
  <c r="G28" i="8" s="1"/>
  <c r="F29" i="8"/>
  <c r="G29" i="8" s="1"/>
  <c r="F30" i="8"/>
  <c r="F31" i="8"/>
  <c r="G31" i="8" s="1"/>
  <c r="F32" i="8"/>
  <c r="G32" i="8" s="1"/>
  <c r="F33" i="8"/>
  <c r="G33" i="8" s="1"/>
  <c r="F34" i="8"/>
  <c r="G34" i="8" s="1"/>
  <c r="F35" i="8"/>
  <c r="F36" i="8"/>
  <c r="F37" i="8"/>
  <c r="F38" i="8"/>
  <c r="F39" i="8"/>
  <c r="G39" i="8" s="1"/>
  <c r="F40" i="8"/>
  <c r="F41" i="8"/>
  <c r="F42" i="8"/>
  <c r="F43" i="8"/>
  <c r="F44" i="8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F52" i="8"/>
  <c r="F53" i="8"/>
  <c r="F54" i="8"/>
  <c r="F55" i="8"/>
  <c r="G55" i="8" s="1"/>
  <c r="F56" i="8"/>
  <c r="F57" i="8"/>
  <c r="F58" i="8"/>
  <c r="F59" i="8"/>
  <c r="F60" i="8"/>
  <c r="F61" i="8"/>
  <c r="F62" i="8"/>
  <c r="F63" i="8"/>
  <c r="G63" i="8" s="1"/>
  <c r="F64" i="8"/>
  <c r="G64" i="8" s="1"/>
  <c r="F65" i="8"/>
  <c r="F66" i="8"/>
  <c r="F67" i="8"/>
  <c r="F68" i="8"/>
  <c r="G68" i="8" s="1"/>
  <c r="F69" i="8"/>
  <c r="G69" i="8" s="1"/>
  <c r="F70" i="8"/>
  <c r="F71" i="8"/>
  <c r="G71" i="8" s="1"/>
  <c r="F72" i="8"/>
  <c r="F73" i="8"/>
  <c r="F74" i="8"/>
  <c r="F75" i="8"/>
  <c r="F76" i="8"/>
  <c r="F77" i="8"/>
  <c r="G77" i="8" s="1"/>
  <c r="F78" i="8"/>
  <c r="F79" i="8"/>
  <c r="G79" i="8" s="1"/>
  <c r="F80" i="8"/>
  <c r="G80" i="8" s="1"/>
  <c r="F81" i="8"/>
  <c r="G81" i="8" s="1"/>
  <c r="F82" i="8"/>
  <c r="G82" i="8" s="1"/>
  <c r="F83" i="8"/>
  <c r="F84" i="8"/>
  <c r="F85" i="8"/>
  <c r="G85" i="8" s="1"/>
  <c r="F86" i="8"/>
  <c r="F87" i="8"/>
  <c r="G87" i="8" s="1"/>
  <c r="F88" i="8"/>
  <c r="F89" i="8"/>
  <c r="F90" i="8"/>
  <c r="F91" i="8"/>
  <c r="G91" i="8" s="1"/>
  <c r="F92" i="8"/>
  <c r="F93" i="8"/>
  <c r="G93" i="8" s="1"/>
  <c r="F94" i="8"/>
  <c r="F95" i="8"/>
  <c r="G95" i="8" s="1"/>
  <c r="F96" i="8"/>
  <c r="F97" i="8"/>
  <c r="F98" i="8"/>
  <c r="F99" i="8"/>
  <c r="F100" i="8"/>
  <c r="G100" i="8" s="1"/>
  <c r="F101" i="8"/>
  <c r="G101" i="8" s="1"/>
  <c r="F102" i="8"/>
  <c r="F103" i="8"/>
  <c r="G103" i="8" s="1"/>
  <c r="F104" i="8"/>
  <c r="F105" i="8"/>
  <c r="F106" i="8"/>
  <c r="F107" i="8"/>
  <c r="F108" i="8"/>
  <c r="F109" i="8"/>
  <c r="G109" i="8" s="1"/>
  <c r="F110" i="8"/>
  <c r="F111" i="8"/>
  <c r="G111" i="8" s="1"/>
  <c r="F112" i="8"/>
  <c r="F113" i="8"/>
  <c r="F114" i="8"/>
  <c r="F115" i="8"/>
  <c r="F116" i="8"/>
  <c r="F117" i="8"/>
  <c r="G117" i="8" s="1"/>
  <c r="F118" i="8"/>
  <c r="G118" i="8" s="1"/>
  <c r="F119" i="8"/>
  <c r="G119" i="8" s="1"/>
  <c r="F120" i="8"/>
  <c r="F121" i="8"/>
  <c r="F122" i="8"/>
  <c r="F123" i="8"/>
  <c r="F124" i="8"/>
  <c r="F125" i="8"/>
  <c r="G125" i="8" s="1"/>
  <c r="F126" i="8"/>
  <c r="F127" i="8"/>
  <c r="G127" i="8" s="1"/>
  <c r="F128" i="8"/>
  <c r="F129" i="8"/>
  <c r="F130" i="8"/>
  <c r="F131" i="8"/>
  <c r="G131" i="8" s="1"/>
  <c r="F132" i="8"/>
  <c r="F133" i="8"/>
  <c r="G133" i="8" s="1"/>
  <c r="F134" i="8"/>
  <c r="F135" i="8"/>
  <c r="G135" i="8" s="1"/>
  <c r="F136" i="8"/>
  <c r="F137" i="8"/>
  <c r="F138" i="8"/>
  <c r="F139" i="8"/>
  <c r="F140" i="8"/>
  <c r="F141" i="8"/>
  <c r="G141" i="8" s="1"/>
  <c r="F142" i="8"/>
  <c r="F143" i="8"/>
  <c r="G143" i="8" s="1"/>
  <c r="F144" i="8"/>
  <c r="F145" i="8"/>
  <c r="F146" i="8"/>
  <c r="F147" i="8"/>
  <c r="F148" i="8"/>
  <c r="F149" i="8"/>
  <c r="G149" i="8" s="1"/>
  <c r="F150" i="8"/>
  <c r="F151" i="8"/>
  <c r="G151" i="8" s="1"/>
  <c r="F152" i="8"/>
  <c r="F153" i="8"/>
  <c r="F154" i="8"/>
  <c r="F155" i="8"/>
  <c r="F156" i="8"/>
  <c r="F157" i="8"/>
  <c r="G157" i="8" s="1"/>
  <c r="F158" i="8"/>
  <c r="F159" i="8"/>
  <c r="G159" i="8" s="1"/>
  <c r="F160" i="8"/>
  <c r="F161" i="8"/>
  <c r="F162" i="8"/>
  <c r="F163" i="8"/>
  <c r="F164" i="8"/>
  <c r="F165" i="8"/>
  <c r="G165" i="8" s="1"/>
  <c r="F166" i="8"/>
  <c r="F167" i="8"/>
  <c r="G167" i="8" s="1"/>
  <c r="F168" i="8"/>
  <c r="F169" i="8"/>
  <c r="F170" i="8"/>
  <c r="F171" i="8"/>
  <c r="F172" i="8"/>
  <c r="F173" i="8"/>
  <c r="G173" i="8" s="1"/>
  <c r="F174" i="8"/>
  <c r="F175" i="8"/>
  <c r="G175" i="8" s="1"/>
  <c r="F176" i="8"/>
  <c r="F177" i="8"/>
  <c r="F178" i="8"/>
  <c r="F179" i="8"/>
  <c r="F180" i="8"/>
  <c r="F181" i="8"/>
  <c r="G181" i="8" s="1"/>
  <c r="F182" i="8"/>
  <c r="F183" i="8"/>
  <c r="G183" i="8" s="1"/>
  <c r="F184" i="8"/>
  <c r="F185" i="8"/>
  <c r="G185" i="8" s="1"/>
  <c r="F186" i="8"/>
  <c r="G186" i="8" s="1"/>
  <c r="F187" i="8"/>
  <c r="F188" i="8"/>
  <c r="F189" i="8"/>
  <c r="G189" i="8" s="1"/>
  <c r="F190" i="8"/>
  <c r="G190" i="8" s="1"/>
  <c r="F191" i="8"/>
  <c r="G191" i="8" s="1"/>
  <c r="F192" i="8"/>
  <c r="F193" i="8"/>
  <c r="F194" i="8"/>
  <c r="F195" i="8"/>
  <c r="F196" i="8"/>
  <c r="G196" i="8" s="1"/>
  <c r="F197" i="8"/>
  <c r="G197" i="8" s="1"/>
  <c r="F198" i="8"/>
  <c r="G198" i="8" s="1"/>
  <c r="F199" i="8"/>
  <c r="G199" i="8" s="1"/>
  <c r="F200" i="8"/>
  <c r="F201" i="8"/>
  <c r="F202" i="8"/>
  <c r="F203" i="8"/>
  <c r="F204" i="8"/>
  <c r="F205" i="8"/>
  <c r="G205" i="8" s="1"/>
  <c r="F206" i="8"/>
  <c r="G206" i="8" s="1"/>
  <c r="F207" i="8"/>
  <c r="G207" i="8" s="1"/>
  <c r="F208" i="8"/>
  <c r="F209" i="8"/>
  <c r="F210" i="8"/>
  <c r="F211" i="8"/>
  <c r="F212" i="8"/>
  <c r="F213" i="8"/>
  <c r="G213" i="8" s="1"/>
  <c r="F214" i="8"/>
  <c r="G214" i="8" s="1"/>
  <c r="F215" i="8"/>
  <c r="G215" i="8" s="1"/>
  <c r="F216" i="8"/>
  <c r="F217" i="8"/>
  <c r="F218" i="8"/>
  <c r="F219" i="8"/>
  <c r="F220" i="8"/>
  <c r="F221" i="8"/>
  <c r="G221" i="8" s="1"/>
  <c r="F222" i="8"/>
  <c r="G222" i="8" s="1"/>
  <c r="F223" i="8"/>
  <c r="G223" i="8" s="1"/>
  <c r="F224" i="8"/>
  <c r="F225" i="8"/>
  <c r="F226" i="8"/>
  <c r="F227" i="8"/>
  <c r="F228" i="8"/>
  <c r="F229" i="8"/>
  <c r="F230" i="8"/>
  <c r="G230" i="8" s="1"/>
  <c r="F231" i="8"/>
  <c r="G231" i="8" s="1"/>
  <c r="F232" i="8"/>
  <c r="F233" i="8"/>
  <c r="F234" i="8"/>
  <c r="F235" i="8"/>
  <c r="F236" i="8"/>
  <c r="F237" i="8"/>
  <c r="G237" i="8" s="1"/>
  <c r="F238" i="8"/>
  <c r="G238" i="8" s="1"/>
  <c r="F239" i="8"/>
  <c r="G239" i="8" s="1"/>
  <c r="F240" i="8"/>
  <c r="F241" i="8"/>
  <c r="F242" i="8"/>
  <c r="F243" i="8"/>
  <c r="F244" i="8"/>
  <c r="F245" i="8"/>
  <c r="G245" i="8" s="1"/>
  <c r="F246" i="8"/>
  <c r="G246" i="8" s="1"/>
  <c r="F247" i="8"/>
  <c r="G247" i="8" s="1"/>
  <c r="F248" i="8"/>
  <c r="F249" i="8"/>
  <c r="F250" i="8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F257" i="8"/>
  <c r="G257" i="8" s="1"/>
  <c r="F6" i="8"/>
  <c r="F7" i="8"/>
  <c r="F8" i="8"/>
  <c r="F9" i="8"/>
  <c r="G9" i="8" s="1"/>
  <c r="F10" i="8"/>
  <c r="F11" i="8"/>
  <c r="G11" i="8" s="1"/>
  <c r="F12" i="8"/>
  <c r="G12" i="8" s="1"/>
  <c r="F13" i="8"/>
  <c r="G13" i="8" s="1"/>
  <c r="F14" i="8"/>
  <c r="F15" i="8"/>
  <c r="F16" i="8"/>
  <c r="F17" i="8"/>
  <c r="F18" i="8"/>
  <c r="F19" i="8"/>
  <c r="F20" i="8"/>
  <c r="G20" i="8" s="1"/>
  <c r="F21" i="8"/>
  <c r="G21" i="8" s="1"/>
  <c r="F22" i="8"/>
  <c r="G22" i="8" s="1"/>
  <c r="F23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AC22" i="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5" i="97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5" i="96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6" i="95"/>
  <c r="E7" i="95"/>
  <c r="E8" i="95"/>
  <c r="E9" i="95"/>
  <c r="E10" i="95"/>
  <c r="E11" i="95"/>
  <c r="E12" i="95"/>
  <c r="E13" i="95"/>
  <c r="E14" i="95"/>
  <c r="E15" i="95"/>
  <c r="E5" i="95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6" i="94"/>
  <c r="E7" i="94"/>
  <c r="E8" i="94"/>
  <c r="E9" i="94"/>
  <c r="E10" i="94"/>
  <c r="E11" i="94"/>
  <c r="E12" i="94"/>
  <c r="E13" i="94"/>
  <c r="E14" i="94"/>
  <c r="E15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5" i="93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5" i="89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6" i="88"/>
  <c r="E7" i="88"/>
  <c r="E8" i="88"/>
  <c r="E9" i="88"/>
  <c r="E10" i="88"/>
  <c r="E11" i="88"/>
  <c r="E12" i="88"/>
  <c r="E5" i="88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6" i="87"/>
  <c r="E7" i="87"/>
  <c r="E8" i="87"/>
  <c r="E9" i="87"/>
  <c r="E10" i="87"/>
  <c r="E11" i="87"/>
  <c r="E12" i="87"/>
  <c r="E13" i="87"/>
  <c r="E14" i="87"/>
  <c r="E15" i="87"/>
  <c r="E5" i="87"/>
  <c r="M248" i="86"/>
  <c r="M249" i="86"/>
  <c r="P249" i="86" s="1"/>
  <c r="M250" i="86"/>
  <c r="P250" i="86" s="1"/>
  <c r="M251" i="86"/>
  <c r="P251" i="86" s="1"/>
  <c r="M252" i="86"/>
  <c r="P252" i="86" s="1"/>
  <c r="M253" i="86"/>
  <c r="P253" i="86" s="1"/>
  <c r="M254" i="86"/>
  <c r="P254" i="86" s="1"/>
  <c r="G247" i="86"/>
  <c r="G248" i="86"/>
  <c r="J248" i="86" s="1"/>
  <c r="G248" i="87" s="1"/>
  <c r="J248" i="87" s="1"/>
  <c r="G248" i="88" s="1"/>
  <c r="J248" i="88" s="1"/>
  <c r="G248" i="89" s="1"/>
  <c r="J248" i="89" s="1"/>
  <c r="G248" i="90" s="1"/>
  <c r="J248" i="90" s="1"/>
  <c r="G248" i="91" s="1"/>
  <c r="J248" i="91" s="1"/>
  <c r="G248" i="92" s="1"/>
  <c r="J248" i="92" s="1"/>
  <c r="G248" i="93" s="1"/>
  <c r="J248" i="93" s="1"/>
  <c r="G248" i="94" s="1"/>
  <c r="J248" i="94" s="1"/>
  <c r="G248" i="95" s="1"/>
  <c r="J248" i="95" s="1"/>
  <c r="G248" i="96" s="1"/>
  <c r="J248" i="96" s="1"/>
  <c r="G248" i="97" s="1"/>
  <c r="J248" i="97" s="1"/>
  <c r="G249" i="86"/>
  <c r="J249" i="86" s="1"/>
  <c r="G249" i="87" s="1"/>
  <c r="J249" i="87" s="1"/>
  <c r="G249" i="88" s="1"/>
  <c r="J249" i="88" s="1"/>
  <c r="G249" i="89" s="1"/>
  <c r="J249" i="89" s="1"/>
  <c r="G249" i="90" s="1"/>
  <c r="J249" i="90" s="1"/>
  <c r="G249" i="91" s="1"/>
  <c r="J249" i="91" s="1"/>
  <c r="G249" i="92" s="1"/>
  <c r="J249" i="92" s="1"/>
  <c r="G249" i="93" s="1"/>
  <c r="J249" i="93" s="1"/>
  <c r="G249" i="94" s="1"/>
  <c r="J249" i="94" s="1"/>
  <c r="G249" i="95" s="1"/>
  <c r="J249" i="95" s="1"/>
  <c r="G250" i="86"/>
  <c r="J250" i="86" s="1"/>
  <c r="G250" i="87" s="1"/>
  <c r="J250" i="87" s="1"/>
  <c r="G250" i="88" s="1"/>
  <c r="J250" i="88" s="1"/>
  <c r="G250" i="89" s="1"/>
  <c r="J250" i="89" s="1"/>
  <c r="G250" i="90" s="1"/>
  <c r="J250" i="90" s="1"/>
  <c r="G250" i="91" s="1"/>
  <c r="J250" i="91" s="1"/>
  <c r="G250" i="92" s="1"/>
  <c r="J250" i="92" s="1"/>
  <c r="G250" i="93" s="1"/>
  <c r="J250" i="93" s="1"/>
  <c r="G250" i="94" s="1"/>
  <c r="J250" i="94" s="1"/>
  <c r="G250" i="95" s="1"/>
  <c r="J250" i="95" s="1"/>
  <c r="G250" i="96" s="1"/>
  <c r="J250" i="96" s="1"/>
  <c r="G250" i="97" s="1"/>
  <c r="J250" i="97" s="1"/>
  <c r="G250" i="98" s="1"/>
  <c r="J250" i="98" s="1"/>
  <c r="G250" i="99" s="1"/>
  <c r="J250" i="99" s="1"/>
  <c r="G250" i="100" s="1"/>
  <c r="J250" i="100" s="1"/>
  <c r="G250" i="101" s="1"/>
  <c r="J250" i="101" s="1"/>
  <c r="G250" i="102" s="1"/>
  <c r="J250" i="102" s="1"/>
  <c r="G250" i="103" s="1"/>
  <c r="J250" i="103" s="1"/>
  <c r="G250" i="104" s="1"/>
  <c r="J250" i="104" s="1"/>
  <c r="G250" i="105" s="1"/>
  <c r="J250" i="105" s="1"/>
  <c r="G250" i="106" s="1"/>
  <c r="J250" i="106" s="1"/>
  <c r="G251" i="86"/>
  <c r="J251" i="86" s="1"/>
  <c r="G251" i="87" s="1"/>
  <c r="J251" i="87" s="1"/>
  <c r="G251" i="88" s="1"/>
  <c r="J251" i="88" s="1"/>
  <c r="G251" i="89" s="1"/>
  <c r="J251" i="89" s="1"/>
  <c r="G251" i="90" s="1"/>
  <c r="J251" i="90" s="1"/>
  <c r="G251" i="91" s="1"/>
  <c r="J251" i="91" s="1"/>
  <c r="G251" i="92" s="1"/>
  <c r="J251" i="92" s="1"/>
  <c r="G251" i="93" s="1"/>
  <c r="J251" i="93" s="1"/>
  <c r="G251" i="94" s="1"/>
  <c r="J251" i="94" s="1"/>
  <c r="G251" i="95" s="1"/>
  <c r="J251" i="95" s="1"/>
  <c r="G251" i="96" s="1"/>
  <c r="J251" i="96" s="1"/>
  <c r="G251" i="97" s="1"/>
  <c r="J251" i="97" s="1"/>
  <c r="G251" i="98" s="1"/>
  <c r="J251" i="98" s="1"/>
  <c r="G251" i="99" s="1"/>
  <c r="J251" i="99" s="1"/>
  <c r="G251" i="100" s="1"/>
  <c r="J251" i="100" s="1"/>
  <c r="G251" i="101" s="1"/>
  <c r="J251" i="101" s="1"/>
  <c r="G251" i="102" s="1"/>
  <c r="J251" i="102" s="1"/>
  <c r="G251" i="103" s="1"/>
  <c r="J251" i="103" s="1"/>
  <c r="G251" i="104" s="1"/>
  <c r="J251" i="104" s="1"/>
  <c r="G251" i="105" s="1"/>
  <c r="J251" i="105" s="1"/>
  <c r="G251" i="106" s="1"/>
  <c r="J251" i="106" s="1"/>
  <c r="G252" i="86"/>
  <c r="J252" i="86" s="1"/>
  <c r="G252" i="87" s="1"/>
  <c r="J252" i="87" s="1"/>
  <c r="G253" i="86"/>
  <c r="J253" i="86" s="1"/>
  <c r="G254" i="86"/>
  <c r="J254" i="86" s="1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G246" i="86" s="1"/>
  <c r="J246" i="86" s="1"/>
  <c r="E247" i="86"/>
  <c r="E248" i="86"/>
  <c r="E249" i="86"/>
  <c r="E250" i="86"/>
  <c r="E251" i="86"/>
  <c r="E252" i="86"/>
  <c r="E253" i="86"/>
  <c r="E254" i="86"/>
  <c r="E255" i="86"/>
  <c r="E256" i="86"/>
  <c r="E6" i="86"/>
  <c r="E7" i="86"/>
  <c r="E8" i="86"/>
  <c r="E9" i="86"/>
  <c r="E10" i="86"/>
  <c r="E11" i="86"/>
  <c r="E12" i="86"/>
  <c r="E13" i="86"/>
  <c r="E14" i="86"/>
  <c r="E15" i="86"/>
  <c r="E5" i="86"/>
  <c r="R248" i="85"/>
  <c r="R249" i="85"/>
  <c r="R250" i="85"/>
  <c r="R251" i="85"/>
  <c r="R252" i="85"/>
  <c r="R253" i="85"/>
  <c r="R254" i="85"/>
  <c r="P249" i="85"/>
  <c r="M249" i="85"/>
  <c r="M250" i="85"/>
  <c r="P250" i="85" s="1"/>
  <c r="M251" i="85"/>
  <c r="P251" i="85" s="1"/>
  <c r="M252" i="85"/>
  <c r="P252" i="85" s="1"/>
  <c r="M253" i="85"/>
  <c r="P253" i="85" s="1"/>
  <c r="M254" i="85"/>
  <c r="P254" i="85" s="1"/>
  <c r="J249" i="85"/>
  <c r="G248" i="85"/>
  <c r="J248" i="85" s="1"/>
  <c r="G249" i="85"/>
  <c r="G250" i="85"/>
  <c r="J250" i="85" s="1"/>
  <c r="G251" i="85"/>
  <c r="J251" i="85" s="1"/>
  <c r="G252" i="85"/>
  <c r="J252" i="85" s="1"/>
  <c r="G253" i="85"/>
  <c r="J253" i="85" s="1"/>
  <c r="G254" i="85"/>
  <c r="J254" i="85" s="1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5" i="85"/>
  <c r="M249" i="84"/>
  <c r="P249" i="84" s="1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G248" i="84"/>
  <c r="G249" i="84"/>
  <c r="G250" i="84"/>
  <c r="J250" i="84" s="1"/>
  <c r="G251" i="84"/>
  <c r="J251" i="84" s="1"/>
  <c r="G252" i="84"/>
  <c r="J252" i="84" s="1"/>
  <c r="G253" i="84"/>
  <c r="J253" i="84" s="1"/>
  <c r="G254" i="84"/>
  <c r="J254" i="84" s="1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J249" i="84" s="1"/>
  <c r="E250" i="84"/>
  <c r="E251" i="84"/>
  <c r="E252" i="84"/>
  <c r="E253" i="84"/>
  <c r="E254" i="84"/>
  <c r="E255" i="84"/>
  <c r="E256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5" i="84"/>
  <c r="M247" i="83"/>
  <c r="M248" i="83"/>
  <c r="M249" i="83"/>
  <c r="P249" i="83" s="1"/>
  <c r="M250" i="83"/>
  <c r="P250" i="83" s="1"/>
  <c r="M251" i="83"/>
  <c r="P251" i="83" s="1"/>
  <c r="M252" i="83"/>
  <c r="P252" i="83" s="1"/>
  <c r="M253" i="83"/>
  <c r="P253" i="83" s="1"/>
  <c r="M254" i="83"/>
  <c r="P254" i="83" s="1"/>
  <c r="G247" i="83"/>
  <c r="J247" i="83" s="1"/>
  <c r="G248" i="83"/>
  <c r="J248" i="83" s="1"/>
  <c r="G249" i="83"/>
  <c r="J249" i="83" s="1"/>
  <c r="G250" i="83"/>
  <c r="J250" i="83" s="1"/>
  <c r="G251" i="83"/>
  <c r="J251" i="83" s="1"/>
  <c r="G252" i="83"/>
  <c r="J252" i="83" s="1"/>
  <c r="G253" i="83"/>
  <c r="J253" i="83" s="1"/>
  <c r="G254" i="83"/>
  <c r="J254" i="83" s="1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5" i="83"/>
  <c r="M250" i="82"/>
  <c r="P250" i="82" s="1"/>
  <c r="M251" i="82"/>
  <c r="P251" i="82" s="1"/>
  <c r="M252" i="82"/>
  <c r="P252" i="82" s="1"/>
  <c r="M253" i="82"/>
  <c r="P253" i="82" s="1"/>
  <c r="M254" i="82"/>
  <c r="P254" i="82" s="1"/>
  <c r="G250" i="82"/>
  <c r="J250" i="82" s="1"/>
  <c r="G251" i="82"/>
  <c r="J251" i="82" s="1"/>
  <c r="G252" i="82"/>
  <c r="J252" i="82" s="1"/>
  <c r="G253" i="82"/>
  <c r="J253" i="82" s="1"/>
  <c r="G254" i="82"/>
  <c r="J254" i="82" s="1"/>
  <c r="G255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6" i="82"/>
  <c r="E7" i="82"/>
  <c r="E8" i="82"/>
  <c r="E9" i="82"/>
  <c r="E10" i="82"/>
  <c r="E11" i="82"/>
  <c r="E12" i="82"/>
  <c r="E5" i="82"/>
  <c r="M249" i="81"/>
  <c r="M250" i="81"/>
  <c r="M251" i="81"/>
  <c r="P251" i="81" s="1"/>
  <c r="M252" i="81"/>
  <c r="P252" i="81" s="1"/>
  <c r="M253" i="81"/>
  <c r="E251" i="81"/>
  <c r="E252" i="81"/>
  <c r="E253" i="81"/>
  <c r="G244" i="81"/>
  <c r="G245" i="81"/>
  <c r="G246" i="81"/>
  <c r="G247" i="81"/>
  <c r="J247" i="81" s="1"/>
  <c r="G248" i="81"/>
  <c r="J248" i="81" s="1"/>
  <c r="G249" i="81"/>
  <c r="J249" i="81" s="1"/>
  <c r="G250" i="81"/>
  <c r="J250" i="81" s="1"/>
  <c r="G251" i="81"/>
  <c r="J251" i="81" s="1"/>
  <c r="G252" i="81"/>
  <c r="J252" i="81" s="1"/>
  <c r="G253" i="81"/>
  <c r="J253" i="81" s="1"/>
  <c r="E243" i="81"/>
  <c r="E244" i="81"/>
  <c r="E245" i="81"/>
  <c r="E246" i="81"/>
  <c r="E247" i="81"/>
  <c r="E248" i="81"/>
  <c r="E249" i="81"/>
  <c r="E250" i="81"/>
  <c r="R251" i="81"/>
  <c r="R252" i="81"/>
  <c r="R253" i="81"/>
  <c r="R254" i="81"/>
  <c r="R255" i="81"/>
  <c r="M248" i="80"/>
  <c r="M249" i="80"/>
  <c r="P249" i="80" s="1"/>
  <c r="M250" i="80"/>
  <c r="P250" i="80" s="1"/>
  <c r="M251" i="80"/>
  <c r="P251" i="80" s="1"/>
  <c r="M252" i="80"/>
  <c r="P252" i="80" s="1"/>
  <c r="M253" i="80"/>
  <c r="P253" i="80" s="1"/>
  <c r="M254" i="80"/>
  <c r="P254" i="80" s="1"/>
  <c r="J251" i="80"/>
  <c r="G251" i="80"/>
  <c r="G252" i="80"/>
  <c r="J252" i="80" s="1"/>
  <c r="G253" i="80"/>
  <c r="J253" i="80" s="1"/>
  <c r="G254" i="80"/>
  <c r="J254" i="80" s="1"/>
  <c r="G25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G247" i="80" s="1"/>
  <c r="J247" i="80" s="1"/>
  <c r="E248" i="80"/>
  <c r="E249" i="80"/>
  <c r="E250" i="80"/>
  <c r="E251" i="80"/>
  <c r="E252" i="80"/>
  <c r="E253" i="80"/>
  <c r="E254" i="80"/>
  <c r="E255" i="80"/>
  <c r="E256" i="80"/>
  <c r="E6" i="80"/>
  <c r="E7" i="80"/>
  <c r="E8" i="80"/>
  <c r="E9" i="80"/>
  <c r="E10" i="80"/>
  <c r="E11" i="80"/>
  <c r="E12" i="80"/>
  <c r="E13" i="80"/>
  <c r="E14" i="80"/>
  <c r="E15" i="80"/>
  <c r="E5" i="80"/>
  <c r="P65" i="79"/>
  <c r="P66" i="79"/>
  <c r="P67" i="79"/>
  <c r="G16" i="79"/>
  <c r="G17" i="79"/>
  <c r="G18" i="79"/>
  <c r="G19" i="79"/>
  <c r="G20" i="79"/>
  <c r="G21" i="79"/>
  <c r="G22" i="79"/>
  <c r="G23" i="79"/>
  <c r="G24" i="79"/>
  <c r="G25" i="79"/>
  <c r="G26" i="79"/>
  <c r="G27" i="79"/>
  <c r="G28" i="79"/>
  <c r="G29" i="79"/>
  <c r="G30" i="79"/>
  <c r="G31" i="79"/>
  <c r="G32" i="79"/>
  <c r="G33" i="79"/>
  <c r="G34" i="79"/>
  <c r="G35" i="79"/>
  <c r="G36" i="79"/>
  <c r="G37" i="79"/>
  <c r="G38" i="79"/>
  <c r="G39" i="79"/>
  <c r="G40" i="79"/>
  <c r="G41" i="79"/>
  <c r="G42" i="79"/>
  <c r="G43" i="79"/>
  <c r="G44" i="79"/>
  <c r="G45" i="79"/>
  <c r="G46" i="79"/>
  <c r="G47" i="79"/>
  <c r="G48" i="79"/>
  <c r="G49" i="79"/>
  <c r="G50" i="79"/>
  <c r="G51" i="79"/>
  <c r="G52" i="79"/>
  <c r="G53" i="79"/>
  <c r="G54" i="79"/>
  <c r="G55" i="79"/>
  <c r="G56" i="79"/>
  <c r="G57" i="79"/>
  <c r="G58" i="79"/>
  <c r="G59" i="79"/>
  <c r="G60" i="79"/>
  <c r="G61" i="79"/>
  <c r="G62" i="79"/>
  <c r="G63" i="79"/>
  <c r="G64" i="79"/>
  <c r="G65" i="79"/>
  <c r="G66" i="79"/>
  <c r="G67" i="79"/>
  <c r="G68" i="79"/>
  <c r="G69" i="79"/>
  <c r="G70" i="79"/>
  <c r="G71" i="79"/>
  <c r="G72" i="79"/>
  <c r="G73" i="79"/>
  <c r="G74" i="79"/>
  <c r="G75" i="79"/>
  <c r="G76" i="79"/>
  <c r="G77" i="79"/>
  <c r="G78" i="79"/>
  <c r="G79" i="79"/>
  <c r="G80" i="79"/>
  <c r="G81" i="79"/>
  <c r="G82" i="79"/>
  <c r="G83" i="79"/>
  <c r="G84" i="79"/>
  <c r="G85" i="79"/>
  <c r="G86" i="79"/>
  <c r="G87" i="79"/>
  <c r="G88" i="79"/>
  <c r="G89" i="79"/>
  <c r="G90" i="79"/>
  <c r="G91" i="79"/>
  <c r="G92" i="79"/>
  <c r="G93" i="79"/>
  <c r="G94" i="79"/>
  <c r="G95" i="79"/>
  <c r="G96" i="79"/>
  <c r="G97" i="79"/>
  <c r="G98" i="79"/>
  <c r="G99" i="79"/>
  <c r="G100" i="79"/>
  <c r="G101" i="79"/>
  <c r="G102" i="79"/>
  <c r="G103" i="79"/>
  <c r="G104" i="79"/>
  <c r="G105" i="79"/>
  <c r="G106" i="79"/>
  <c r="G107" i="79"/>
  <c r="G108" i="79"/>
  <c r="G109" i="79"/>
  <c r="G110" i="79"/>
  <c r="G111" i="79"/>
  <c r="G112" i="79"/>
  <c r="G113" i="79"/>
  <c r="G114" i="79"/>
  <c r="G115" i="79"/>
  <c r="G116" i="79"/>
  <c r="G117" i="79"/>
  <c r="G118" i="79"/>
  <c r="G119" i="79"/>
  <c r="G120" i="79"/>
  <c r="G121" i="79"/>
  <c r="G122" i="79"/>
  <c r="G123" i="79"/>
  <c r="G124" i="79"/>
  <c r="G125" i="79"/>
  <c r="G126" i="79"/>
  <c r="G127" i="79"/>
  <c r="G128" i="79"/>
  <c r="G129" i="79"/>
  <c r="G130" i="79"/>
  <c r="G131" i="79"/>
  <c r="G132" i="79"/>
  <c r="G133" i="79"/>
  <c r="G134" i="79"/>
  <c r="G135" i="79"/>
  <c r="G136" i="79"/>
  <c r="G137" i="79"/>
  <c r="G138" i="79"/>
  <c r="G139" i="79"/>
  <c r="G140" i="79"/>
  <c r="G141" i="79"/>
  <c r="G142" i="79"/>
  <c r="G143" i="79"/>
  <c r="G144" i="79"/>
  <c r="G145" i="79"/>
  <c r="G146" i="79"/>
  <c r="G147" i="79"/>
  <c r="G148" i="79"/>
  <c r="G149" i="79"/>
  <c r="G150" i="79"/>
  <c r="G151" i="79"/>
  <c r="G152" i="79"/>
  <c r="G153" i="79"/>
  <c r="G154" i="79"/>
  <c r="G155" i="79"/>
  <c r="G156" i="79"/>
  <c r="G157" i="79"/>
  <c r="G158" i="79"/>
  <c r="G159" i="79"/>
  <c r="G160" i="79"/>
  <c r="G161" i="79"/>
  <c r="G162" i="79"/>
  <c r="G163" i="79"/>
  <c r="G164" i="79"/>
  <c r="G165" i="79"/>
  <c r="G166" i="79"/>
  <c r="G167" i="79"/>
  <c r="G168" i="79"/>
  <c r="G169" i="79"/>
  <c r="G170" i="79"/>
  <c r="G171" i="79"/>
  <c r="G172" i="79"/>
  <c r="G173" i="79"/>
  <c r="G174" i="79"/>
  <c r="G175" i="79"/>
  <c r="G176" i="79"/>
  <c r="G177" i="79"/>
  <c r="G178" i="79"/>
  <c r="G179" i="79"/>
  <c r="G180" i="79"/>
  <c r="G181" i="79"/>
  <c r="G182" i="79"/>
  <c r="G183" i="79"/>
  <c r="G184" i="79"/>
  <c r="G185" i="79"/>
  <c r="G186" i="79"/>
  <c r="G187" i="79"/>
  <c r="G188" i="79"/>
  <c r="G189" i="79"/>
  <c r="G190" i="79"/>
  <c r="G191" i="79"/>
  <c r="G192" i="79"/>
  <c r="G193" i="79"/>
  <c r="G194" i="79"/>
  <c r="G195" i="79"/>
  <c r="G196" i="79"/>
  <c r="G197" i="79"/>
  <c r="G198" i="79"/>
  <c r="G199" i="79"/>
  <c r="G200" i="79"/>
  <c r="G201" i="79"/>
  <c r="G202" i="79"/>
  <c r="G203" i="79"/>
  <c r="G204" i="79"/>
  <c r="G205" i="79"/>
  <c r="G206" i="79"/>
  <c r="G207" i="79"/>
  <c r="G208" i="79"/>
  <c r="G209" i="79"/>
  <c r="G210" i="79"/>
  <c r="G211" i="79"/>
  <c r="G212" i="79"/>
  <c r="G213" i="79"/>
  <c r="G214" i="79"/>
  <c r="G215" i="79"/>
  <c r="G216" i="79"/>
  <c r="G217" i="79"/>
  <c r="G218" i="79"/>
  <c r="G219" i="79"/>
  <c r="G220" i="79"/>
  <c r="G221" i="79"/>
  <c r="G222" i="79"/>
  <c r="G223" i="79"/>
  <c r="G224" i="79"/>
  <c r="G225" i="79"/>
  <c r="G226" i="79"/>
  <c r="G227" i="79"/>
  <c r="G228" i="79"/>
  <c r="G229" i="79"/>
  <c r="G230" i="79"/>
  <c r="G231" i="79"/>
  <c r="G232" i="79"/>
  <c r="G233" i="79"/>
  <c r="G234" i="79"/>
  <c r="G235" i="79"/>
  <c r="G236" i="79"/>
  <c r="G237" i="79"/>
  <c r="G238" i="79"/>
  <c r="G239" i="79"/>
  <c r="G240" i="79"/>
  <c r="G241" i="79"/>
  <c r="G242" i="79"/>
  <c r="G243" i="79"/>
  <c r="G244" i="79"/>
  <c r="G245" i="79"/>
  <c r="G246" i="79"/>
  <c r="G247" i="79"/>
  <c r="J247" i="79" s="1"/>
  <c r="G248" i="79"/>
  <c r="G249" i="79"/>
  <c r="G250" i="79"/>
  <c r="G251" i="79"/>
  <c r="G252" i="79"/>
  <c r="J252" i="79" s="1"/>
  <c r="G253" i="79"/>
  <c r="J253" i="79" s="1"/>
  <c r="G254" i="79"/>
  <c r="J254" i="79" s="1"/>
  <c r="G255" i="79"/>
  <c r="G256" i="79"/>
  <c r="G6" i="79"/>
  <c r="J6" i="79" s="1"/>
  <c r="G7" i="79"/>
  <c r="J7" i="79" s="1"/>
  <c r="G8" i="79"/>
  <c r="G9" i="79"/>
  <c r="G10" i="79"/>
  <c r="J10" i="79" s="1"/>
  <c r="G11" i="79"/>
  <c r="J11" i="79" s="1"/>
  <c r="G12" i="79"/>
  <c r="J12" i="79" s="1"/>
  <c r="G13" i="79"/>
  <c r="J13" i="79" s="1"/>
  <c r="G14" i="79"/>
  <c r="J14" i="79" s="1"/>
  <c r="G15" i="79"/>
  <c r="J8" i="79"/>
  <c r="J9" i="79"/>
  <c r="J15" i="79"/>
  <c r="J16" i="79"/>
  <c r="R249" i="79"/>
  <c r="R250" i="79"/>
  <c r="R251" i="79"/>
  <c r="R252" i="79"/>
  <c r="R253" i="79"/>
  <c r="M249" i="79"/>
  <c r="P249" i="79" s="1"/>
  <c r="M250" i="79"/>
  <c r="P250" i="79" s="1"/>
  <c r="M251" i="79"/>
  <c r="P251" i="79" s="1"/>
  <c r="M252" i="79"/>
  <c r="P252" i="79" s="1"/>
  <c r="M253" i="79"/>
  <c r="P253" i="79" s="1"/>
  <c r="M254" i="79"/>
  <c r="P254" i="79" s="1"/>
  <c r="J248" i="79"/>
  <c r="J249" i="79"/>
  <c r="J250" i="79"/>
  <c r="J251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5" i="79"/>
  <c r="M249" i="78"/>
  <c r="M250" i="78"/>
  <c r="P250" i="78" s="1"/>
  <c r="M251" i="78"/>
  <c r="M252" i="78"/>
  <c r="P252" i="78" s="1"/>
  <c r="M253" i="78"/>
  <c r="P253" i="78" s="1"/>
  <c r="M254" i="78"/>
  <c r="P254" i="78" s="1"/>
  <c r="J250" i="78"/>
  <c r="J251" i="78"/>
  <c r="G248" i="78"/>
  <c r="J248" i="78" s="1"/>
  <c r="G249" i="78"/>
  <c r="J249" i="78" s="1"/>
  <c r="G250" i="78"/>
  <c r="G251" i="78"/>
  <c r="G252" i="78"/>
  <c r="J252" i="78" s="1"/>
  <c r="G253" i="78"/>
  <c r="J253" i="78" s="1"/>
  <c r="G254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5" i="78"/>
  <c r="M249" i="77"/>
  <c r="M250" i="77"/>
  <c r="P250" i="77" s="1"/>
  <c r="M251" i="77"/>
  <c r="P251" i="77" s="1"/>
  <c r="M252" i="77"/>
  <c r="P252" i="77" s="1"/>
  <c r="M253" i="77"/>
  <c r="P253" i="77" s="1"/>
  <c r="J250" i="77"/>
  <c r="J254" i="77"/>
  <c r="G248" i="77"/>
  <c r="J248" i="77" s="1"/>
  <c r="G249" i="77"/>
  <c r="J249" i="77" s="1"/>
  <c r="G250" i="77"/>
  <c r="G251" i="77"/>
  <c r="J251" i="77" s="1"/>
  <c r="G252" i="77"/>
  <c r="J252" i="77" s="1"/>
  <c r="G253" i="77"/>
  <c r="J253" i="77" s="1"/>
  <c r="G254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9" i="77"/>
  <c r="E80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G246" i="77" s="1"/>
  <c r="J246" i="77" s="1"/>
  <c r="E247" i="77"/>
  <c r="E248" i="77"/>
  <c r="E249" i="77"/>
  <c r="E250" i="77"/>
  <c r="E251" i="77"/>
  <c r="E252" i="77"/>
  <c r="E253" i="77"/>
  <c r="E254" i="77"/>
  <c r="E255" i="77"/>
  <c r="E256" i="77"/>
  <c r="E6" i="77"/>
  <c r="E7" i="77"/>
  <c r="E8" i="77"/>
  <c r="E9" i="77"/>
  <c r="E10" i="77"/>
  <c r="E11" i="77"/>
  <c r="E12" i="77"/>
  <c r="E13" i="77"/>
  <c r="E14" i="77"/>
  <c r="E15" i="77"/>
  <c r="E16" i="77"/>
  <c r="E5" i="77"/>
  <c r="M250" i="87"/>
  <c r="P250" i="87" s="1"/>
  <c r="M251" i="87"/>
  <c r="P251" i="87" s="1"/>
  <c r="M252" i="87"/>
  <c r="P252" i="87" s="1"/>
  <c r="M253" i="87"/>
  <c r="P253" i="87" s="1"/>
  <c r="G250" i="107"/>
  <c r="J250" i="107" s="1"/>
  <c r="G251" i="107"/>
  <c r="J251" i="107" s="1"/>
  <c r="G252" i="107"/>
  <c r="J252" i="107" s="1"/>
  <c r="G253" i="107"/>
  <c r="J253" i="107" s="1"/>
  <c r="P251" i="102"/>
  <c r="M250" i="89"/>
  <c r="M251" i="89"/>
  <c r="P251" i="89" s="1"/>
  <c r="M252" i="89"/>
  <c r="P252" i="89" s="1"/>
  <c r="M253" i="89"/>
  <c r="P253" i="89" s="1"/>
  <c r="M254" i="89"/>
  <c r="P254" i="89" s="1"/>
  <c r="M250" i="90"/>
  <c r="M251" i="90"/>
  <c r="P251" i="90" s="1"/>
  <c r="M252" i="90"/>
  <c r="P252" i="90" s="1"/>
  <c r="M253" i="90"/>
  <c r="P253" i="90" s="1"/>
  <c r="M254" i="90"/>
  <c r="P254" i="90" s="1"/>
  <c r="M250" i="91"/>
  <c r="M251" i="91"/>
  <c r="P251" i="91" s="1"/>
  <c r="M252" i="91"/>
  <c r="P252" i="91" s="1"/>
  <c r="M253" i="91"/>
  <c r="P253" i="91" s="1"/>
  <c r="M254" i="91"/>
  <c r="P254" i="91" s="1"/>
  <c r="M250" i="92"/>
  <c r="M251" i="92"/>
  <c r="P251" i="92" s="1"/>
  <c r="M252" i="92"/>
  <c r="P252" i="92" s="1"/>
  <c r="M253" i="92"/>
  <c r="P253" i="92" s="1"/>
  <c r="M254" i="92"/>
  <c r="P254" i="92" s="1"/>
  <c r="M250" i="93"/>
  <c r="M251" i="93"/>
  <c r="P251" i="93" s="1"/>
  <c r="M252" i="93"/>
  <c r="P252" i="93" s="1"/>
  <c r="M253" i="93"/>
  <c r="P253" i="93" s="1"/>
  <c r="M254" i="93"/>
  <c r="P254" i="93" s="1"/>
  <c r="M250" i="94"/>
  <c r="M251" i="94"/>
  <c r="P251" i="94" s="1"/>
  <c r="M252" i="94"/>
  <c r="P252" i="94" s="1"/>
  <c r="M253" i="94"/>
  <c r="P253" i="94" s="1"/>
  <c r="M254" i="94"/>
  <c r="P254" i="94" s="1"/>
  <c r="M250" i="95"/>
  <c r="M251" i="95"/>
  <c r="P251" i="95" s="1"/>
  <c r="M252" i="95"/>
  <c r="P252" i="95" s="1"/>
  <c r="M253" i="95"/>
  <c r="P253" i="95" s="1"/>
  <c r="M254" i="95"/>
  <c r="P254" i="95" s="1"/>
  <c r="M250" i="96"/>
  <c r="M251" i="96"/>
  <c r="P251" i="96" s="1"/>
  <c r="M252" i="96"/>
  <c r="P252" i="96" s="1"/>
  <c r="M253" i="96"/>
  <c r="P253" i="96" s="1"/>
  <c r="M254" i="96"/>
  <c r="P254" i="96" s="1"/>
  <c r="M250" i="97"/>
  <c r="M251" i="97"/>
  <c r="P251" i="97" s="1"/>
  <c r="M252" i="97"/>
  <c r="P252" i="97" s="1"/>
  <c r="M253" i="97"/>
  <c r="P253" i="97" s="1"/>
  <c r="M254" i="97"/>
  <c r="P254" i="97" s="1"/>
  <c r="M250" i="98"/>
  <c r="M251" i="98"/>
  <c r="M252" i="98"/>
  <c r="P252" i="98" s="1"/>
  <c r="M253" i="98"/>
  <c r="M254" i="98"/>
  <c r="P254" i="98" s="1"/>
  <c r="M250" i="99"/>
  <c r="M251" i="99"/>
  <c r="P251" i="99" s="1"/>
  <c r="M252" i="99"/>
  <c r="P252" i="99" s="1"/>
  <c r="M253" i="99"/>
  <c r="P253" i="99" s="1"/>
  <c r="M254" i="99"/>
  <c r="P254" i="99" s="1"/>
  <c r="M250" i="100"/>
  <c r="M251" i="100"/>
  <c r="P251" i="100" s="1"/>
  <c r="M252" i="100"/>
  <c r="P252" i="100" s="1"/>
  <c r="M253" i="100"/>
  <c r="P253" i="100" s="1"/>
  <c r="M254" i="100"/>
  <c r="P254" i="100" s="1"/>
  <c r="M250" i="101"/>
  <c r="M251" i="101"/>
  <c r="P251" i="101" s="1"/>
  <c r="M252" i="101"/>
  <c r="P252" i="101" s="1"/>
  <c r="M253" i="101"/>
  <c r="P253" i="101" s="1"/>
  <c r="M254" i="101"/>
  <c r="P254" i="101" s="1"/>
  <c r="M250" i="102"/>
  <c r="M251" i="102"/>
  <c r="M252" i="102"/>
  <c r="P252" i="102" s="1"/>
  <c r="M253" i="102"/>
  <c r="P253" i="102" s="1"/>
  <c r="M254" i="102"/>
  <c r="P254" i="102" s="1"/>
  <c r="M250" i="103"/>
  <c r="M251" i="103"/>
  <c r="P251" i="103" s="1"/>
  <c r="M252" i="103"/>
  <c r="P252" i="103" s="1"/>
  <c r="M253" i="103"/>
  <c r="P253" i="103" s="1"/>
  <c r="M254" i="103"/>
  <c r="P254" i="103" s="1"/>
  <c r="M250" i="104"/>
  <c r="M251" i="104"/>
  <c r="P251" i="104" s="1"/>
  <c r="M252" i="104"/>
  <c r="P252" i="104" s="1"/>
  <c r="M253" i="104"/>
  <c r="P253" i="104" s="1"/>
  <c r="M254" i="104"/>
  <c r="P254" i="104" s="1"/>
  <c r="M250" i="105"/>
  <c r="M251" i="105"/>
  <c r="P251" i="105" s="1"/>
  <c r="M252" i="105"/>
  <c r="P252" i="105" s="1"/>
  <c r="M253" i="105"/>
  <c r="P253" i="105" s="1"/>
  <c r="M254" i="105"/>
  <c r="P254" i="105" s="1"/>
  <c r="M250" i="106"/>
  <c r="M251" i="106"/>
  <c r="P251" i="106" s="1"/>
  <c r="M252" i="106"/>
  <c r="P252" i="106" s="1"/>
  <c r="M253" i="106"/>
  <c r="P253" i="106" s="1"/>
  <c r="M254" i="106"/>
  <c r="P254" i="106" s="1"/>
  <c r="M250" i="107"/>
  <c r="M251" i="107"/>
  <c r="P251" i="107" s="1"/>
  <c r="M252" i="107"/>
  <c r="P252" i="107" s="1"/>
  <c r="M253" i="107"/>
  <c r="P253" i="107" s="1"/>
  <c r="M254" i="107"/>
  <c r="P254" i="107" s="1"/>
  <c r="M250" i="88"/>
  <c r="M251" i="88"/>
  <c r="P251" i="88" s="1"/>
  <c r="M252" i="88"/>
  <c r="P252" i="88" s="1"/>
  <c r="M253" i="88"/>
  <c r="P253" i="88" s="1"/>
  <c r="M254" i="88"/>
  <c r="P254" i="88" s="1"/>
  <c r="G247" i="78"/>
  <c r="J247" i="78" s="1"/>
  <c r="G246" i="78"/>
  <c r="J246" i="78" s="1"/>
  <c r="J246" i="79"/>
  <c r="G250" i="80"/>
  <c r="J250" i="80" s="1"/>
  <c r="G249" i="80"/>
  <c r="J249" i="80" s="1"/>
  <c r="G248" i="80"/>
  <c r="J248" i="80" s="1"/>
  <c r="G246" i="80"/>
  <c r="J246" i="80" s="1"/>
  <c r="J246" i="81"/>
  <c r="G249" i="82"/>
  <c r="J249" i="82" s="1"/>
  <c r="G248" i="82"/>
  <c r="J248" i="82" s="1"/>
  <c r="G247" i="82"/>
  <c r="J247" i="82" s="1"/>
  <c r="G246" i="82"/>
  <c r="J246" i="82" s="1"/>
  <c r="G246" i="83"/>
  <c r="J246" i="83" s="1"/>
  <c r="J248" i="84"/>
  <c r="G247" i="84"/>
  <c r="J247" i="84" s="1"/>
  <c r="G246" i="84"/>
  <c r="J246" i="84" s="1"/>
  <c r="G247" i="85"/>
  <c r="J247" i="85" s="1"/>
  <c r="G246" i="85"/>
  <c r="J246" i="85" s="1"/>
  <c r="J247" i="86"/>
  <c r="G249" i="107"/>
  <c r="J249" i="107" s="1"/>
  <c r="G248" i="107"/>
  <c r="J248" i="107" s="1"/>
  <c r="G247" i="107"/>
  <c r="J247" i="107" s="1"/>
  <c r="G246" i="107"/>
  <c r="J246" i="107" s="1"/>
  <c r="G247" i="77"/>
  <c r="J247" i="77" s="1"/>
  <c r="J229" i="8" l="1"/>
  <c r="M251" i="8"/>
  <c r="J171" i="8"/>
  <c r="J163" i="8"/>
  <c r="J155" i="8"/>
  <c r="J147" i="8"/>
  <c r="J139" i="8"/>
  <c r="J123" i="8"/>
  <c r="J107" i="8"/>
  <c r="J99" i="8"/>
  <c r="J83" i="8"/>
  <c r="J75" i="8"/>
  <c r="J67" i="8"/>
  <c r="J59" i="8"/>
  <c r="J51" i="8"/>
  <c r="J43" i="8"/>
  <c r="J35" i="8"/>
  <c r="J27" i="8"/>
  <c r="J23" i="8"/>
  <c r="J15" i="8"/>
  <c r="J7" i="8"/>
  <c r="J243" i="8"/>
  <c r="J235" i="8"/>
  <c r="J227" i="8"/>
  <c r="J219" i="8"/>
  <c r="J211" i="8"/>
  <c r="J203" i="8"/>
  <c r="J195" i="8"/>
  <c r="J187" i="8"/>
  <c r="J179" i="8"/>
  <c r="M250" i="8"/>
  <c r="J18" i="8"/>
  <c r="J10" i="8"/>
  <c r="J182" i="8"/>
  <c r="J174" i="8"/>
  <c r="J166" i="8"/>
  <c r="J158" i="8"/>
  <c r="J150" i="8"/>
  <c r="J142" i="8"/>
  <c r="J134" i="8"/>
  <c r="J126" i="8"/>
  <c r="J110" i="8"/>
  <c r="J102" i="8"/>
  <c r="J94" i="8"/>
  <c r="J86" i="8"/>
  <c r="J78" i="8"/>
  <c r="J70" i="8"/>
  <c r="J38" i="8"/>
  <c r="M253" i="8"/>
  <c r="J115" i="8"/>
  <c r="J249" i="8"/>
  <c r="J241" i="8"/>
  <c r="J233" i="8"/>
  <c r="J225" i="8"/>
  <c r="J217" i="8"/>
  <c r="J209" i="8"/>
  <c r="J201" i="8"/>
  <c r="J193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73" i="8"/>
  <c r="J65" i="8"/>
  <c r="J57" i="8"/>
  <c r="J41" i="8"/>
  <c r="J25" i="8"/>
  <c r="J19" i="8"/>
  <c r="G241" i="8"/>
  <c r="G153" i="8"/>
  <c r="J16" i="8"/>
  <c r="J8" i="8"/>
  <c r="J244" i="8"/>
  <c r="J236" i="8"/>
  <c r="J228" i="8"/>
  <c r="J220" i="8"/>
  <c r="J212" i="8"/>
  <c r="J204" i="8"/>
  <c r="J188" i="8"/>
  <c r="J180" i="8"/>
  <c r="J172" i="8"/>
  <c r="J164" i="8"/>
  <c r="J156" i="8"/>
  <c r="J148" i="8"/>
  <c r="J140" i="8"/>
  <c r="J132" i="8"/>
  <c r="J124" i="8"/>
  <c r="J116" i="8"/>
  <c r="J108" i="8"/>
  <c r="J92" i="8"/>
  <c r="J84" i="8"/>
  <c r="J76" i="8"/>
  <c r="J68" i="8"/>
  <c r="J60" i="8"/>
  <c r="J52" i="8"/>
  <c r="J44" i="8"/>
  <c r="J36" i="8"/>
  <c r="G233" i="8"/>
  <c r="J196" i="8"/>
  <c r="G225" i="8"/>
  <c r="G177" i="8"/>
  <c r="G145" i="8"/>
  <c r="J118" i="8"/>
  <c r="M254" i="8"/>
  <c r="J14" i="8"/>
  <c r="J250" i="8"/>
  <c r="J242" i="8"/>
  <c r="J234" i="8"/>
  <c r="J226" i="8"/>
  <c r="J218" i="8"/>
  <c r="J210" i="8"/>
  <c r="J202" i="8"/>
  <c r="J194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74" i="8"/>
  <c r="J66" i="8"/>
  <c r="J58" i="8"/>
  <c r="J26" i="8"/>
  <c r="G217" i="8"/>
  <c r="J82" i="8"/>
  <c r="G209" i="8"/>
  <c r="G169" i="8"/>
  <c r="G137" i="8"/>
  <c r="G78" i="8"/>
  <c r="G41" i="8"/>
  <c r="J34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72" i="8"/>
  <c r="J64" i="8"/>
  <c r="J56" i="8"/>
  <c r="J40" i="8"/>
  <c r="J24" i="8"/>
  <c r="G201" i="8"/>
  <c r="G132" i="8"/>
  <c r="G76" i="8"/>
  <c r="G193" i="8"/>
  <c r="G161" i="8"/>
  <c r="G72" i="8"/>
  <c r="G26" i="8"/>
  <c r="G249" i="8"/>
  <c r="J157" i="8"/>
  <c r="J6" i="8"/>
  <c r="G15" i="8"/>
  <c r="G59" i="8"/>
  <c r="G35" i="8"/>
  <c r="J42" i="8"/>
  <c r="G42" i="8"/>
  <c r="G14" i="8"/>
  <c r="G256" i="8"/>
  <c r="G248" i="8"/>
  <c r="G240" i="8"/>
  <c r="G232" i="8"/>
  <c r="G224" i="8"/>
  <c r="G216" i="8"/>
  <c r="G208" i="8"/>
  <c r="G200" i="8"/>
  <c r="G192" i="8"/>
  <c r="G184" i="8"/>
  <c r="G176" i="8"/>
  <c r="G168" i="8"/>
  <c r="G160" i="8"/>
  <c r="G152" i="8"/>
  <c r="G144" i="8"/>
  <c r="G136" i="8"/>
  <c r="G126" i="8"/>
  <c r="G110" i="8"/>
  <c r="G102" i="8"/>
  <c r="G94" i="8"/>
  <c r="G86" i="8"/>
  <c r="G75" i="8"/>
  <c r="G67" i="8"/>
  <c r="G58" i="8"/>
  <c r="G23" i="8"/>
  <c r="J186" i="8"/>
  <c r="J109" i="8"/>
  <c r="G74" i="8"/>
  <c r="G66" i="8"/>
  <c r="G57" i="8"/>
  <c r="G44" i="8"/>
  <c r="J100" i="8"/>
  <c r="G182" i="8"/>
  <c r="G174" i="8"/>
  <c r="G166" i="8"/>
  <c r="G158" i="8"/>
  <c r="G150" i="8"/>
  <c r="G142" i="8"/>
  <c r="G134" i="8"/>
  <c r="G124" i="8"/>
  <c r="G116" i="8"/>
  <c r="G108" i="8"/>
  <c r="G92" i="8"/>
  <c r="G84" i="8"/>
  <c r="G73" i="8"/>
  <c r="G65" i="8"/>
  <c r="G56" i="8"/>
  <c r="G43" i="8"/>
  <c r="J251" i="8"/>
  <c r="J91" i="8"/>
  <c r="G10" i="8"/>
  <c r="G229" i="8"/>
  <c r="G123" i="8"/>
  <c r="G115" i="8"/>
  <c r="G107" i="8"/>
  <c r="G99" i="8"/>
  <c r="G83" i="8"/>
  <c r="J12" i="8"/>
  <c r="J48" i="8"/>
  <c r="P253" i="98"/>
  <c r="J62" i="8"/>
  <c r="G62" i="8"/>
  <c r="J54" i="8"/>
  <c r="G54" i="8"/>
  <c r="J30" i="8"/>
  <c r="G30" i="8"/>
  <c r="G19" i="8"/>
  <c r="G244" i="8"/>
  <c r="G236" i="8"/>
  <c r="G228" i="8"/>
  <c r="G220" i="8"/>
  <c r="G212" i="8"/>
  <c r="G204" i="8"/>
  <c r="G188" i="8"/>
  <c r="G180" i="8"/>
  <c r="G172" i="8"/>
  <c r="G164" i="8"/>
  <c r="G156" i="8"/>
  <c r="G148" i="8"/>
  <c r="G140" i="8"/>
  <c r="G130" i="8"/>
  <c r="G122" i="8"/>
  <c r="G114" i="8"/>
  <c r="G106" i="8"/>
  <c r="G98" i="8"/>
  <c r="G90" i="8"/>
  <c r="G52" i="8"/>
  <c r="G38" i="8"/>
  <c r="G27" i="8"/>
  <c r="P251" i="98"/>
  <c r="J17" i="8"/>
  <c r="J9" i="8"/>
  <c r="J253" i="8"/>
  <c r="J245" i="8"/>
  <c r="J237" i="8"/>
  <c r="J221" i="8"/>
  <c r="J213" i="8"/>
  <c r="J197" i="8"/>
  <c r="J189" i="8"/>
  <c r="J181" i="8"/>
  <c r="J173" i="8"/>
  <c r="J165" i="8"/>
  <c r="J149" i="8"/>
  <c r="J141" i="8"/>
  <c r="J125" i="8"/>
  <c r="J117" i="8"/>
  <c r="J101" i="8"/>
  <c r="J93" i="8"/>
  <c r="J85" i="8"/>
  <c r="J69" i="8"/>
  <c r="J61" i="8"/>
  <c r="J53" i="8"/>
  <c r="J45" i="8"/>
  <c r="J37" i="8"/>
  <c r="J29" i="8"/>
  <c r="G17" i="8"/>
  <c r="G8" i="8"/>
  <c r="G243" i="8"/>
  <c r="G235" i="8"/>
  <c r="G227" i="8"/>
  <c r="G219" i="8"/>
  <c r="G211" i="8"/>
  <c r="G203" i="8"/>
  <c r="G195" i="8"/>
  <c r="G187" i="8"/>
  <c r="G179" i="8"/>
  <c r="G171" i="8"/>
  <c r="G163" i="8"/>
  <c r="G155" i="8"/>
  <c r="G147" i="8"/>
  <c r="G139" i="8"/>
  <c r="G129" i="8"/>
  <c r="G121" i="8"/>
  <c r="G113" i="8"/>
  <c r="G105" i="8"/>
  <c r="G97" i="8"/>
  <c r="G89" i="8"/>
  <c r="G70" i="8"/>
  <c r="G61" i="8"/>
  <c r="G51" i="8"/>
  <c r="G37" i="8"/>
  <c r="G16" i="8"/>
  <c r="G7" i="8"/>
  <c r="G250" i="8"/>
  <c r="G242" i="8"/>
  <c r="G234" i="8"/>
  <c r="G226" i="8"/>
  <c r="G218" i="8"/>
  <c r="G210" i="8"/>
  <c r="G202" i="8"/>
  <c r="G194" i="8"/>
  <c r="G178" i="8"/>
  <c r="G170" i="8"/>
  <c r="G162" i="8"/>
  <c r="G154" i="8"/>
  <c r="G146" i="8"/>
  <c r="G138" i="8"/>
  <c r="G128" i="8"/>
  <c r="G120" i="8"/>
  <c r="G112" i="8"/>
  <c r="G104" i="8"/>
  <c r="G96" i="8"/>
  <c r="G88" i="8"/>
  <c r="G60" i="8"/>
  <c r="G36" i="8"/>
  <c r="J255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55" i="8"/>
  <c r="J31" i="8"/>
  <c r="J254" i="8"/>
  <c r="J246" i="8"/>
  <c r="J238" i="8"/>
  <c r="J230" i="8"/>
  <c r="J222" i="8"/>
  <c r="J214" i="8"/>
  <c r="J206" i="8"/>
  <c r="J198" i="8"/>
  <c r="J190" i="8"/>
  <c r="J205" i="8"/>
  <c r="J252" i="8"/>
  <c r="J28" i="8"/>
  <c r="J50" i="8"/>
  <c r="J21" i="8"/>
  <c r="J13" i="8"/>
  <c r="J257" i="8"/>
  <c r="J185" i="8"/>
  <c r="J49" i="8"/>
  <c r="M252" i="8"/>
  <c r="G248" i="98"/>
  <c r="J248" i="98" s="1"/>
  <c r="G248" i="99" s="1"/>
  <c r="J248" i="99" s="1"/>
  <c r="G248" i="100" s="1"/>
  <c r="J248" i="100" s="1"/>
  <c r="G248" i="101" s="1"/>
  <c r="J248" i="101" s="1"/>
  <c r="G248" i="102" s="1"/>
  <c r="J248" i="102" s="1"/>
  <c r="G248" i="103" s="1"/>
  <c r="J248" i="103" s="1"/>
  <c r="G248" i="104" s="1"/>
  <c r="J248" i="104" s="1"/>
  <c r="G248" i="105" s="1"/>
  <c r="J248" i="105" s="1"/>
  <c r="G248" i="106" s="1"/>
  <c r="J248" i="106" s="1"/>
  <c r="J47" i="8"/>
  <c r="G53" i="8"/>
  <c r="J46" i="8"/>
  <c r="J131" i="8"/>
  <c r="J39" i="8"/>
  <c r="G40" i="8"/>
  <c r="J20" i="8"/>
  <c r="J32" i="8"/>
  <c r="J33" i="8"/>
  <c r="J81" i="8"/>
  <c r="J80" i="8"/>
  <c r="J133" i="8"/>
  <c r="J77" i="8"/>
  <c r="G6" i="8"/>
  <c r="G18" i="8"/>
  <c r="J11" i="8"/>
  <c r="J22" i="8"/>
  <c r="G249" i="96"/>
  <c r="J249" i="96" s="1"/>
  <c r="G249" i="97" s="1"/>
  <c r="J249" i="97" s="1"/>
  <c r="G249" i="98" s="1"/>
  <c r="J249" i="98" s="1"/>
  <c r="G249" i="99" s="1"/>
  <c r="J249" i="99" s="1"/>
  <c r="G249" i="100" s="1"/>
  <c r="J249" i="100" s="1"/>
  <c r="G249" i="101" s="1"/>
  <c r="J249" i="101" s="1"/>
  <c r="G249" i="102" s="1"/>
  <c r="J249" i="102" s="1"/>
  <c r="G249" i="103" s="1"/>
  <c r="J249" i="103" s="1"/>
  <c r="G249" i="104" s="1"/>
  <c r="J249" i="104" s="1"/>
  <c r="G249" i="105" s="1"/>
  <c r="J249" i="105" s="1"/>
  <c r="G249" i="106" s="1"/>
  <c r="J249" i="106" s="1"/>
  <c r="G252" i="88"/>
  <c r="J252" i="88" s="1"/>
  <c r="G252" i="89" s="1"/>
  <c r="J252" i="89" s="1"/>
  <c r="G252" i="90" s="1"/>
  <c r="J252" i="90" s="1"/>
  <c r="G252" i="91" s="1"/>
  <c r="J252" i="91" s="1"/>
  <c r="G252" i="92" s="1"/>
  <c r="J252" i="92" s="1"/>
  <c r="G252" i="93" s="1"/>
  <c r="J252" i="93" s="1"/>
  <c r="G252" i="94" s="1"/>
  <c r="J252" i="94" s="1"/>
  <c r="G252" i="95" s="1"/>
  <c r="J252" i="95" s="1"/>
  <c r="G252" i="96" s="1"/>
  <c r="J252" i="96" s="1"/>
  <c r="G252" i="97" s="1"/>
  <c r="J252" i="97" s="1"/>
  <c r="G252" i="98" s="1"/>
  <c r="J252" i="98" s="1"/>
  <c r="G252" i="99" s="1"/>
  <c r="J252" i="99" s="1"/>
  <c r="G252" i="100" s="1"/>
  <c r="J252" i="100" s="1"/>
  <c r="G252" i="101" s="1"/>
  <c r="J252" i="101" s="1"/>
  <c r="G252" i="102" s="1"/>
  <c r="J252" i="102" s="1"/>
  <c r="G252" i="103" s="1"/>
  <c r="J252" i="103" s="1"/>
  <c r="G252" i="104" s="1"/>
  <c r="J252" i="104" s="1"/>
  <c r="G252" i="105" s="1"/>
  <c r="J252" i="105" s="1"/>
  <c r="G252" i="106" s="1"/>
  <c r="J252" i="106" s="1"/>
  <c r="G247" i="87"/>
  <c r="J247" i="87" s="1"/>
  <c r="G247" i="88" s="1"/>
  <c r="J247" i="88" s="1"/>
  <c r="G247" i="89" s="1"/>
  <c r="J247" i="89" s="1"/>
  <c r="G247" i="90" s="1"/>
  <c r="J247" i="90" s="1"/>
  <c r="G247" i="91" s="1"/>
  <c r="J247" i="91" s="1"/>
  <c r="G247" i="92" s="1"/>
  <c r="J247" i="92" s="1"/>
  <c r="G247" i="93" s="1"/>
  <c r="J247" i="93" s="1"/>
  <c r="G247" i="94" s="1"/>
  <c r="J247" i="94" s="1"/>
  <c r="G247" i="95" s="1"/>
  <c r="J247" i="95" s="1"/>
  <c r="G247" i="96" s="1"/>
  <c r="J247" i="96" s="1"/>
  <c r="G247" i="97" s="1"/>
  <c r="J247" i="97" s="1"/>
  <c r="G247" i="98" s="1"/>
  <c r="J247" i="98" s="1"/>
  <c r="G247" i="99" s="1"/>
  <c r="J247" i="99" s="1"/>
  <c r="G247" i="100" s="1"/>
  <c r="J247" i="100" s="1"/>
  <c r="G247" i="101" s="1"/>
  <c r="J247" i="101" s="1"/>
  <c r="G247" i="102" s="1"/>
  <c r="J247" i="102" s="1"/>
  <c r="G247" i="103" s="1"/>
  <c r="J247" i="103" s="1"/>
  <c r="G247" i="104" s="1"/>
  <c r="J247" i="104" s="1"/>
  <c r="G247" i="105" s="1"/>
  <c r="J247" i="105" s="1"/>
  <c r="G247" i="106" s="1"/>
  <c r="J247" i="106" s="1"/>
  <c r="G246" i="87"/>
  <c r="J246" i="87" s="1"/>
  <c r="G246" i="88" s="1"/>
  <c r="J246" i="88" s="1"/>
  <c r="G246" i="89" s="1"/>
  <c r="J246" i="89" s="1"/>
  <c r="G246" i="90" s="1"/>
  <c r="J246" i="90" s="1"/>
  <c r="G246" i="91" s="1"/>
  <c r="J246" i="91" s="1"/>
  <c r="G246" i="92" s="1"/>
  <c r="J246" i="92" s="1"/>
  <c r="G246" i="93" s="1"/>
  <c r="J246" i="93" s="1"/>
  <c r="G246" i="94" s="1"/>
  <c r="J246" i="94" s="1"/>
  <c r="G246" i="95" s="1"/>
  <c r="J246" i="95" s="1"/>
  <c r="G246" i="96" s="1"/>
  <c r="J246" i="96" s="1"/>
  <c r="G246" i="97" s="1"/>
  <c r="J246" i="97" s="1"/>
  <c r="G246" i="98" s="1"/>
  <c r="J246" i="98" s="1"/>
  <c r="G246" i="99" s="1"/>
  <c r="J246" i="99" s="1"/>
  <c r="G246" i="100" s="1"/>
  <c r="J246" i="100" s="1"/>
  <c r="G246" i="101" s="1"/>
  <c r="J246" i="101" s="1"/>
  <c r="G246" i="102" s="1"/>
  <c r="J246" i="102" s="1"/>
  <c r="G246" i="103" s="1"/>
  <c r="J246" i="103" s="1"/>
  <c r="G246" i="104" s="1"/>
  <c r="J246" i="104" s="1"/>
  <c r="G246" i="105" s="1"/>
  <c r="J246" i="105" s="1"/>
  <c r="G246" i="106" s="1"/>
  <c r="J246" i="106" s="1"/>
  <c r="G253" i="87"/>
  <c r="J253" i="87" s="1"/>
  <c r="G253" i="88" s="1"/>
  <c r="J253" i="88" s="1"/>
  <c r="G253" i="89" s="1"/>
  <c r="J253" i="89" s="1"/>
  <c r="G253" i="90" s="1"/>
  <c r="J253" i="90" s="1"/>
  <c r="G253" i="91" s="1"/>
  <c r="J253" i="91" s="1"/>
  <c r="G253" i="92" s="1"/>
  <c r="J253" i="92" s="1"/>
  <c r="G253" i="93" s="1"/>
  <c r="J253" i="93" s="1"/>
  <c r="G253" i="94" s="1"/>
  <c r="J253" i="94" s="1"/>
  <c r="G253" i="95" s="1"/>
  <c r="J253" i="95" s="1"/>
  <c r="G253" i="96" s="1"/>
  <c r="J253" i="96" s="1"/>
  <c r="G253" i="97" s="1"/>
  <c r="J253" i="97" s="1"/>
  <c r="G253" i="98" s="1"/>
  <c r="J253" i="98" s="1"/>
  <c r="G253" i="99" s="1"/>
  <c r="J253" i="99" s="1"/>
  <c r="G253" i="100" s="1"/>
  <c r="J253" i="100" s="1"/>
  <c r="G253" i="101" s="1"/>
  <c r="J253" i="101" s="1"/>
  <c r="G253" i="102" s="1"/>
  <c r="J253" i="102" s="1"/>
  <c r="G253" i="103" s="1"/>
  <c r="J253" i="103" s="1"/>
  <c r="G253" i="104" s="1"/>
  <c r="J253" i="104" s="1"/>
  <c r="G253" i="105" s="1"/>
  <c r="J253" i="105" s="1"/>
  <c r="G253" i="106" s="1"/>
  <c r="J253" i="106" s="1"/>
  <c r="P253" i="81"/>
  <c r="P255" i="8"/>
  <c r="P254" i="8"/>
  <c r="P253" i="8"/>
  <c r="P251" i="8"/>
  <c r="P251" i="78"/>
  <c r="G244" i="107" l="1"/>
  <c r="J244" i="107" s="1"/>
  <c r="G245" i="107"/>
  <c r="J245" i="107" s="1"/>
  <c r="G237" i="107"/>
  <c r="J237" i="107" s="1"/>
  <c r="G238" i="107"/>
  <c r="J238" i="107" s="1"/>
  <c r="G239" i="107"/>
  <c r="J239" i="107" s="1"/>
  <c r="G240" i="107"/>
  <c r="J240" i="107" s="1"/>
  <c r="G241" i="107"/>
  <c r="J241" i="107" s="1"/>
  <c r="G242" i="107"/>
  <c r="J242" i="107" s="1"/>
  <c r="G243" i="107"/>
  <c r="J243" i="107" s="1"/>
  <c r="J252" i="74"/>
  <c r="G247" i="74"/>
  <c r="J247" i="74" s="1"/>
  <c r="G248" i="74"/>
  <c r="J248" i="74" s="1"/>
  <c r="G249" i="74"/>
  <c r="J249" i="74" s="1"/>
  <c r="G250" i="74"/>
  <c r="J250" i="74" s="1"/>
  <c r="G251" i="74"/>
  <c r="J251" i="74" s="1"/>
  <c r="G252" i="74"/>
  <c r="G237" i="74"/>
  <c r="J237" i="74" s="1"/>
  <c r="G238" i="74"/>
  <c r="J238" i="74" s="1"/>
  <c r="G239" i="74"/>
  <c r="J239" i="74" s="1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M156" i="87"/>
  <c r="P156" i="87" s="1"/>
  <c r="M156" i="88"/>
  <c r="P156" i="88" s="1"/>
  <c r="M156" i="89"/>
  <c r="P156" i="89" s="1"/>
  <c r="M156" i="90"/>
  <c r="M156" i="91"/>
  <c r="M156" i="92"/>
  <c r="M156" i="93"/>
  <c r="P156" i="93" s="1"/>
  <c r="M156" i="94"/>
  <c r="M156" i="95"/>
  <c r="M156" i="96"/>
  <c r="M156" i="97"/>
  <c r="M156" i="98"/>
  <c r="M156" i="99"/>
  <c r="M156" i="100"/>
  <c r="M156" i="101"/>
  <c r="M156" i="102"/>
  <c r="M156" i="103"/>
  <c r="M156" i="104"/>
  <c r="M156" i="105"/>
  <c r="M156" i="106"/>
  <c r="M156" i="107"/>
  <c r="G156" i="107"/>
  <c r="J156" i="107" s="1"/>
  <c r="M156" i="86"/>
  <c r="P156" i="86" s="1"/>
  <c r="P242" i="8"/>
  <c r="P243" i="8"/>
  <c r="P246" i="8"/>
  <c r="P247" i="8"/>
  <c r="P249" i="8"/>
  <c r="P250" i="8"/>
  <c r="P256" i="8"/>
  <c r="G236" i="107"/>
  <c r="J236" i="107" s="1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P237" i="8"/>
  <c r="P238" i="8"/>
  <c r="P239" i="8"/>
  <c r="P240" i="8"/>
  <c r="P241" i="8"/>
  <c r="P235" i="8"/>
  <c r="P236" i="8"/>
  <c r="G236" i="74"/>
  <c r="J236" i="74" s="1"/>
  <c r="G235" i="74"/>
  <c r="J235" i="74" s="1"/>
  <c r="G234" i="74"/>
  <c r="J234" i="74" s="1"/>
  <c r="J233" i="74"/>
  <c r="G233" i="74"/>
  <c r="G232" i="74"/>
  <c r="J232" i="74" s="1"/>
  <c r="G231" i="74"/>
  <c r="J231" i="74" s="1"/>
  <c r="G230" i="74"/>
  <c r="J230" i="74" s="1"/>
  <c r="G229" i="74"/>
  <c r="J229" i="74" s="1"/>
  <c r="N264" i="106"/>
  <c r="R6" i="94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5" i="94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M57" i="95"/>
  <c r="M58" i="95"/>
  <c r="M59" i="95"/>
  <c r="M60" i="95"/>
  <c r="M61" i="95"/>
  <c r="M62" i="95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P250" i="95"/>
  <c r="M255" i="95"/>
  <c r="M256" i="95"/>
  <c r="M6" i="95"/>
  <c r="P6" i="95" s="1"/>
  <c r="M7" i="95"/>
  <c r="P7" i="95" s="1"/>
  <c r="M8" i="95"/>
  <c r="P8" i="95" s="1"/>
  <c r="M9" i="95"/>
  <c r="M10" i="95"/>
  <c r="M11" i="95"/>
  <c r="M12" i="95"/>
  <c r="M13" i="95"/>
  <c r="M14" i="95"/>
  <c r="M15" i="95"/>
  <c r="M16" i="95"/>
  <c r="M17" i="95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P94" i="99"/>
  <c r="P94" i="96"/>
  <c r="R5" i="96"/>
  <c r="P94" i="107"/>
  <c r="P94" i="106"/>
  <c r="P94" i="105"/>
  <c r="P94" i="104"/>
  <c r="P94" i="102"/>
  <c r="G255" i="77"/>
  <c r="J255" i="77" s="1"/>
  <c r="G253" i="74"/>
  <c r="J253" i="74" s="1"/>
  <c r="G256" i="77" s="1"/>
  <c r="J256" i="77" s="1"/>
  <c r="P94" i="101"/>
  <c r="M94" i="103"/>
  <c r="M94" i="8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6" i="77"/>
  <c r="M256" i="77"/>
  <c r="R255" i="77"/>
  <c r="M255" i="77"/>
  <c r="P255" i="77" s="1"/>
  <c r="R254" i="77"/>
  <c r="M254" i="77"/>
  <c r="P254" i="77" s="1"/>
  <c r="R250" i="77"/>
  <c r="R249" i="77"/>
  <c r="R256" i="78"/>
  <c r="M256" i="78"/>
  <c r="P256" i="78" s="1"/>
  <c r="R255" i="78"/>
  <c r="M255" i="78"/>
  <c r="P255" i="78" s="1"/>
  <c r="R254" i="78"/>
  <c r="R250" i="78"/>
  <c r="R249" i="78"/>
  <c r="P249" i="78"/>
  <c r="R256" i="79"/>
  <c r="M256" i="79"/>
  <c r="P256" i="79" s="1"/>
  <c r="R255" i="79"/>
  <c r="M255" i="79"/>
  <c r="P255" i="79" s="1"/>
  <c r="R254" i="79"/>
  <c r="R256" i="80"/>
  <c r="M256" i="80"/>
  <c r="P256" i="80" s="1"/>
  <c r="R255" i="80"/>
  <c r="M255" i="80"/>
  <c r="P255" i="80" s="1"/>
  <c r="R254" i="80"/>
  <c r="R250" i="80"/>
  <c r="R249" i="80"/>
  <c r="R256" i="81"/>
  <c r="M256" i="81"/>
  <c r="M255" i="81"/>
  <c r="M254" i="81"/>
  <c r="R250" i="81"/>
  <c r="P250" i="81"/>
  <c r="R249" i="81"/>
  <c r="P249" i="81"/>
  <c r="R256" i="82"/>
  <c r="M256" i="82"/>
  <c r="P256" i="82" s="1"/>
  <c r="R255" i="82"/>
  <c r="M255" i="82"/>
  <c r="P255" i="82" s="1"/>
  <c r="R254" i="82"/>
  <c r="R250" i="82"/>
  <c r="R249" i="82"/>
  <c r="M249" i="82"/>
  <c r="R256" i="83"/>
  <c r="M256" i="83"/>
  <c r="P256" i="83" s="1"/>
  <c r="R255" i="83"/>
  <c r="M255" i="83"/>
  <c r="P255" i="83" s="1"/>
  <c r="R254" i="83"/>
  <c r="R250" i="83"/>
  <c r="R249" i="83"/>
  <c r="R256" i="84"/>
  <c r="M256" i="84"/>
  <c r="P256" i="84" s="1"/>
  <c r="R255" i="84"/>
  <c r="P255" i="84"/>
  <c r="R254" i="84"/>
  <c r="R250" i="84"/>
  <c r="R249" i="84"/>
  <c r="R256" i="85"/>
  <c r="M256" i="85"/>
  <c r="P256" i="85" s="1"/>
  <c r="R255" i="85"/>
  <c r="M255" i="85"/>
  <c r="P255" i="85" s="1"/>
  <c r="R256" i="86"/>
  <c r="M256" i="86"/>
  <c r="P256" i="86" s="1"/>
  <c r="R255" i="86"/>
  <c r="M255" i="86"/>
  <c r="P255" i="86" s="1"/>
  <c r="R254" i="86"/>
  <c r="R250" i="86"/>
  <c r="R249" i="86"/>
  <c r="R256" i="87"/>
  <c r="M256" i="87"/>
  <c r="P256" i="87" s="1"/>
  <c r="R255" i="87"/>
  <c r="M255" i="87"/>
  <c r="P255" i="87" s="1"/>
  <c r="R254" i="87"/>
  <c r="M254" i="87"/>
  <c r="P254" i="87" s="1"/>
  <c r="R250" i="87"/>
  <c r="R249" i="87"/>
  <c r="M249" i="87"/>
  <c r="P249" i="87" s="1"/>
  <c r="R256" i="88"/>
  <c r="M256" i="88"/>
  <c r="P256" i="88" s="1"/>
  <c r="R255" i="88"/>
  <c r="M255" i="88"/>
  <c r="P255" i="88" s="1"/>
  <c r="R254" i="88"/>
  <c r="R250" i="88"/>
  <c r="P250" i="88"/>
  <c r="R249" i="88"/>
  <c r="M249" i="88"/>
  <c r="P249" i="88" s="1"/>
  <c r="R256" i="89"/>
  <c r="M256" i="89"/>
  <c r="P256" i="89" s="1"/>
  <c r="R255" i="89"/>
  <c r="M255" i="89"/>
  <c r="P255" i="89" s="1"/>
  <c r="R254" i="89"/>
  <c r="R250" i="89"/>
  <c r="P250" i="89"/>
  <c r="R249" i="89"/>
  <c r="M249" i="89"/>
  <c r="P249" i="89" s="1"/>
  <c r="R256" i="90"/>
  <c r="M256" i="90"/>
  <c r="P256" i="90" s="1"/>
  <c r="R255" i="90"/>
  <c r="M255" i="90"/>
  <c r="P255" i="90" s="1"/>
  <c r="R254" i="90"/>
  <c r="R250" i="90"/>
  <c r="P250" i="90"/>
  <c r="R249" i="90"/>
  <c r="M249" i="90"/>
  <c r="P249" i="90" s="1"/>
  <c r="R256" i="91"/>
  <c r="M256" i="91"/>
  <c r="P256" i="91" s="1"/>
  <c r="R255" i="91"/>
  <c r="M255" i="91"/>
  <c r="P255" i="91" s="1"/>
  <c r="R254" i="91"/>
  <c r="R250" i="91"/>
  <c r="P250" i="91"/>
  <c r="R249" i="91"/>
  <c r="M249" i="91"/>
  <c r="P249" i="91" s="1"/>
  <c r="R256" i="92"/>
  <c r="M256" i="92"/>
  <c r="P256" i="92" s="1"/>
  <c r="R255" i="92"/>
  <c r="M255" i="92"/>
  <c r="P255" i="92" s="1"/>
  <c r="R254" i="92"/>
  <c r="R250" i="92"/>
  <c r="P250" i="92"/>
  <c r="R249" i="92"/>
  <c r="M249" i="92"/>
  <c r="P249" i="92" s="1"/>
  <c r="R256" i="93"/>
  <c r="M256" i="93"/>
  <c r="P256" i="93" s="1"/>
  <c r="R255" i="93"/>
  <c r="M255" i="93"/>
  <c r="P255" i="93" s="1"/>
  <c r="R254" i="93"/>
  <c r="R250" i="93"/>
  <c r="P250" i="93"/>
  <c r="R249" i="93"/>
  <c r="M249" i="93"/>
  <c r="P249" i="93" s="1"/>
  <c r="R256" i="94"/>
  <c r="M256" i="94"/>
  <c r="P256" i="94" s="1"/>
  <c r="R255" i="94"/>
  <c r="M255" i="94"/>
  <c r="P255" i="94" s="1"/>
  <c r="R254" i="94"/>
  <c r="R250" i="94"/>
  <c r="P250" i="94"/>
  <c r="R249" i="94"/>
  <c r="M249" i="94"/>
  <c r="P249" i="94" s="1"/>
  <c r="R256" i="95"/>
  <c r="P256" i="95"/>
  <c r="R255" i="95"/>
  <c r="P255" i="95"/>
  <c r="R254" i="95"/>
  <c r="R250" i="95"/>
  <c r="R249" i="95"/>
  <c r="R256" i="96"/>
  <c r="M256" i="96"/>
  <c r="P256" i="96" s="1"/>
  <c r="R255" i="96"/>
  <c r="M255" i="96"/>
  <c r="P255" i="96" s="1"/>
  <c r="R254" i="96"/>
  <c r="R250" i="96"/>
  <c r="P250" i="96"/>
  <c r="R249" i="96"/>
  <c r="M249" i="96"/>
  <c r="P249" i="96" s="1"/>
  <c r="R256" i="97"/>
  <c r="M256" i="97"/>
  <c r="P256" i="97" s="1"/>
  <c r="R255" i="97"/>
  <c r="M255" i="97"/>
  <c r="P255" i="97" s="1"/>
  <c r="R254" i="97"/>
  <c r="R250" i="97"/>
  <c r="P250" i="97"/>
  <c r="R249" i="97"/>
  <c r="M249" i="97"/>
  <c r="P249" i="97" s="1"/>
  <c r="R256" i="98"/>
  <c r="M256" i="98"/>
  <c r="R255" i="98"/>
  <c r="M255" i="98"/>
  <c r="R254" i="98"/>
  <c r="R250" i="98"/>
  <c r="P250" i="98"/>
  <c r="R249" i="98"/>
  <c r="M249" i="98"/>
  <c r="R256" i="99"/>
  <c r="M256" i="99"/>
  <c r="P256" i="99" s="1"/>
  <c r="R255" i="99"/>
  <c r="M255" i="99"/>
  <c r="P255" i="99" s="1"/>
  <c r="R254" i="99"/>
  <c r="R250" i="99"/>
  <c r="P250" i="99"/>
  <c r="R249" i="99"/>
  <c r="M249" i="99"/>
  <c r="P249" i="99" s="1"/>
  <c r="R256" i="100"/>
  <c r="M256" i="100"/>
  <c r="P256" i="100" s="1"/>
  <c r="R255" i="100"/>
  <c r="M255" i="100"/>
  <c r="P255" i="100" s="1"/>
  <c r="R254" i="100"/>
  <c r="R250" i="100"/>
  <c r="P250" i="100"/>
  <c r="R249" i="100"/>
  <c r="M249" i="100"/>
  <c r="P249" i="100" s="1"/>
  <c r="R256" i="101"/>
  <c r="M256" i="101"/>
  <c r="P256" i="101" s="1"/>
  <c r="R255" i="101"/>
  <c r="M255" i="101"/>
  <c r="P255" i="101" s="1"/>
  <c r="R254" i="101"/>
  <c r="R250" i="101"/>
  <c r="P250" i="101"/>
  <c r="R249" i="101"/>
  <c r="M249" i="101"/>
  <c r="P249" i="101" s="1"/>
  <c r="R256" i="102"/>
  <c r="M256" i="102"/>
  <c r="P256" i="102" s="1"/>
  <c r="R255" i="102"/>
  <c r="M255" i="102"/>
  <c r="P255" i="102" s="1"/>
  <c r="R254" i="102"/>
  <c r="R250" i="102"/>
  <c r="P250" i="102"/>
  <c r="R249" i="102"/>
  <c r="M249" i="102"/>
  <c r="P249" i="102" s="1"/>
  <c r="R256" i="103"/>
  <c r="M256" i="103"/>
  <c r="P256" i="103" s="1"/>
  <c r="R255" i="103"/>
  <c r="M255" i="103"/>
  <c r="P255" i="103" s="1"/>
  <c r="R254" i="103"/>
  <c r="R250" i="103"/>
  <c r="P250" i="103"/>
  <c r="R249" i="103"/>
  <c r="M249" i="103"/>
  <c r="P249" i="103" s="1"/>
  <c r="R256" i="104"/>
  <c r="M256" i="104"/>
  <c r="P256" i="104" s="1"/>
  <c r="R255" i="104"/>
  <c r="M255" i="104"/>
  <c r="P255" i="104" s="1"/>
  <c r="R254" i="104"/>
  <c r="R250" i="104"/>
  <c r="P250" i="104"/>
  <c r="R249" i="104"/>
  <c r="M249" i="104"/>
  <c r="P249" i="104" s="1"/>
  <c r="R256" i="105"/>
  <c r="M256" i="105"/>
  <c r="P256" i="105" s="1"/>
  <c r="R255" i="105"/>
  <c r="M255" i="105"/>
  <c r="P255" i="105" s="1"/>
  <c r="R254" i="105"/>
  <c r="R250" i="105"/>
  <c r="P250" i="105"/>
  <c r="R249" i="105"/>
  <c r="M249" i="105"/>
  <c r="P249" i="105" s="1"/>
  <c r="R256" i="106"/>
  <c r="M256" i="106"/>
  <c r="P256" i="106" s="1"/>
  <c r="R255" i="106"/>
  <c r="M255" i="106"/>
  <c r="P255" i="106" s="1"/>
  <c r="R254" i="106"/>
  <c r="R250" i="106"/>
  <c r="P250" i="106"/>
  <c r="R249" i="106"/>
  <c r="M249" i="106"/>
  <c r="P249" i="106" s="1"/>
  <c r="R256" i="107"/>
  <c r="M256" i="107"/>
  <c r="P256" i="107" s="1"/>
  <c r="R255" i="107"/>
  <c r="M255" i="107"/>
  <c r="P255" i="107" s="1"/>
  <c r="R254" i="107"/>
  <c r="R250" i="107"/>
  <c r="P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R245" i="81"/>
  <c r="M245" i="81"/>
  <c r="R244" i="81"/>
  <c r="M244" i="8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R245" i="98"/>
  <c r="M245" i="98"/>
  <c r="R244" i="98"/>
  <c r="M244" i="98"/>
  <c r="R243" i="98"/>
  <c r="M243" i="98"/>
  <c r="R242" i="98"/>
  <c r="M242" i="98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5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P247" i="83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R241" i="98"/>
  <c r="M241" i="98"/>
  <c r="R240" i="98"/>
  <c r="M240" i="98"/>
  <c r="R239" i="98"/>
  <c r="M239" i="98"/>
  <c r="R238" i="98"/>
  <c r="M238" i="98"/>
  <c r="R237" i="98"/>
  <c r="M237" i="98"/>
  <c r="R236" i="98"/>
  <c r="M236" i="98"/>
  <c r="R235" i="98"/>
  <c r="M235" i="98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M156" i="8" l="1"/>
  <c r="P246" i="98"/>
  <c r="M246" i="8"/>
  <c r="P238" i="98"/>
  <c r="M238" i="8"/>
  <c r="P247" i="98"/>
  <c r="M247" i="8"/>
  <c r="P243" i="98"/>
  <c r="M243" i="8"/>
  <c r="P249" i="98"/>
  <c r="M249" i="8"/>
  <c r="P237" i="98"/>
  <c r="M237" i="8"/>
  <c r="P235" i="98"/>
  <c r="M235" i="8"/>
  <c r="P239" i="98"/>
  <c r="M239" i="8"/>
  <c r="P244" i="98"/>
  <c r="M244" i="8"/>
  <c r="P102" i="98"/>
  <c r="M102" i="8"/>
  <c r="P241" i="98"/>
  <c r="M241" i="8"/>
  <c r="P242" i="98"/>
  <c r="M242" i="8"/>
  <c r="P174" i="98"/>
  <c r="M174" i="8"/>
  <c r="P236" i="98"/>
  <c r="M236" i="8"/>
  <c r="P240" i="98"/>
  <c r="M240" i="8"/>
  <c r="P245" i="98"/>
  <c r="M245" i="8"/>
  <c r="P87" i="98"/>
  <c r="M87" i="8"/>
  <c r="P256" i="98"/>
  <c r="M256" i="8"/>
  <c r="P255" i="98"/>
  <c r="M255" i="8"/>
  <c r="P88" i="98"/>
  <c r="M88" i="8"/>
  <c r="P48" i="98"/>
  <c r="P249" i="82"/>
  <c r="P256" i="81"/>
  <c r="P244" i="81"/>
  <c r="P246" i="81"/>
  <c r="P247" i="81"/>
  <c r="P254" i="81"/>
  <c r="P245" i="81"/>
  <c r="P255" i="81"/>
  <c r="P249" i="77"/>
  <c r="P256" i="77"/>
  <c r="G231" i="77"/>
  <c r="J231" i="77" s="1"/>
  <c r="G231" i="78" s="1"/>
  <c r="J231" i="78" s="1"/>
  <c r="J231" i="79" s="1"/>
  <c r="G231" i="80" s="1"/>
  <c r="J231" i="80" s="1"/>
  <c r="E231" i="81" s="1"/>
  <c r="G231" i="81" s="1"/>
  <c r="J231" i="81" s="1"/>
  <c r="G231" i="82" s="1"/>
  <c r="J231" i="82" s="1"/>
  <c r="G231" i="83" s="1"/>
  <c r="J231" i="83" s="1"/>
  <c r="G231" i="84" s="1"/>
  <c r="J231" i="84" s="1"/>
  <c r="G231" i="85" s="1"/>
  <c r="J231" i="85" s="1"/>
  <c r="G231" i="86" s="1"/>
  <c r="J231" i="86" s="1"/>
  <c r="G231" i="87" s="1"/>
  <c r="J231" i="87" s="1"/>
  <c r="G231" i="88" s="1"/>
  <c r="J231" i="88" s="1"/>
  <c r="G231" i="89" s="1"/>
  <c r="J231" i="89" s="1"/>
  <c r="G231" i="90" s="1"/>
  <c r="J231" i="90" s="1"/>
  <c r="G231" i="91" s="1"/>
  <c r="J231" i="91" s="1"/>
  <c r="G231" i="92" s="1"/>
  <c r="J231" i="92" s="1"/>
  <c r="G231" i="93" s="1"/>
  <c r="J231" i="93" s="1"/>
  <c r="G245" i="77"/>
  <c r="J245" i="77" s="1"/>
  <c r="G245" i="78" s="1"/>
  <c r="J245" i="78" s="1"/>
  <c r="J245" i="79" s="1"/>
  <c r="G245" i="80" s="1"/>
  <c r="J245" i="80" s="1"/>
  <c r="J245" i="81" s="1"/>
  <c r="G245" i="82" s="1"/>
  <c r="J245" i="82" s="1"/>
  <c r="G245" i="83" s="1"/>
  <c r="J245" i="83" s="1"/>
  <c r="G245" i="84" s="1"/>
  <c r="J245" i="84" s="1"/>
  <c r="G245" i="85" s="1"/>
  <c r="J245" i="85" s="1"/>
  <c r="G245" i="86" s="1"/>
  <c r="J245" i="86" s="1"/>
  <c r="G245" i="87" s="1"/>
  <c r="J245" i="87" s="1"/>
  <c r="G245" i="88" s="1"/>
  <c r="J245" i="88" s="1"/>
  <c r="G245" i="89" s="1"/>
  <c r="J245" i="89" s="1"/>
  <c r="G245" i="90" s="1"/>
  <c r="J245" i="90" s="1"/>
  <c r="G245" i="91" s="1"/>
  <c r="J245" i="91" s="1"/>
  <c r="G245" i="92" s="1"/>
  <c r="J245" i="92" s="1"/>
  <c r="G245" i="93" s="1"/>
  <c r="J245" i="93" s="1"/>
  <c r="G237" i="77"/>
  <c r="J237" i="77" s="1"/>
  <c r="G237" i="78" s="1"/>
  <c r="J237" i="78" s="1"/>
  <c r="J237" i="79" s="1"/>
  <c r="G237" i="80" s="1"/>
  <c r="J237" i="80" s="1"/>
  <c r="E237" i="81" s="1"/>
  <c r="G237" i="81" s="1"/>
  <c r="J237" i="81" s="1"/>
  <c r="G237" i="82" s="1"/>
  <c r="J237" i="82" s="1"/>
  <c r="G237" i="83" s="1"/>
  <c r="J237" i="83" s="1"/>
  <c r="G237" i="84" s="1"/>
  <c r="J237" i="84" s="1"/>
  <c r="G237" i="85" s="1"/>
  <c r="J237" i="85" s="1"/>
  <c r="G237" i="86" s="1"/>
  <c r="J237" i="86" s="1"/>
  <c r="G237" i="87" s="1"/>
  <c r="J237" i="87" s="1"/>
  <c r="G237" i="88" s="1"/>
  <c r="J237" i="88" s="1"/>
  <c r="G237" i="89" s="1"/>
  <c r="J237" i="89" s="1"/>
  <c r="G237" i="90" s="1"/>
  <c r="J237" i="90" s="1"/>
  <c r="G237" i="91" s="1"/>
  <c r="J237" i="91" s="1"/>
  <c r="G237" i="92" s="1"/>
  <c r="J237" i="92" s="1"/>
  <c r="G237" i="93" s="1"/>
  <c r="J237" i="93" s="1"/>
  <c r="G232" i="77"/>
  <c r="J232" i="77" s="1"/>
  <c r="G232" i="78" s="1"/>
  <c r="J232" i="78" s="1"/>
  <c r="J232" i="79" s="1"/>
  <c r="G232" i="80" s="1"/>
  <c r="J232" i="80" s="1"/>
  <c r="E232" i="81" s="1"/>
  <c r="G232" i="81" s="1"/>
  <c r="J232" i="81" s="1"/>
  <c r="G232" i="82" s="1"/>
  <c r="J232" i="82" s="1"/>
  <c r="G232" i="83" s="1"/>
  <c r="J232" i="83" s="1"/>
  <c r="G232" i="84" s="1"/>
  <c r="J232" i="84" s="1"/>
  <c r="G232" i="85" s="1"/>
  <c r="J232" i="85" s="1"/>
  <c r="G232" i="86" s="1"/>
  <c r="J232" i="86" s="1"/>
  <c r="G232" i="87" s="1"/>
  <c r="J232" i="87" s="1"/>
  <c r="G232" i="88" s="1"/>
  <c r="J232" i="88" s="1"/>
  <c r="G232" i="89" s="1"/>
  <c r="J232" i="89" s="1"/>
  <c r="G232" i="90" s="1"/>
  <c r="J232" i="90" s="1"/>
  <c r="G232" i="91" s="1"/>
  <c r="J232" i="91" s="1"/>
  <c r="G232" i="92" s="1"/>
  <c r="J232" i="92" s="1"/>
  <c r="G232" i="93" s="1"/>
  <c r="J232" i="93" s="1"/>
  <c r="G243" i="77"/>
  <c r="J243" i="77" s="1"/>
  <c r="G243" i="78" s="1"/>
  <c r="J243" i="78" s="1"/>
  <c r="J243" i="79" s="1"/>
  <c r="G243" i="80" s="1"/>
  <c r="J243" i="80" s="1"/>
  <c r="G243" i="81" s="1"/>
  <c r="J243" i="81" s="1"/>
  <c r="G243" i="82" s="1"/>
  <c r="J243" i="82" s="1"/>
  <c r="G243" i="83" s="1"/>
  <c r="J243" i="83" s="1"/>
  <c r="G243" i="84" s="1"/>
  <c r="J243" i="84" s="1"/>
  <c r="G243" i="85" s="1"/>
  <c r="J243" i="85" s="1"/>
  <c r="G243" i="86" s="1"/>
  <c r="J243" i="86" s="1"/>
  <c r="G243" i="87" s="1"/>
  <c r="J243" i="87" s="1"/>
  <c r="G243" i="88" s="1"/>
  <c r="J243" i="88" s="1"/>
  <c r="G243" i="89" s="1"/>
  <c r="J243" i="89" s="1"/>
  <c r="G243" i="90" s="1"/>
  <c r="J243" i="90" s="1"/>
  <c r="G243" i="91" s="1"/>
  <c r="J243" i="91" s="1"/>
  <c r="G243" i="92" s="1"/>
  <c r="J243" i="92" s="1"/>
  <c r="G243" i="93" s="1"/>
  <c r="J243" i="93" s="1"/>
  <c r="J254" i="78"/>
  <c r="G233" i="77"/>
  <c r="J233" i="77" s="1"/>
  <c r="G233" i="78" s="1"/>
  <c r="J233" i="78" s="1"/>
  <c r="J233" i="79" s="1"/>
  <c r="G233" i="80" s="1"/>
  <c r="J233" i="80" s="1"/>
  <c r="E233" i="81" s="1"/>
  <c r="G233" i="81" s="1"/>
  <c r="J233" i="81" s="1"/>
  <c r="G233" i="82" s="1"/>
  <c r="J233" i="82" s="1"/>
  <c r="G233" i="83" s="1"/>
  <c r="J233" i="83" s="1"/>
  <c r="G233" i="84" s="1"/>
  <c r="J233" i="84" s="1"/>
  <c r="G233" i="85" s="1"/>
  <c r="J233" i="85" s="1"/>
  <c r="G233" i="86" s="1"/>
  <c r="J233" i="86" s="1"/>
  <c r="G233" i="87" s="1"/>
  <c r="J233" i="87" s="1"/>
  <c r="G233" i="88" s="1"/>
  <c r="J233" i="88" s="1"/>
  <c r="G233" i="89" s="1"/>
  <c r="J233" i="89" s="1"/>
  <c r="G233" i="90" s="1"/>
  <c r="J233" i="90" s="1"/>
  <c r="G233" i="91" s="1"/>
  <c r="J233" i="91" s="1"/>
  <c r="G233" i="92" s="1"/>
  <c r="J233" i="92" s="1"/>
  <c r="G233" i="93" s="1"/>
  <c r="J233" i="93" s="1"/>
  <c r="G234" i="77"/>
  <c r="J234" i="77" s="1"/>
  <c r="G234" i="78" s="1"/>
  <c r="J234" i="78" s="1"/>
  <c r="J234" i="79" s="1"/>
  <c r="G234" i="80" s="1"/>
  <c r="J234" i="80" s="1"/>
  <c r="E234" i="81" s="1"/>
  <c r="G234" i="81" s="1"/>
  <c r="J234" i="81" s="1"/>
  <c r="G234" i="82" s="1"/>
  <c r="J234" i="82" s="1"/>
  <c r="G234" i="83" s="1"/>
  <c r="J234" i="83" s="1"/>
  <c r="G234" i="84" s="1"/>
  <c r="J234" i="84" s="1"/>
  <c r="G234" i="85" s="1"/>
  <c r="J234" i="85" s="1"/>
  <c r="G234" i="86" s="1"/>
  <c r="J234" i="86" s="1"/>
  <c r="G234" i="87" s="1"/>
  <c r="J234" i="87" s="1"/>
  <c r="G234" i="88" s="1"/>
  <c r="J234" i="88" s="1"/>
  <c r="G234" i="89" s="1"/>
  <c r="J234" i="89" s="1"/>
  <c r="G234" i="90" s="1"/>
  <c r="J234" i="90" s="1"/>
  <c r="G234" i="91" s="1"/>
  <c r="J234" i="91" s="1"/>
  <c r="G234" i="92" s="1"/>
  <c r="J234" i="92" s="1"/>
  <c r="G234" i="93" s="1"/>
  <c r="J234" i="93" s="1"/>
  <c r="G241" i="77"/>
  <c r="J241" i="77" s="1"/>
  <c r="G241" i="78" s="1"/>
  <c r="J241" i="78" s="1"/>
  <c r="J241" i="79" s="1"/>
  <c r="G241" i="80" s="1"/>
  <c r="J241" i="80" s="1"/>
  <c r="E241" i="81" s="1"/>
  <c r="G241" i="81" s="1"/>
  <c r="J241" i="81" s="1"/>
  <c r="G241" i="82" s="1"/>
  <c r="J241" i="82" s="1"/>
  <c r="G241" i="83" s="1"/>
  <c r="J241" i="83" s="1"/>
  <c r="G241" i="84" s="1"/>
  <c r="J241" i="84" s="1"/>
  <c r="G241" i="85" s="1"/>
  <c r="J241" i="85" s="1"/>
  <c r="G241" i="86" s="1"/>
  <c r="J241" i="86" s="1"/>
  <c r="G241" i="87" s="1"/>
  <c r="J241" i="87" s="1"/>
  <c r="G241" i="88" s="1"/>
  <c r="J241" i="88" s="1"/>
  <c r="G241" i="89" s="1"/>
  <c r="J241" i="89" s="1"/>
  <c r="G241" i="90" s="1"/>
  <c r="J241" i="90" s="1"/>
  <c r="G241" i="91" s="1"/>
  <c r="J241" i="91" s="1"/>
  <c r="G241" i="92" s="1"/>
  <c r="J241" i="92" s="1"/>
  <c r="G241" i="93" s="1"/>
  <c r="J241" i="93" s="1"/>
  <c r="G235" i="77"/>
  <c r="J235" i="77" s="1"/>
  <c r="G235" i="78" s="1"/>
  <c r="J235" i="78" s="1"/>
  <c r="J235" i="79" s="1"/>
  <c r="G235" i="80" s="1"/>
  <c r="J235" i="80" s="1"/>
  <c r="E235" i="81" s="1"/>
  <c r="G235" i="81" s="1"/>
  <c r="J235" i="81" s="1"/>
  <c r="G235" i="82" s="1"/>
  <c r="J235" i="82" s="1"/>
  <c r="G235" i="83" s="1"/>
  <c r="J235" i="83" s="1"/>
  <c r="G235" i="84" s="1"/>
  <c r="J235" i="84" s="1"/>
  <c r="G235" i="85" s="1"/>
  <c r="J235" i="85" s="1"/>
  <c r="G235" i="86" s="1"/>
  <c r="J235" i="86" s="1"/>
  <c r="G235" i="87" s="1"/>
  <c r="J235" i="87" s="1"/>
  <c r="G235" i="88" s="1"/>
  <c r="J235" i="88" s="1"/>
  <c r="G235" i="89" s="1"/>
  <c r="J235" i="89" s="1"/>
  <c r="G235" i="90" s="1"/>
  <c r="J235" i="90" s="1"/>
  <c r="G235" i="91" s="1"/>
  <c r="J235" i="91" s="1"/>
  <c r="G235" i="92" s="1"/>
  <c r="J235" i="92" s="1"/>
  <c r="G235" i="93" s="1"/>
  <c r="J235" i="93" s="1"/>
  <c r="G240" i="77"/>
  <c r="J240" i="77" s="1"/>
  <c r="G240" i="78" s="1"/>
  <c r="J240" i="78" s="1"/>
  <c r="J240" i="79" s="1"/>
  <c r="G240" i="80" s="1"/>
  <c r="J240" i="80" s="1"/>
  <c r="E240" i="81" s="1"/>
  <c r="G240" i="81" s="1"/>
  <c r="J240" i="81" s="1"/>
  <c r="G240" i="82" s="1"/>
  <c r="J240" i="82" s="1"/>
  <c r="G240" i="83" s="1"/>
  <c r="J240" i="83" s="1"/>
  <c r="G240" i="84" s="1"/>
  <c r="J240" i="84" s="1"/>
  <c r="G240" i="85" s="1"/>
  <c r="J240" i="85" s="1"/>
  <c r="G240" i="86" s="1"/>
  <c r="J240" i="86" s="1"/>
  <c r="G240" i="87" s="1"/>
  <c r="J240" i="87" s="1"/>
  <c r="G240" i="88" s="1"/>
  <c r="J240" i="88" s="1"/>
  <c r="G240" i="89" s="1"/>
  <c r="J240" i="89" s="1"/>
  <c r="G240" i="90" s="1"/>
  <c r="J240" i="90" s="1"/>
  <c r="G240" i="91" s="1"/>
  <c r="J240" i="91" s="1"/>
  <c r="G240" i="92" s="1"/>
  <c r="J240" i="92" s="1"/>
  <c r="G240" i="93" s="1"/>
  <c r="J240" i="93" s="1"/>
  <c r="G88" i="77"/>
  <c r="J88" i="77" s="1"/>
  <c r="G229" i="77"/>
  <c r="J229" i="77" s="1"/>
  <c r="G229" i="78" s="1"/>
  <c r="J229" i="78" s="1"/>
  <c r="J229" i="79" s="1"/>
  <c r="G229" i="80" s="1"/>
  <c r="J229" i="80" s="1"/>
  <c r="E229" i="81" s="1"/>
  <c r="G229" i="81" s="1"/>
  <c r="J229" i="81" s="1"/>
  <c r="G229" i="82" s="1"/>
  <c r="J229" i="82" s="1"/>
  <c r="G229" i="83" s="1"/>
  <c r="J229" i="83" s="1"/>
  <c r="G229" i="84" s="1"/>
  <c r="J229" i="84" s="1"/>
  <c r="G229" i="85" s="1"/>
  <c r="J229" i="85" s="1"/>
  <c r="G229" i="86" s="1"/>
  <c r="J229" i="86" s="1"/>
  <c r="G229" i="87" s="1"/>
  <c r="J229" i="87" s="1"/>
  <c r="G229" i="88" s="1"/>
  <c r="J229" i="88" s="1"/>
  <c r="G229" i="89" s="1"/>
  <c r="J229" i="89" s="1"/>
  <c r="G229" i="90" s="1"/>
  <c r="J229" i="90" s="1"/>
  <c r="G229" i="91" s="1"/>
  <c r="J229" i="91" s="1"/>
  <c r="G229" i="92" s="1"/>
  <c r="J229" i="92" s="1"/>
  <c r="G229" i="93" s="1"/>
  <c r="J229" i="93" s="1"/>
  <c r="G236" i="77"/>
  <c r="J236" i="77" s="1"/>
  <c r="G236" i="78" s="1"/>
  <c r="J236" i="78" s="1"/>
  <c r="J236" i="79" s="1"/>
  <c r="G236" i="80" s="1"/>
  <c r="J236" i="80" s="1"/>
  <c r="E236" i="81" s="1"/>
  <c r="G236" i="81" s="1"/>
  <c r="J236" i="81" s="1"/>
  <c r="G236" i="82" s="1"/>
  <c r="J236" i="82" s="1"/>
  <c r="G236" i="83" s="1"/>
  <c r="J236" i="83" s="1"/>
  <c r="G236" i="84" s="1"/>
  <c r="J236" i="84" s="1"/>
  <c r="G236" i="85" s="1"/>
  <c r="J236" i="85" s="1"/>
  <c r="G236" i="86" s="1"/>
  <c r="J236" i="86" s="1"/>
  <c r="G236" i="87" s="1"/>
  <c r="J236" i="87" s="1"/>
  <c r="G236" i="88" s="1"/>
  <c r="J236" i="88" s="1"/>
  <c r="G236" i="89" s="1"/>
  <c r="J236" i="89" s="1"/>
  <c r="G236" i="90" s="1"/>
  <c r="J236" i="90" s="1"/>
  <c r="G236" i="91" s="1"/>
  <c r="J236" i="91" s="1"/>
  <c r="G236" i="92" s="1"/>
  <c r="J236" i="92" s="1"/>
  <c r="G236" i="93" s="1"/>
  <c r="J236" i="93" s="1"/>
  <c r="G239" i="77"/>
  <c r="J239" i="77" s="1"/>
  <c r="G239" i="78" s="1"/>
  <c r="J239" i="78" s="1"/>
  <c r="J239" i="79" s="1"/>
  <c r="G239" i="80" s="1"/>
  <c r="J239" i="80" s="1"/>
  <c r="E239" i="81" s="1"/>
  <c r="G239" i="81" s="1"/>
  <c r="J239" i="81" s="1"/>
  <c r="G239" i="82" s="1"/>
  <c r="J239" i="82" s="1"/>
  <c r="G239" i="83" s="1"/>
  <c r="J239" i="83" s="1"/>
  <c r="G239" i="84" s="1"/>
  <c r="J239" i="84" s="1"/>
  <c r="G239" i="85" s="1"/>
  <c r="J239" i="85" s="1"/>
  <c r="G239" i="86" s="1"/>
  <c r="J239" i="86" s="1"/>
  <c r="G239" i="87" s="1"/>
  <c r="J239" i="87" s="1"/>
  <c r="G239" i="88" s="1"/>
  <c r="J239" i="88" s="1"/>
  <c r="G239" i="89" s="1"/>
  <c r="J239" i="89" s="1"/>
  <c r="G239" i="90" s="1"/>
  <c r="J239" i="90" s="1"/>
  <c r="G239" i="91" s="1"/>
  <c r="J239" i="91" s="1"/>
  <c r="G239" i="92" s="1"/>
  <c r="J239" i="92" s="1"/>
  <c r="G239" i="93" s="1"/>
  <c r="J239" i="93" s="1"/>
  <c r="G230" i="77"/>
  <c r="J230" i="77" s="1"/>
  <c r="G230" i="78" s="1"/>
  <c r="J230" i="78" s="1"/>
  <c r="J230" i="79" s="1"/>
  <c r="G230" i="80" s="1"/>
  <c r="J230" i="80" s="1"/>
  <c r="E230" i="81" s="1"/>
  <c r="G230" i="81" s="1"/>
  <c r="J230" i="81" s="1"/>
  <c r="G230" i="82" s="1"/>
  <c r="J230" i="82" s="1"/>
  <c r="G230" i="83" s="1"/>
  <c r="J230" i="83" s="1"/>
  <c r="G230" i="84" s="1"/>
  <c r="J230" i="84" s="1"/>
  <c r="G230" i="85" s="1"/>
  <c r="J230" i="85" s="1"/>
  <c r="G230" i="86" s="1"/>
  <c r="J230" i="86" s="1"/>
  <c r="G230" i="87" s="1"/>
  <c r="J230" i="87" s="1"/>
  <c r="G230" i="88" s="1"/>
  <c r="J230" i="88" s="1"/>
  <c r="G230" i="89" s="1"/>
  <c r="J230" i="89" s="1"/>
  <c r="G230" i="90" s="1"/>
  <c r="J230" i="90" s="1"/>
  <c r="G230" i="91" s="1"/>
  <c r="J230" i="91" s="1"/>
  <c r="G230" i="92" s="1"/>
  <c r="J230" i="92" s="1"/>
  <c r="G230" i="93" s="1"/>
  <c r="J230" i="93" s="1"/>
  <c r="G238" i="77"/>
  <c r="J238" i="77" s="1"/>
  <c r="G238" i="78" s="1"/>
  <c r="J238" i="78" s="1"/>
  <c r="J238" i="79" s="1"/>
  <c r="G238" i="80" s="1"/>
  <c r="J238" i="80" s="1"/>
  <c r="E238" i="81" s="1"/>
  <c r="G238" i="81" s="1"/>
  <c r="J238" i="81" s="1"/>
  <c r="G238" i="82" s="1"/>
  <c r="J238" i="82" s="1"/>
  <c r="G238" i="83" s="1"/>
  <c r="J238" i="83" s="1"/>
  <c r="G238" i="84" s="1"/>
  <c r="J238" i="84" s="1"/>
  <c r="G238" i="85" s="1"/>
  <c r="J238" i="85" s="1"/>
  <c r="G238" i="86" s="1"/>
  <c r="J238" i="86" s="1"/>
  <c r="G238" i="87" s="1"/>
  <c r="J238" i="87" s="1"/>
  <c r="G238" i="88" s="1"/>
  <c r="J238" i="88" s="1"/>
  <c r="G238" i="89" s="1"/>
  <c r="J238" i="89" s="1"/>
  <c r="G238" i="90" s="1"/>
  <c r="J238" i="90" s="1"/>
  <c r="G238" i="91" s="1"/>
  <c r="J238" i="91" s="1"/>
  <c r="G238" i="92" s="1"/>
  <c r="J238" i="92" s="1"/>
  <c r="G238" i="93" s="1"/>
  <c r="J238" i="93" s="1"/>
  <c r="G244" i="77"/>
  <c r="J244" i="77" s="1"/>
  <c r="G244" i="78" s="1"/>
  <c r="J244" i="78" s="1"/>
  <c r="J244" i="79" s="1"/>
  <c r="G244" i="80" s="1"/>
  <c r="J244" i="80" s="1"/>
  <c r="J244" i="81" s="1"/>
  <c r="G244" i="82" s="1"/>
  <c r="J244" i="82" s="1"/>
  <c r="G244" i="83" s="1"/>
  <c r="J244" i="83" s="1"/>
  <c r="G244" i="84" s="1"/>
  <c r="J244" i="84" s="1"/>
  <c r="G244" i="85" s="1"/>
  <c r="J244" i="85" s="1"/>
  <c r="G244" i="86" s="1"/>
  <c r="J244" i="86" s="1"/>
  <c r="G244" i="87" s="1"/>
  <c r="J244" i="87" s="1"/>
  <c r="G244" i="88" s="1"/>
  <c r="J244" i="88" s="1"/>
  <c r="G244" i="89" s="1"/>
  <c r="J244" i="89" s="1"/>
  <c r="G244" i="90" s="1"/>
  <c r="J244" i="90" s="1"/>
  <c r="G244" i="91" s="1"/>
  <c r="J244" i="91" s="1"/>
  <c r="G244" i="92" s="1"/>
  <c r="J244" i="92" s="1"/>
  <c r="G244" i="93" s="1"/>
  <c r="J244" i="93" s="1"/>
  <c r="G242" i="77"/>
  <c r="J242" i="77" s="1"/>
  <c r="G242" i="78" s="1"/>
  <c r="J242" i="78" s="1"/>
  <c r="J242" i="79" s="1"/>
  <c r="G242" i="80" s="1"/>
  <c r="J242" i="80" s="1"/>
  <c r="E242" i="81" s="1"/>
  <c r="G242" i="81" s="1"/>
  <c r="J242" i="81" s="1"/>
  <c r="G242" i="82" s="1"/>
  <c r="J242" i="82" s="1"/>
  <c r="G242" i="83" s="1"/>
  <c r="J242" i="83" s="1"/>
  <c r="G242" i="84" s="1"/>
  <c r="J242" i="84" s="1"/>
  <c r="G242" i="85" s="1"/>
  <c r="J242" i="85" s="1"/>
  <c r="G242" i="86" s="1"/>
  <c r="J242" i="86" s="1"/>
  <c r="G242" i="87" s="1"/>
  <c r="J242" i="87" s="1"/>
  <c r="G242" i="88" s="1"/>
  <c r="J242" i="88" s="1"/>
  <c r="G242" i="89" s="1"/>
  <c r="J242" i="89" s="1"/>
  <c r="G242" i="90" s="1"/>
  <c r="J242" i="90" s="1"/>
  <c r="G242" i="91" s="1"/>
  <c r="J242" i="91" s="1"/>
  <c r="G242" i="92" s="1"/>
  <c r="J242" i="92" s="1"/>
  <c r="G242" i="93" s="1"/>
  <c r="J242" i="93" s="1"/>
  <c r="P94" i="103"/>
  <c r="P244" i="8"/>
  <c r="P87" i="77"/>
  <c r="P247" i="80"/>
  <c r="G241" i="94" l="1"/>
  <c r="J241" i="94" s="1"/>
  <c r="G241" i="95" s="1"/>
  <c r="J241" i="95" s="1"/>
  <c r="G241" i="96" s="1"/>
  <c r="J241" i="96" s="1"/>
  <c r="G241" i="97" s="1"/>
  <c r="J241" i="97" s="1"/>
  <c r="G241" i="98" s="1"/>
  <c r="J241" i="98" s="1"/>
  <c r="G241" i="99" s="1"/>
  <c r="J241" i="99" s="1"/>
  <c r="G241" i="100" s="1"/>
  <c r="J241" i="100" s="1"/>
  <c r="G241" i="101" s="1"/>
  <c r="J241" i="101" s="1"/>
  <c r="G241" i="102" s="1"/>
  <c r="J241" i="102" s="1"/>
  <c r="G241" i="103" s="1"/>
  <c r="J241" i="103" s="1"/>
  <c r="G241" i="104" s="1"/>
  <c r="J241" i="104" s="1"/>
  <c r="G241" i="105" s="1"/>
  <c r="J241" i="105" s="1"/>
  <c r="G241" i="106" s="1"/>
  <c r="J241" i="106" s="1"/>
  <c r="G237" i="94"/>
  <c r="J237" i="94" s="1"/>
  <c r="G237" i="95" s="1"/>
  <c r="J237" i="95" s="1"/>
  <c r="G237" i="96" s="1"/>
  <c r="J237" i="96" s="1"/>
  <c r="G237" i="97" s="1"/>
  <c r="J237" i="97" s="1"/>
  <c r="G237" i="98" s="1"/>
  <c r="J237" i="98" s="1"/>
  <c r="G237" i="99" s="1"/>
  <c r="J237" i="99" s="1"/>
  <c r="G237" i="100" s="1"/>
  <c r="J237" i="100" s="1"/>
  <c r="G237" i="101" s="1"/>
  <c r="J237" i="101" s="1"/>
  <c r="G237" i="102" s="1"/>
  <c r="J237" i="102" s="1"/>
  <c r="G237" i="103" s="1"/>
  <c r="J237" i="103" s="1"/>
  <c r="G237" i="104" s="1"/>
  <c r="J237" i="104" s="1"/>
  <c r="G237" i="105" s="1"/>
  <c r="J237" i="105" s="1"/>
  <c r="G237" i="106" s="1"/>
  <c r="J237" i="106" s="1"/>
  <c r="G238" i="94"/>
  <c r="J238" i="94" s="1"/>
  <c r="G238" i="95" s="1"/>
  <c r="J238" i="95" s="1"/>
  <c r="G238" i="96" s="1"/>
  <c r="J238" i="96" s="1"/>
  <c r="G238" i="97" s="1"/>
  <c r="J238" i="97" s="1"/>
  <c r="G238" i="98" s="1"/>
  <c r="J238" i="98" s="1"/>
  <c r="G238" i="99" s="1"/>
  <c r="J238" i="99" s="1"/>
  <c r="G238" i="100" s="1"/>
  <c r="J238" i="100" s="1"/>
  <c r="G238" i="101" s="1"/>
  <c r="J238" i="101" s="1"/>
  <c r="G238" i="102" s="1"/>
  <c r="J238" i="102" s="1"/>
  <c r="G238" i="103" s="1"/>
  <c r="J238" i="103" s="1"/>
  <c r="G238" i="104" s="1"/>
  <c r="J238" i="104" s="1"/>
  <c r="G238" i="105" s="1"/>
  <c r="J238" i="105" s="1"/>
  <c r="G238" i="106" s="1"/>
  <c r="J238" i="106" s="1"/>
  <c r="G236" i="94"/>
  <c r="J236" i="94" s="1"/>
  <c r="G236" i="95" s="1"/>
  <c r="J236" i="95" s="1"/>
  <c r="G236" i="96" s="1"/>
  <c r="J236" i="96" s="1"/>
  <c r="G236" i="97" s="1"/>
  <c r="J236" i="97" s="1"/>
  <c r="G236" i="98" s="1"/>
  <c r="J236" i="98" s="1"/>
  <c r="G236" i="99" s="1"/>
  <c r="J236" i="99" s="1"/>
  <c r="G236" i="100" s="1"/>
  <c r="J236" i="100" s="1"/>
  <c r="G236" i="101" s="1"/>
  <c r="J236" i="101" s="1"/>
  <c r="G236" i="102" s="1"/>
  <c r="J236" i="102" s="1"/>
  <c r="G236" i="103" s="1"/>
  <c r="J236" i="103" s="1"/>
  <c r="G236" i="104" s="1"/>
  <c r="J236" i="104" s="1"/>
  <c r="G236" i="105" s="1"/>
  <c r="J236" i="105" s="1"/>
  <c r="G236" i="106" s="1"/>
  <c r="J236" i="106" s="1"/>
  <c r="G229" i="94"/>
  <c r="J229" i="94" s="1"/>
  <c r="G229" i="95" s="1"/>
  <c r="J229" i="95" s="1"/>
  <c r="G229" i="96" s="1"/>
  <c r="J229" i="96" s="1"/>
  <c r="G229" i="97" s="1"/>
  <c r="J229" i="97" s="1"/>
  <c r="G229" i="98" s="1"/>
  <c r="J229" i="98" s="1"/>
  <c r="G229" i="99" s="1"/>
  <c r="J229" i="99" s="1"/>
  <c r="G229" i="100" s="1"/>
  <c r="J229" i="100" s="1"/>
  <c r="G229" i="101" s="1"/>
  <c r="J229" i="101" s="1"/>
  <c r="G229" i="102" s="1"/>
  <c r="J229" i="102" s="1"/>
  <c r="G229" i="103" s="1"/>
  <c r="J229" i="103" s="1"/>
  <c r="G229" i="104" s="1"/>
  <c r="J229" i="104" s="1"/>
  <c r="G229" i="105" s="1"/>
  <c r="J229" i="105" s="1"/>
  <c r="G229" i="106" s="1"/>
  <c r="J229" i="106" s="1"/>
  <c r="G240" i="94"/>
  <c r="J240" i="94" s="1"/>
  <c r="G240" i="95" s="1"/>
  <c r="J240" i="95" s="1"/>
  <c r="G240" i="96" s="1"/>
  <c r="J240" i="96" s="1"/>
  <c r="G240" i="97" s="1"/>
  <c r="J240" i="97" s="1"/>
  <c r="G240" i="98" s="1"/>
  <c r="J240" i="98" s="1"/>
  <c r="G240" i="99" s="1"/>
  <c r="J240" i="99" s="1"/>
  <c r="G240" i="100" s="1"/>
  <c r="J240" i="100" s="1"/>
  <c r="G240" i="101" s="1"/>
  <c r="J240" i="101" s="1"/>
  <c r="G240" i="102" s="1"/>
  <c r="J240" i="102" s="1"/>
  <c r="G240" i="103" s="1"/>
  <c r="J240" i="103" s="1"/>
  <c r="G240" i="104" s="1"/>
  <c r="J240" i="104" s="1"/>
  <c r="G240" i="105" s="1"/>
  <c r="J240" i="105" s="1"/>
  <c r="G240" i="106" s="1"/>
  <c r="J240" i="106" s="1"/>
  <c r="G245" i="94"/>
  <c r="J245" i="94" s="1"/>
  <c r="G245" i="95" s="1"/>
  <c r="J245" i="95" s="1"/>
  <c r="G245" i="96" s="1"/>
  <c r="J245" i="96" s="1"/>
  <c r="G245" i="97" s="1"/>
  <c r="J245" i="97" s="1"/>
  <c r="G245" i="98" s="1"/>
  <c r="J245" i="98" s="1"/>
  <c r="G245" i="99" s="1"/>
  <c r="J245" i="99" s="1"/>
  <c r="G245" i="100" s="1"/>
  <c r="J245" i="100" s="1"/>
  <c r="G245" i="101" s="1"/>
  <c r="J245" i="101" s="1"/>
  <c r="G245" i="102" s="1"/>
  <c r="J245" i="102" s="1"/>
  <c r="G245" i="103" s="1"/>
  <c r="J245" i="103" s="1"/>
  <c r="G245" i="104" s="1"/>
  <c r="J245" i="104" s="1"/>
  <c r="G245" i="105" s="1"/>
  <c r="J245" i="105" s="1"/>
  <c r="G245" i="106" s="1"/>
  <c r="J245" i="106" s="1"/>
  <c r="G233" i="94"/>
  <c r="J233" i="94" s="1"/>
  <c r="G233" i="95" s="1"/>
  <c r="J233" i="95" s="1"/>
  <c r="G233" i="96" s="1"/>
  <c r="J233" i="96" s="1"/>
  <c r="G233" i="97" s="1"/>
  <c r="J233" i="97" s="1"/>
  <c r="G233" i="98" s="1"/>
  <c r="J233" i="98" s="1"/>
  <c r="G233" i="99" s="1"/>
  <c r="J233" i="99" s="1"/>
  <c r="G233" i="100" s="1"/>
  <c r="J233" i="100" s="1"/>
  <c r="G233" i="101" s="1"/>
  <c r="J233" i="101" s="1"/>
  <c r="G233" i="102" s="1"/>
  <c r="J233" i="102" s="1"/>
  <c r="G233" i="103" s="1"/>
  <c r="J233" i="103" s="1"/>
  <c r="G233" i="104" s="1"/>
  <c r="J233" i="104" s="1"/>
  <c r="G233" i="105" s="1"/>
  <c r="J233" i="105" s="1"/>
  <c r="G233" i="106" s="1"/>
  <c r="J233" i="106" s="1"/>
  <c r="G242" i="94"/>
  <c r="J242" i="94" s="1"/>
  <c r="G242" i="95" s="1"/>
  <c r="J242" i="95" s="1"/>
  <c r="G242" i="96" s="1"/>
  <c r="J242" i="96" s="1"/>
  <c r="G242" i="97" s="1"/>
  <c r="J242" i="97" s="1"/>
  <c r="G242" i="98" s="1"/>
  <c r="J242" i="98" s="1"/>
  <c r="G242" i="99" s="1"/>
  <c r="J242" i="99" s="1"/>
  <c r="G242" i="100" s="1"/>
  <c r="J242" i="100" s="1"/>
  <c r="G242" i="101" s="1"/>
  <c r="J242" i="101" s="1"/>
  <c r="G242" i="102" s="1"/>
  <c r="J242" i="102" s="1"/>
  <c r="G242" i="103" s="1"/>
  <c r="J242" i="103" s="1"/>
  <c r="G242" i="104" s="1"/>
  <c r="J242" i="104" s="1"/>
  <c r="G242" i="105" s="1"/>
  <c r="J242" i="105" s="1"/>
  <c r="G242" i="106" s="1"/>
  <c r="J242" i="106" s="1"/>
  <c r="G244" i="94"/>
  <c r="J244" i="94" s="1"/>
  <c r="G244" i="95" s="1"/>
  <c r="J244" i="95" s="1"/>
  <c r="G244" i="96" s="1"/>
  <c r="J244" i="96" s="1"/>
  <c r="G244" i="97" s="1"/>
  <c r="J244" i="97" s="1"/>
  <c r="G244" i="98" s="1"/>
  <c r="J244" i="98" s="1"/>
  <c r="G244" i="99" s="1"/>
  <c r="J244" i="99" s="1"/>
  <c r="G244" i="100" s="1"/>
  <c r="J244" i="100" s="1"/>
  <c r="G244" i="101" s="1"/>
  <c r="J244" i="101" s="1"/>
  <c r="G244" i="102" s="1"/>
  <c r="J244" i="102" s="1"/>
  <c r="G244" i="103" s="1"/>
  <c r="J244" i="103" s="1"/>
  <c r="G244" i="104" s="1"/>
  <c r="J244" i="104" s="1"/>
  <c r="G244" i="105" s="1"/>
  <c r="J244" i="105" s="1"/>
  <c r="G244" i="106" s="1"/>
  <c r="J244" i="106" s="1"/>
  <c r="G235" i="94"/>
  <c r="J235" i="94" s="1"/>
  <c r="G235" i="95" s="1"/>
  <c r="J235" i="95" s="1"/>
  <c r="G235" i="96" s="1"/>
  <c r="J235" i="96" s="1"/>
  <c r="G235" i="97" s="1"/>
  <c r="J235" i="97" s="1"/>
  <c r="G235" i="98" s="1"/>
  <c r="J235" i="98" s="1"/>
  <c r="G235" i="99" s="1"/>
  <c r="J235" i="99" s="1"/>
  <c r="G235" i="100" s="1"/>
  <c r="J235" i="100" s="1"/>
  <c r="G235" i="101" s="1"/>
  <c r="J235" i="101" s="1"/>
  <c r="G235" i="102" s="1"/>
  <c r="J235" i="102" s="1"/>
  <c r="G235" i="103" s="1"/>
  <c r="J235" i="103" s="1"/>
  <c r="G235" i="104" s="1"/>
  <c r="J235" i="104" s="1"/>
  <c r="G235" i="105" s="1"/>
  <c r="J235" i="105" s="1"/>
  <c r="G235" i="106" s="1"/>
  <c r="J235" i="106" s="1"/>
  <c r="G239" i="94"/>
  <c r="J239" i="94" s="1"/>
  <c r="G239" i="95" s="1"/>
  <c r="J239" i="95" s="1"/>
  <c r="G239" i="96" s="1"/>
  <c r="J239" i="96" s="1"/>
  <c r="G239" i="97" s="1"/>
  <c r="J239" i="97" s="1"/>
  <c r="G239" i="98" s="1"/>
  <c r="J239" i="98" s="1"/>
  <c r="G239" i="99" s="1"/>
  <c r="J239" i="99" s="1"/>
  <c r="G239" i="100" s="1"/>
  <c r="J239" i="100" s="1"/>
  <c r="G239" i="101" s="1"/>
  <c r="J239" i="101" s="1"/>
  <c r="G239" i="102" s="1"/>
  <c r="J239" i="102" s="1"/>
  <c r="G239" i="103" s="1"/>
  <c r="J239" i="103" s="1"/>
  <c r="G239" i="104" s="1"/>
  <c r="J239" i="104" s="1"/>
  <c r="G239" i="105" s="1"/>
  <c r="J239" i="105" s="1"/>
  <c r="G239" i="106" s="1"/>
  <c r="J239" i="106" s="1"/>
  <c r="G232" i="94"/>
  <c r="J232" i="94" s="1"/>
  <c r="G232" i="95" s="1"/>
  <c r="J232" i="95" s="1"/>
  <c r="G232" i="96" s="1"/>
  <c r="J232" i="96" s="1"/>
  <c r="G232" i="97" s="1"/>
  <c r="J232" i="97" s="1"/>
  <c r="G232" i="98" s="1"/>
  <c r="J232" i="98" s="1"/>
  <c r="G232" i="99" s="1"/>
  <c r="J232" i="99" s="1"/>
  <c r="G232" i="100" s="1"/>
  <c r="J232" i="100" s="1"/>
  <c r="G232" i="101" s="1"/>
  <c r="J232" i="101" s="1"/>
  <c r="G232" i="102" s="1"/>
  <c r="J232" i="102" s="1"/>
  <c r="G232" i="103" s="1"/>
  <c r="J232" i="103" s="1"/>
  <c r="G232" i="104" s="1"/>
  <c r="J232" i="104" s="1"/>
  <c r="G232" i="105" s="1"/>
  <c r="J232" i="105" s="1"/>
  <c r="G232" i="106" s="1"/>
  <c r="J232" i="106" s="1"/>
  <c r="G234" i="94"/>
  <c r="J234" i="94" s="1"/>
  <c r="G234" i="95" s="1"/>
  <c r="J234" i="95" s="1"/>
  <c r="G234" i="96" s="1"/>
  <c r="J234" i="96" s="1"/>
  <c r="G234" i="97" s="1"/>
  <c r="J234" i="97" s="1"/>
  <c r="G234" i="98" s="1"/>
  <c r="J234" i="98" s="1"/>
  <c r="G234" i="99" s="1"/>
  <c r="J234" i="99" s="1"/>
  <c r="G234" i="100" s="1"/>
  <c r="J234" i="100" s="1"/>
  <c r="G234" i="101" s="1"/>
  <c r="J234" i="101" s="1"/>
  <c r="G234" i="102" s="1"/>
  <c r="J234" i="102" s="1"/>
  <c r="G234" i="103" s="1"/>
  <c r="J234" i="103" s="1"/>
  <c r="G234" i="104" s="1"/>
  <c r="J234" i="104" s="1"/>
  <c r="G234" i="105" s="1"/>
  <c r="J234" i="105" s="1"/>
  <c r="G234" i="106" s="1"/>
  <c r="J234" i="106" s="1"/>
  <c r="G243" i="94"/>
  <c r="J243" i="94" s="1"/>
  <c r="G243" i="95" s="1"/>
  <c r="J243" i="95" s="1"/>
  <c r="G243" i="96" s="1"/>
  <c r="J243" i="96" s="1"/>
  <c r="G243" i="97" s="1"/>
  <c r="J243" i="97" s="1"/>
  <c r="G243" i="98" s="1"/>
  <c r="J243" i="98" s="1"/>
  <c r="G243" i="99" s="1"/>
  <c r="J243" i="99" s="1"/>
  <c r="G243" i="100" s="1"/>
  <c r="J243" i="100" s="1"/>
  <c r="G243" i="101" s="1"/>
  <c r="J243" i="101" s="1"/>
  <c r="G243" i="102" s="1"/>
  <c r="J243" i="102" s="1"/>
  <c r="G243" i="103" s="1"/>
  <c r="J243" i="103" s="1"/>
  <c r="G243" i="104" s="1"/>
  <c r="J243" i="104" s="1"/>
  <c r="G243" i="105" s="1"/>
  <c r="J243" i="105" s="1"/>
  <c r="G243" i="106" s="1"/>
  <c r="J243" i="106" s="1"/>
  <c r="G231" i="94"/>
  <c r="J231" i="94" s="1"/>
  <c r="G231" i="95" s="1"/>
  <c r="J231" i="95" s="1"/>
  <c r="G231" i="96" s="1"/>
  <c r="J231" i="96" s="1"/>
  <c r="G231" i="97" s="1"/>
  <c r="J231" i="97" s="1"/>
  <c r="G231" i="98" s="1"/>
  <c r="J231" i="98" s="1"/>
  <c r="G231" i="99" s="1"/>
  <c r="J231" i="99" s="1"/>
  <c r="G231" i="100" s="1"/>
  <c r="J231" i="100" s="1"/>
  <c r="G231" i="101" s="1"/>
  <c r="J231" i="101" s="1"/>
  <c r="G231" i="102" s="1"/>
  <c r="J231" i="102" s="1"/>
  <c r="G231" i="103" s="1"/>
  <c r="J231" i="103" s="1"/>
  <c r="G231" i="104" s="1"/>
  <c r="J231" i="104" s="1"/>
  <c r="G231" i="105" s="1"/>
  <c r="J231" i="105" s="1"/>
  <c r="G231" i="106" s="1"/>
  <c r="J231" i="106" s="1"/>
  <c r="G230" i="94"/>
  <c r="J230" i="94" s="1"/>
  <c r="G230" i="95" s="1"/>
  <c r="J230" i="95" s="1"/>
  <c r="G230" i="96" s="1"/>
  <c r="J230" i="96" s="1"/>
  <c r="G230" i="97" s="1"/>
  <c r="J230" i="97" s="1"/>
  <c r="G230" i="98" s="1"/>
  <c r="J230" i="98" s="1"/>
  <c r="G230" i="99" s="1"/>
  <c r="J230" i="99" s="1"/>
  <c r="G230" i="100" s="1"/>
  <c r="J230" i="100" s="1"/>
  <c r="G230" i="101" s="1"/>
  <c r="J230" i="101" s="1"/>
  <c r="G230" i="102" s="1"/>
  <c r="J230" i="102" s="1"/>
  <c r="G230" i="103" s="1"/>
  <c r="J230" i="103" s="1"/>
  <c r="G230" i="104" s="1"/>
  <c r="J230" i="104" s="1"/>
  <c r="G230" i="105" s="1"/>
  <c r="J230" i="105" s="1"/>
  <c r="G230" i="106" s="1"/>
  <c r="J230" i="106" s="1"/>
  <c r="N264" i="78"/>
  <c r="N264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E78" i="77" s="1"/>
  <c r="G79" i="74"/>
  <c r="J79" i="74" s="1"/>
  <c r="G80" i="74"/>
  <c r="J80" i="74" s="1"/>
  <c r="G81" i="74"/>
  <c r="J81" i="74" s="1"/>
  <c r="E81" i="77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4" i="107"/>
  <c r="N261" i="107"/>
  <c r="M258" i="107"/>
  <c r="N261" i="106"/>
  <c r="M258" i="106"/>
  <c r="N264" i="105"/>
  <c r="N261" i="105"/>
  <c r="M258" i="105"/>
  <c r="N264" i="104"/>
  <c r="N261" i="104"/>
  <c r="M258" i="104"/>
  <c r="N264" i="103"/>
  <c r="N261" i="103"/>
  <c r="M258" i="103"/>
  <c r="N264" i="102"/>
  <c r="N261" i="102"/>
  <c r="M258" i="102"/>
  <c r="N264" i="101"/>
  <c r="M258" i="101"/>
  <c r="N264" i="100"/>
  <c r="N261" i="100"/>
  <c r="M258" i="100"/>
  <c r="N264" i="99"/>
  <c r="N261" i="99"/>
  <c r="M258" i="99"/>
  <c r="N264" i="98"/>
  <c r="N261" i="98"/>
  <c r="M258" i="98"/>
  <c r="N264" i="97"/>
  <c r="N261" i="97"/>
  <c r="M258" i="97"/>
  <c r="N264" i="96"/>
  <c r="N261" i="96"/>
  <c r="M258" i="96"/>
  <c r="N264" i="95"/>
  <c r="N261" i="95"/>
  <c r="M258" i="95"/>
  <c r="N264" i="94"/>
  <c r="N261" i="94"/>
  <c r="M258" i="94"/>
  <c r="N264" i="93"/>
  <c r="N261" i="93"/>
  <c r="M258" i="93"/>
  <c r="N264" i="92"/>
  <c r="N261" i="92"/>
  <c r="M258" i="92"/>
  <c r="N264" i="91"/>
  <c r="N261" i="91"/>
  <c r="M258" i="91"/>
  <c r="N264" i="90"/>
  <c r="N261" i="90"/>
  <c r="M258" i="90"/>
  <c r="N264" i="89"/>
  <c r="N261" i="89"/>
  <c r="M258" i="89"/>
  <c r="N264" i="88"/>
  <c r="N261" i="88"/>
  <c r="M258" i="88"/>
  <c r="N264" i="87"/>
  <c r="N261" i="87"/>
  <c r="M258" i="87"/>
  <c r="N264" i="86"/>
  <c r="N261" i="86"/>
  <c r="M258" i="86"/>
  <c r="N264" i="85"/>
  <c r="N261" i="85"/>
  <c r="M258" i="85"/>
  <c r="N264" i="84"/>
  <c r="N261" i="84"/>
  <c r="M258" i="84"/>
  <c r="N264" i="83"/>
  <c r="N261" i="83"/>
  <c r="W11" i="8" s="1"/>
  <c r="M258" i="83"/>
  <c r="N264" i="82"/>
  <c r="N261" i="82"/>
  <c r="M258" i="82"/>
  <c r="N264" i="81"/>
  <c r="N261" i="81"/>
  <c r="M258" i="81"/>
  <c r="N264" i="80"/>
  <c r="N261" i="80"/>
  <c r="M258" i="80"/>
  <c r="N264" i="79"/>
  <c r="N261" i="79"/>
  <c r="M258" i="79"/>
  <c r="N261" i="78"/>
  <c r="M258" i="78"/>
  <c r="N261" i="77"/>
  <c r="M258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M207" i="98"/>
  <c r="M189" i="98"/>
  <c r="M188" i="98"/>
  <c r="M187" i="98"/>
  <c r="M105" i="98"/>
  <c r="M104" i="98"/>
  <c r="M103" i="98"/>
  <c r="M82" i="98"/>
  <c r="M173" i="98"/>
  <c r="M248" i="98"/>
  <c r="M234" i="98"/>
  <c r="M233" i="98"/>
  <c r="M232" i="98"/>
  <c r="M231" i="98"/>
  <c r="M230" i="98"/>
  <c r="M229" i="98"/>
  <c r="M228" i="98"/>
  <c r="M227" i="98"/>
  <c r="M226" i="98"/>
  <c r="M225" i="98"/>
  <c r="M224" i="98"/>
  <c r="M223" i="98"/>
  <c r="M222" i="98"/>
  <c r="M221" i="98"/>
  <c r="M220" i="98"/>
  <c r="M219" i="98"/>
  <c r="M218" i="98"/>
  <c r="M217" i="98"/>
  <c r="M216" i="98"/>
  <c r="M215" i="98"/>
  <c r="M214" i="98"/>
  <c r="M213" i="98"/>
  <c r="M212" i="98"/>
  <c r="M211" i="98"/>
  <c r="M210" i="98"/>
  <c r="M209" i="98"/>
  <c r="M208" i="98"/>
  <c r="M206" i="98"/>
  <c r="M205" i="98"/>
  <c r="M204" i="98"/>
  <c r="M203" i="98"/>
  <c r="M202" i="98"/>
  <c r="M201" i="98"/>
  <c r="M200" i="98"/>
  <c r="M199" i="98"/>
  <c r="M198" i="98"/>
  <c r="M197" i="98"/>
  <c r="M196" i="98"/>
  <c r="M195" i="98"/>
  <c r="M194" i="98"/>
  <c r="M193" i="98"/>
  <c r="M192" i="98"/>
  <c r="M191" i="98"/>
  <c r="M190" i="98"/>
  <c r="M186" i="98"/>
  <c r="M185" i="98"/>
  <c r="M184" i="98"/>
  <c r="M183" i="98"/>
  <c r="M182" i="98"/>
  <c r="M181" i="98"/>
  <c r="M180" i="98"/>
  <c r="M179" i="98"/>
  <c r="M178" i="98"/>
  <c r="M177" i="98"/>
  <c r="M176" i="98"/>
  <c r="M175" i="98"/>
  <c r="M172" i="98"/>
  <c r="M171" i="98"/>
  <c r="M170" i="98"/>
  <c r="M169" i="98"/>
  <c r="M168" i="98"/>
  <c r="M167" i="98"/>
  <c r="M166" i="98"/>
  <c r="M165" i="98"/>
  <c r="M164" i="98"/>
  <c r="M163" i="98"/>
  <c r="M162" i="98"/>
  <c r="M161" i="98"/>
  <c r="M160" i="98"/>
  <c r="M159" i="98"/>
  <c r="M158" i="98"/>
  <c r="M157" i="98"/>
  <c r="P156" i="98"/>
  <c r="M155" i="98"/>
  <c r="M154" i="98"/>
  <c r="M153" i="98"/>
  <c r="M152" i="98"/>
  <c r="M151" i="98"/>
  <c r="M150" i="98"/>
  <c r="M149" i="98"/>
  <c r="M148" i="98"/>
  <c r="M147" i="98"/>
  <c r="M146" i="98"/>
  <c r="M145" i="98"/>
  <c r="M144" i="98"/>
  <c r="M143" i="98"/>
  <c r="M142" i="98"/>
  <c r="M141" i="98"/>
  <c r="M140" i="98"/>
  <c r="M139" i="98"/>
  <c r="M138" i="98"/>
  <c r="M137" i="98"/>
  <c r="M136" i="98"/>
  <c r="M135" i="98"/>
  <c r="M134" i="98"/>
  <c r="M133" i="98"/>
  <c r="M132" i="98"/>
  <c r="M131" i="98"/>
  <c r="M130" i="98"/>
  <c r="M129" i="98"/>
  <c r="M128" i="98"/>
  <c r="M127" i="98"/>
  <c r="M126" i="98"/>
  <c r="M125" i="98"/>
  <c r="M124" i="98"/>
  <c r="M123" i="98"/>
  <c r="M122" i="98"/>
  <c r="M121" i="98"/>
  <c r="M120" i="98"/>
  <c r="M119" i="98"/>
  <c r="M118" i="98"/>
  <c r="M117" i="98"/>
  <c r="M116" i="98"/>
  <c r="M115" i="98"/>
  <c r="M114" i="98"/>
  <c r="M113" i="98"/>
  <c r="M112" i="98"/>
  <c r="M111" i="98"/>
  <c r="M110" i="98"/>
  <c r="M109" i="98"/>
  <c r="M108" i="98"/>
  <c r="M107" i="98"/>
  <c r="M106" i="98"/>
  <c r="M101" i="98"/>
  <c r="M100" i="98"/>
  <c r="M99" i="98"/>
  <c r="M98" i="98"/>
  <c r="M97" i="98"/>
  <c r="M96" i="98"/>
  <c r="M95" i="98"/>
  <c r="M93" i="98"/>
  <c r="M92" i="98"/>
  <c r="M91" i="98"/>
  <c r="M90" i="98"/>
  <c r="M89" i="98"/>
  <c r="M86" i="98"/>
  <c r="M85" i="98"/>
  <c r="M84" i="98"/>
  <c r="M83" i="98"/>
  <c r="M81" i="98"/>
  <c r="M80" i="98"/>
  <c r="M79" i="98"/>
  <c r="M78" i="98"/>
  <c r="M77" i="98"/>
  <c r="M75" i="98"/>
  <c r="M74" i="98"/>
  <c r="M73" i="98"/>
  <c r="M72" i="98"/>
  <c r="M71" i="98"/>
  <c r="M70" i="98"/>
  <c r="M69" i="98"/>
  <c r="M68" i="98"/>
  <c r="M67" i="98"/>
  <c r="M66" i="98"/>
  <c r="M65" i="98"/>
  <c r="M64" i="98"/>
  <c r="M63" i="98"/>
  <c r="M62" i="98"/>
  <c r="M61" i="98"/>
  <c r="M60" i="98"/>
  <c r="M59" i="98"/>
  <c r="M58" i="98"/>
  <c r="M57" i="98"/>
  <c r="M56" i="98"/>
  <c r="M55" i="98"/>
  <c r="M54" i="98"/>
  <c r="M53" i="98"/>
  <c r="M52" i="98"/>
  <c r="M51" i="98"/>
  <c r="M50" i="98"/>
  <c r="M49" i="98"/>
  <c r="M47" i="98"/>
  <c r="M46" i="98"/>
  <c r="M45" i="98"/>
  <c r="M44" i="98"/>
  <c r="M43" i="98"/>
  <c r="M42" i="98"/>
  <c r="M41" i="98"/>
  <c r="M40" i="98"/>
  <c r="M39" i="98"/>
  <c r="M38" i="98"/>
  <c r="M37" i="98"/>
  <c r="M36" i="98"/>
  <c r="M35" i="98"/>
  <c r="M34" i="98"/>
  <c r="M33" i="98"/>
  <c r="M32" i="98"/>
  <c r="M31" i="98"/>
  <c r="M30" i="98"/>
  <c r="M29" i="98"/>
  <c r="M28" i="98"/>
  <c r="M27" i="98"/>
  <c r="M26" i="98"/>
  <c r="M25" i="98"/>
  <c r="M24" i="98"/>
  <c r="M23" i="98"/>
  <c r="M22" i="98"/>
  <c r="M21" i="98"/>
  <c r="M20" i="98"/>
  <c r="M19" i="98"/>
  <c r="M18" i="98"/>
  <c r="M17" i="98"/>
  <c r="M16" i="98"/>
  <c r="M15" i="98"/>
  <c r="M14" i="98"/>
  <c r="M13" i="98"/>
  <c r="M12" i="98"/>
  <c r="M11" i="98"/>
  <c r="M10" i="98"/>
  <c r="M9" i="98"/>
  <c r="M8" i="98"/>
  <c r="M7" i="98"/>
  <c r="M6" i="98"/>
  <c r="M5" i="98"/>
  <c r="P5" i="98" s="1"/>
  <c r="M76" i="97"/>
  <c r="P76" i="97" s="1"/>
  <c r="M207" i="97"/>
  <c r="P207" i="97" s="1"/>
  <c r="M189" i="97"/>
  <c r="M188" i="97"/>
  <c r="M187" i="97"/>
  <c r="M105" i="97"/>
  <c r="M104" i="97"/>
  <c r="M103" i="97"/>
  <c r="M82" i="97"/>
  <c r="M173" i="97"/>
  <c r="P173" i="97" s="1"/>
  <c r="M248" i="97"/>
  <c r="P248" i="97" s="1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M127" i="97"/>
  <c r="M126" i="97"/>
  <c r="M125" i="97"/>
  <c r="M124" i="97"/>
  <c r="M123" i="97"/>
  <c r="M122" i="97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M63" i="97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M43" i="97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M8" i="97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189" i="95"/>
  <c r="P188" i="95"/>
  <c r="P187" i="95"/>
  <c r="P105" i="95"/>
  <c r="P104" i="95"/>
  <c r="P103" i="95"/>
  <c r="P82" i="95"/>
  <c r="P173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62" i="95"/>
  <c r="P61" i="95"/>
  <c r="P60" i="95"/>
  <c r="P59" i="95"/>
  <c r="P58" i="95"/>
  <c r="P57" i="95"/>
  <c r="P56" i="95"/>
  <c r="P17" i="95"/>
  <c r="P16" i="95"/>
  <c r="P15" i="95"/>
  <c r="P14" i="95"/>
  <c r="P13" i="95"/>
  <c r="P12" i="95"/>
  <c r="P11" i="95"/>
  <c r="P10" i="95"/>
  <c r="P9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P248" i="86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P248" i="83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48" i="80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M66" i="79"/>
  <c r="M65" i="79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48" i="99" l="1"/>
  <c r="M48" i="8"/>
  <c r="P14" i="98"/>
  <c r="M14" i="8"/>
  <c r="P30" i="98"/>
  <c r="M30" i="8"/>
  <c r="P38" i="98"/>
  <c r="M38" i="8"/>
  <c r="P46" i="98"/>
  <c r="M46" i="8"/>
  <c r="P55" i="98"/>
  <c r="M55" i="8"/>
  <c r="P63" i="98"/>
  <c r="M63" i="8"/>
  <c r="P71" i="98"/>
  <c r="M71" i="8"/>
  <c r="P80" i="98"/>
  <c r="M80" i="8"/>
  <c r="P91" i="98"/>
  <c r="M91" i="8"/>
  <c r="P100" i="98"/>
  <c r="M100" i="8"/>
  <c r="P112" i="98"/>
  <c r="M112" i="8"/>
  <c r="P120" i="98"/>
  <c r="M120" i="8"/>
  <c r="P128" i="98"/>
  <c r="M128" i="8"/>
  <c r="P136" i="98"/>
  <c r="M136" i="8"/>
  <c r="P144" i="98"/>
  <c r="M144" i="8"/>
  <c r="P152" i="98"/>
  <c r="M152" i="8"/>
  <c r="P160" i="98"/>
  <c r="M160" i="8"/>
  <c r="P168" i="98"/>
  <c r="M168" i="8"/>
  <c r="P186" i="98"/>
  <c r="M186" i="8"/>
  <c r="P197" i="98"/>
  <c r="M197" i="8"/>
  <c r="P214" i="98"/>
  <c r="M214" i="8"/>
  <c r="P222" i="98"/>
  <c r="M222" i="8"/>
  <c r="P230" i="98"/>
  <c r="M230" i="8"/>
  <c r="P103" i="98"/>
  <c r="M103" i="8"/>
  <c r="P7" i="98"/>
  <c r="M7" i="8"/>
  <c r="P15" i="98"/>
  <c r="M15" i="8"/>
  <c r="P23" i="98"/>
  <c r="M23" i="8"/>
  <c r="P39" i="98"/>
  <c r="M39" i="8"/>
  <c r="P56" i="98"/>
  <c r="M56" i="8"/>
  <c r="P64" i="98"/>
  <c r="M64" i="8"/>
  <c r="P72" i="98"/>
  <c r="M72" i="8"/>
  <c r="P81" i="98"/>
  <c r="M81" i="8"/>
  <c r="P92" i="98"/>
  <c r="M92" i="8"/>
  <c r="P101" i="98"/>
  <c r="M101" i="8"/>
  <c r="P113" i="98"/>
  <c r="M113" i="8"/>
  <c r="P121" i="98"/>
  <c r="M121" i="8"/>
  <c r="P129" i="98"/>
  <c r="M129" i="8"/>
  <c r="P137" i="98"/>
  <c r="M137" i="8"/>
  <c r="P145" i="98"/>
  <c r="M145" i="8"/>
  <c r="P153" i="98"/>
  <c r="M153" i="8"/>
  <c r="P161" i="98"/>
  <c r="M161" i="8"/>
  <c r="P169" i="98"/>
  <c r="M169" i="8"/>
  <c r="P179" i="98"/>
  <c r="M179" i="8"/>
  <c r="P190" i="98"/>
  <c r="M190" i="8"/>
  <c r="P198" i="98"/>
  <c r="M198" i="8"/>
  <c r="P206" i="98"/>
  <c r="M206" i="8"/>
  <c r="P215" i="98"/>
  <c r="M215" i="8"/>
  <c r="P223" i="98"/>
  <c r="M223" i="8"/>
  <c r="P231" i="98"/>
  <c r="M231" i="8"/>
  <c r="P104" i="98"/>
  <c r="M104" i="8"/>
  <c r="P29" i="98"/>
  <c r="M29" i="8"/>
  <c r="P54" i="98"/>
  <c r="M54" i="8"/>
  <c r="P79" i="98"/>
  <c r="M79" i="8"/>
  <c r="P99" i="98"/>
  <c r="M99" i="8"/>
  <c r="P135" i="98"/>
  <c r="M135" i="8"/>
  <c r="P151" i="98"/>
  <c r="M151" i="8"/>
  <c r="P177" i="98"/>
  <c r="M177" i="8"/>
  <c r="P221" i="98"/>
  <c r="M221" i="8"/>
  <c r="P76" i="98"/>
  <c r="M76" i="8"/>
  <c r="P8" i="98"/>
  <c r="M8" i="8"/>
  <c r="P16" i="98"/>
  <c r="M16" i="8"/>
  <c r="P24" i="98"/>
  <c r="M24" i="8"/>
  <c r="P40" i="98"/>
  <c r="M40" i="8"/>
  <c r="P57" i="98"/>
  <c r="M57" i="8"/>
  <c r="P65" i="98"/>
  <c r="M65" i="8"/>
  <c r="P73" i="98"/>
  <c r="M73" i="8"/>
  <c r="P83" i="98"/>
  <c r="M83" i="8"/>
  <c r="P93" i="98"/>
  <c r="M93" i="8"/>
  <c r="P106" i="98"/>
  <c r="M106" i="8"/>
  <c r="P114" i="98"/>
  <c r="M114" i="8"/>
  <c r="P122" i="98"/>
  <c r="M122" i="8"/>
  <c r="P130" i="98"/>
  <c r="M130" i="8"/>
  <c r="P138" i="98"/>
  <c r="M138" i="8"/>
  <c r="P146" i="98"/>
  <c r="M146" i="8"/>
  <c r="P154" i="98"/>
  <c r="M154" i="8"/>
  <c r="P162" i="98"/>
  <c r="M162" i="8"/>
  <c r="P170" i="98"/>
  <c r="M170" i="8"/>
  <c r="P180" i="98"/>
  <c r="M180" i="8"/>
  <c r="P191" i="98"/>
  <c r="M191" i="8"/>
  <c r="P199" i="98"/>
  <c r="M199" i="8"/>
  <c r="P208" i="98"/>
  <c r="M208" i="8"/>
  <c r="P216" i="98"/>
  <c r="M216" i="8"/>
  <c r="P224" i="98"/>
  <c r="M224" i="8"/>
  <c r="P232" i="98"/>
  <c r="M232" i="8"/>
  <c r="P105" i="98"/>
  <c r="M105" i="8"/>
  <c r="P21" i="98"/>
  <c r="M21" i="8"/>
  <c r="P45" i="98"/>
  <c r="M45" i="8"/>
  <c r="P70" i="98"/>
  <c r="M70" i="8"/>
  <c r="P90" i="98"/>
  <c r="M90" i="8"/>
  <c r="P127" i="98"/>
  <c r="M127" i="8"/>
  <c r="P143" i="98"/>
  <c r="M143" i="8"/>
  <c r="P167" i="98"/>
  <c r="M167" i="8"/>
  <c r="P196" i="98"/>
  <c r="M196" i="8"/>
  <c r="P229" i="98"/>
  <c r="M229" i="8"/>
  <c r="P82" i="98"/>
  <c r="M82" i="8"/>
  <c r="P9" i="98"/>
  <c r="M9" i="8"/>
  <c r="P17" i="98"/>
  <c r="M17" i="8"/>
  <c r="P25" i="98"/>
  <c r="M25" i="8"/>
  <c r="P33" i="98"/>
  <c r="M33" i="8"/>
  <c r="P41" i="98"/>
  <c r="M41" i="8"/>
  <c r="P58" i="98"/>
  <c r="M58" i="8"/>
  <c r="P66" i="98"/>
  <c r="M66" i="8"/>
  <c r="P74" i="98"/>
  <c r="M74" i="8"/>
  <c r="P84" i="98"/>
  <c r="M84" i="8"/>
  <c r="P95" i="98"/>
  <c r="M95" i="8"/>
  <c r="P107" i="98"/>
  <c r="M107" i="8"/>
  <c r="P115" i="98"/>
  <c r="M115" i="8"/>
  <c r="P123" i="98"/>
  <c r="M123" i="8"/>
  <c r="P139" i="98"/>
  <c r="M139" i="8"/>
  <c r="P147" i="98"/>
  <c r="M147" i="8"/>
  <c r="P155" i="98"/>
  <c r="M155" i="8"/>
  <c r="P163" i="98"/>
  <c r="M163" i="8"/>
  <c r="P171" i="98"/>
  <c r="M171" i="8"/>
  <c r="P181" i="98"/>
  <c r="M181" i="8"/>
  <c r="P192" i="98"/>
  <c r="M192" i="8"/>
  <c r="P200" i="98"/>
  <c r="M200" i="8"/>
  <c r="P209" i="98"/>
  <c r="M209" i="8"/>
  <c r="P217" i="98"/>
  <c r="M217" i="8"/>
  <c r="P225" i="98"/>
  <c r="M225" i="8"/>
  <c r="P233" i="98"/>
  <c r="M233" i="8"/>
  <c r="P187" i="98"/>
  <c r="M187" i="8"/>
  <c r="P159" i="98"/>
  <c r="M159" i="8"/>
  <c r="P10" i="98"/>
  <c r="M10" i="8"/>
  <c r="P18" i="98"/>
  <c r="M18" i="8"/>
  <c r="P26" i="98"/>
  <c r="M26" i="8"/>
  <c r="P34" i="98"/>
  <c r="M34" i="8"/>
  <c r="P42" i="98"/>
  <c r="M42" i="8"/>
  <c r="P51" i="98"/>
  <c r="M51" i="8"/>
  <c r="P59" i="98"/>
  <c r="M59" i="8"/>
  <c r="P67" i="98"/>
  <c r="M67" i="8"/>
  <c r="P75" i="98"/>
  <c r="M75" i="8"/>
  <c r="P85" i="98"/>
  <c r="M85" i="8"/>
  <c r="P96" i="98"/>
  <c r="M96" i="8"/>
  <c r="P108" i="98"/>
  <c r="M108" i="8"/>
  <c r="P116" i="98"/>
  <c r="M116" i="8"/>
  <c r="P124" i="98"/>
  <c r="M124" i="8"/>
  <c r="P132" i="98"/>
  <c r="M132" i="8"/>
  <c r="P140" i="98"/>
  <c r="M140" i="8"/>
  <c r="P148" i="98"/>
  <c r="M148" i="8"/>
  <c r="P164" i="98"/>
  <c r="M164" i="8"/>
  <c r="P172" i="98"/>
  <c r="M172" i="8"/>
  <c r="P182" i="98"/>
  <c r="M182" i="8"/>
  <c r="P201" i="98"/>
  <c r="M201" i="8"/>
  <c r="P210" i="98"/>
  <c r="M210" i="8"/>
  <c r="P218" i="98"/>
  <c r="M218" i="8"/>
  <c r="P226" i="98"/>
  <c r="M226" i="8"/>
  <c r="P234" i="98"/>
  <c r="M234" i="8"/>
  <c r="P188" i="98"/>
  <c r="M188" i="8"/>
  <c r="P37" i="98"/>
  <c r="M37" i="8"/>
  <c r="P111" i="98"/>
  <c r="M111" i="8"/>
  <c r="P213" i="98"/>
  <c r="M213" i="8"/>
  <c r="P11" i="98"/>
  <c r="M11" i="8"/>
  <c r="P19" i="98"/>
  <c r="M19" i="8"/>
  <c r="P27" i="98"/>
  <c r="M27" i="8"/>
  <c r="P35" i="98"/>
  <c r="M35" i="8"/>
  <c r="P43" i="98"/>
  <c r="M43" i="8"/>
  <c r="P52" i="98"/>
  <c r="M52" i="8"/>
  <c r="P60" i="98"/>
  <c r="M60" i="8"/>
  <c r="P68" i="98"/>
  <c r="M68" i="8"/>
  <c r="P86" i="98"/>
  <c r="M86" i="8"/>
  <c r="P97" i="98"/>
  <c r="M97" i="8"/>
  <c r="P109" i="98"/>
  <c r="M109" i="8"/>
  <c r="P117" i="98"/>
  <c r="M117" i="8"/>
  <c r="P125" i="98"/>
  <c r="M125" i="8"/>
  <c r="P133" i="98"/>
  <c r="M133" i="8"/>
  <c r="P141" i="98"/>
  <c r="M141" i="8"/>
  <c r="P149" i="98"/>
  <c r="M149" i="8"/>
  <c r="P157" i="98"/>
  <c r="M157" i="8"/>
  <c r="P165" i="98"/>
  <c r="M165" i="8"/>
  <c r="P175" i="98"/>
  <c r="M175" i="8"/>
  <c r="P183" i="98"/>
  <c r="M183" i="8"/>
  <c r="P194" i="98"/>
  <c r="M194" i="8"/>
  <c r="P202" i="98"/>
  <c r="M202" i="8"/>
  <c r="P211" i="98"/>
  <c r="M211" i="8"/>
  <c r="P219" i="98"/>
  <c r="M219" i="8"/>
  <c r="P227" i="98"/>
  <c r="M227" i="8"/>
  <c r="P248" i="98"/>
  <c r="M248" i="8"/>
  <c r="P189" i="98"/>
  <c r="M189" i="8"/>
  <c r="P13" i="98"/>
  <c r="M13" i="8"/>
  <c r="P62" i="98"/>
  <c r="M62" i="8"/>
  <c r="P119" i="98"/>
  <c r="M119" i="8"/>
  <c r="P204" i="98"/>
  <c r="M204" i="8"/>
  <c r="P12" i="98"/>
  <c r="M12" i="8"/>
  <c r="P20" i="98"/>
  <c r="M20" i="8"/>
  <c r="P36" i="98"/>
  <c r="M36" i="8"/>
  <c r="P44" i="98"/>
  <c r="M44" i="8"/>
  <c r="P61" i="98"/>
  <c r="M61" i="8"/>
  <c r="P69" i="98"/>
  <c r="M69" i="8"/>
  <c r="P78" i="98"/>
  <c r="M78" i="8"/>
  <c r="P89" i="98"/>
  <c r="M89" i="8"/>
  <c r="P98" i="98"/>
  <c r="M98" i="8"/>
  <c r="P110" i="98"/>
  <c r="M110" i="8"/>
  <c r="P118" i="98"/>
  <c r="M118" i="8"/>
  <c r="P126" i="98"/>
  <c r="M126" i="8"/>
  <c r="P134" i="98"/>
  <c r="M134" i="8"/>
  <c r="P142" i="98"/>
  <c r="M142" i="8"/>
  <c r="P150" i="98"/>
  <c r="M150" i="8"/>
  <c r="P158" i="98"/>
  <c r="M158" i="8"/>
  <c r="P166" i="98"/>
  <c r="M166" i="8"/>
  <c r="P176" i="98"/>
  <c r="M176" i="8"/>
  <c r="P184" i="98"/>
  <c r="M184" i="8"/>
  <c r="P195" i="98"/>
  <c r="M195" i="8"/>
  <c r="P203" i="98"/>
  <c r="M203" i="8"/>
  <c r="P212" i="98"/>
  <c r="M212" i="8"/>
  <c r="P220" i="98"/>
  <c r="M220" i="8"/>
  <c r="P228" i="98"/>
  <c r="M228" i="8"/>
  <c r="P173" i="98"/>
  <c r="M173" i="8"/>
  <c r="P207" i="98"/>
  <c r="M207" i="8"/>
  <c r="P205" i="98"/>
  <c r="M205" i="8"/>
  <c r="P193" i="98"/>
  <c r="M193" i="8"/>
  <c r="P185" i="98"/>
  <c r="M185" i="8"/>
  <c r="P178" i="98"/>
  <c r="M178" i="8"/>
  <c r="P131" i="98"/>
  <c r="M131" i="8"/>
  <c r="P77" i="98"/>
  <c r="M77" i="8"/>
  <c r="P53" i="98"/>
  <c r="M53" i="8"/>
  <c r="P49" i="98"/>
  <c r="M49" i="8"/>
  <c r="P50" i="98"/>
  <c r="M50" i="8"/>
  <c r="P47" i="98"/>
  <c r="M47" i="8"/>
  <c r="P32" i="98"/>
  <c r="M32" i="8"/>
  <c r="P31" i="98"/>
  <c r="M31" i="8"/>
  <c r="P28" i="98"/>
  <c r="M28" i="8"/>
  <c r="P22" i="98"/>
  <c r="M22" i="8"/>
  <c r="P6" i="98"/>
  <c r="M6" i="8"/>
  <c r="P248" i="81"/>
  <c r="N259" i="106"/>
  <c r="N265" i="106" s="1"/>
  <c r="N268" i="106" s="1"/>
  <c r="N259" i="105"/>
  <c r="N265" i="105" s="1"/>
  <c r="N267" i="105" s="1"/>
  <c r="P5" i="107"/>
  <c r="N259" i="107"/>
  <c r="N265" i="107" s="1"/>
  <c r="N268" i="107" s="1"/>
  <c r="N259" i="103"/>
  <c r="N265" i="103" s="1"/>
  <c r="N267" i="103" s="1"/>
  <c r="N259" i="104"/>
  <c r="N265" i="104" s="1"/>
  <c r="N267" i="104" s="1"/>
  <c r="N259" i="102"/>
  <c r="N265" i="102" s="1"/>
  <c r="N268" i="102" s="1"/>
  <c r="P152" i="97"/>
  <c r="P230" i="97"/>
  <c r="P64" i="97"/>
  <c r="P92" i="97"/>
  <c r="P161" i="97"/>
  <c r="P231" i="97"/>
  <c r="P9" i="97"/>
  <c r="P83" i="97"/>
  <c r="P93" i="97"/>
  <c r="P106" i="97"/>
  <c r="P122" i="97"/>
  <c r="P138" i="97"/>
  <c r="P146" i="97"/>
  <c r="P154" i="97"/>
  <c r="P162" i="97"/>
  <c r="P170" i="97"/>
  <c r="P224" i="97"/>
  <c r="P232" i="97"/>
  <c r="P160" i="97"/>
  <c r="P84" i="97"/>
  <c r="P95" i="97"/>
  <c r="P107" i="97"/>
  <c r="P123" i="97"/>
  <c r="P139" i="97"/>
  <c r="P147" i="97"/>
  <c r="P155" i="97"/>
  <c r="P163" i="97"/>
  <c r="P171" i="97"/>
  <c r="P225" i="97"/>
  <c r="P233" i="97"/>
  <c r="P82" i="97"/>
  <c r="P63" i="97"/>
  <c r="P91" i="97"/>
  <c r="P144" i="97"/>
  <c r="P222" i="97"/>
  <c r="P188" i="97"/>
  <c r="P43" i="97"/>
  <c r="P85" i="97"/>
  <c r="P96" i="97"/>
  <c r="P108" i="97"/>
  <c r="P124" i="97"/>
  <c r="P140" i="97"/>
  <c r="P148" i="97"/>
  <c r="P156" i="97"/>
  <c r="P164" i="97"/>
  <c r="P172" i="97"/>
  <c r="P226" i="97"/>
  <c r="P234" i="97"/>
  <c r="P103" i="97"/>
  <c r="P100" i="97"/>
  <c r="P128" i="97"/>
  <c r="P168" i="97"/>
  <c r="P8" i="97"/>
  <c r="P101" i="97"/>
  <c r="P153" i="97"/>
  <c r="P44" i="97"/>
  <c r="P86" i="97"/>
  <c r="P97" i="97"/>
  <c r="P125" i="97"/>
  <c r="P141" i="97"/>
  <c r="P149" i="97"/>
  <c r="P157" i="97"/>
  <c r="P165" i="97"/>
  <c r="P227" i="97"/>
  <c r="P104" i="97"/>
  <c r="P89" i="97"/>
  <c r="P98" i="97"/>
  <c r="P126" i="97"/>
  <c r="P142" i="97"/>
  <c r="P150" i="97"/>
  <c r="P158" i="97"/>
  <c r="P166" i="97"/>
  <c r="P220" i="97"/>
  <c r="P228" i="97"/>
  <c r="P105" i="97"/>
  <c r="P81" i="97"/>
  <c r="P145" i="97"/>
  <c r="P169" i="97"/>
  <c r="P223" i="97"/>
  <c r="P189" i="97"/>
  <c r="P90" i="97"/>
  <c r="P99" i="97"/>
  <c r="P127" i="97"/>
  <c r="P143" i="97"/>
  <c r="P151" i="97"/>
  <c r="P159" i="97"/>
  <c r="P167" i="97"/>
  <c r="P221" i="97"/>
  <c r="P229" i="97"/>
  <c r="P187" i="97"/>
  <c r="P82" i="77"/>
  <c r="P187" i="77"/>
  <c r="P188" i="77"/>
  <c r="P104" i="77"/>
  <c r="G87" i="77"/>
  <c r="J87" i="77" s="1"/>
  <c r="G255" i="78"/>
  <c r="J255" i="78" s="1"/>
  <c r="G174" i="77"/>
  <c r="J174" i="77" s="1"/>
  <c r="G102" i="77"/>
  <c r="J102" i="77" s="1"/>
  <c r="N259" i="95"/>
  <c r="N265" i="95" s="1"/>
  <c r="N268" i="95" s="1"/>
  <c r="P97" i="78"/>
  <c r="N259" i="82"/>
  <c r="N265" i="82" s="1"/>
  <c r="N268" i="82" s="1"/>
  <c r="N259" i="90"/>
  <c r="N265" i="90" s="1"/>
  <c r="N268" i="90" s="1"/>
  <c r="N259" i="79"/>
  <c r="N265" i="79" s="1"/>
  <c r="N268" i="79" s="1"/>
  <c r="N259" i="85"/>
  <c r="N265" i="85" s="1"/>
  <c r="N268" i="85" s="1"/>
  <c r="N259" i="93"/>
  <c r="N265" i="93" s="1"/>
  <c r="N267" i="93" s="1"/>
  <c r="N259" i="101"/>
  <c r="N265" i="101" s="1"/>
  <c r="N267" i="101" s="1"/>
  <c r="N259" i="78"/>
  <c r="N265" i="78" s="1"/>
  <c r="N268" i="78" s="1"/>
  <c r="N259" i="86"/>
  <c r="N265" i="86" s="1"/>
  <c r="N268" i="86" s="1"/>
  <c r="N259" i="89"/>
  <c r="N265" i="89" s="1"/>
  <c r="N267" i="89" s="1"/>
  <c r="N259" i="81"/>
  <c r="N265" i="81" s="1"/>
  <c r="N267" i="81" s="1"/>
  <c r="N259" i="94"/>
  <c r="N265" i="94" s="1"/>
  <c r="N267" i="94" s="1"/>
  <c r="N259" i="83"/>
  <c r="N265" i="83" s="1"/>
  <c r="N268" i="83" s="1"/>
  <c r="N259" i="87"/>
  <c r="N265" i="87" s="1"/>
  <c r="N268" i="87" s="1"/>
  <c r="N259" i="91"/>
  <c r="N265" i="91" s="1"/>
  <c r="N267" i="91" s="1"/>
  <c r="N259" i="99"/>
  <c r="N265" i="99" s="1"/>
  <c r="N267" i="99" s="1"/>
  <c r="N259" i="97"/>
  <c r="N265" i="97" s="1"/>
  <c r="N268" i="97" s="1"/>
  <c r="N259" i="98"/>
  <c r="N265" i="98" s="1"/>
  <c r="N268" i="98" s="1"/>
  <c r="N259" i="80"/>
  <c r="N265" i="80" s="1"/>
  <c r="N267" i="80" s="1"/>
  <c r="N259" i="84"/>
  <c r="N265" i="84" s="1"/>
  <c r="N268" i="84" s="1"/>
  <c r="N259" i="88"/>
  <c r="N265" i="88" s="1"/>
  <c r="N267" i="88" s="1"/>
  <c r="N259" i="92"/>
  <c r="N265" i="92" s="1"/>
  <c r="N268" i="92" s="1"/>
  <c r="N259" i="96"/>
  <c r="N265" i="96" s="1"/>
  <c r="N259" i="100"/>
  <c r="N265" i="100" s="1"/>
  <c r="N268" i="100" s="1"/>
  <c r="P189" i="77"/>
  <c r="P103" i="77"/>
  <c r="P105" i="77"/>
  <c r="P173" i="77"/>
  <c r="P190" i="77"/>
  <c r="P186" i="77"/>
  <c r="G88" i="78" l="1"/>
  <c r="J88" i="78" s="1"/>
  <c r="N268" i="103"/>
  <c r="N268" i="101"/>
  <c r="N268" i="96"/>
  <c r="N267" i="106"/>
  <c r="N268" i="93"/>
  <c r="N267" i="102"/>
  <c r="N268" i="89"/>
  <c r="N267" i="86"/>
  <c r="N268" i="105"/>
  <c r="N267" i="92"/>
  <c r="N268" i="91"/>
  <c r="N267" i="85"/>
  <c r="N267" i="83"/>
  <c r="N268" i="81"/>
  <c r="N268" i="104"/>
  <c r="N268" i="99"/>
  <c r="N267" i="79"/>
  <c r="N267" i="78"/>
  <c r="G186" i="77"/>
  <c r="J186" i="77" s="1"/>
  <c r="N267" i="96"/>
  <c r="N267" i="90"/>
  <c r="N267" i="100"/>
  <c r="N267" i="82"/>
  <c r="N267" i="87"/>
  <c r="N267" i="95"/>
  <c r="N267" i="107"/>
  <c r="N267" i="84"/>
  <c r="N268" i="88"/>
  <c r="N268" i="94"/>
  <c r="N267" i="97"/>
  <c r="N268" i="80"/>
  <c r="N267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186" i="78" l="1"/>
  <c r="J186" i="78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55" i="74"/>
  <c r="R60" i="74"/>
  <c r="R63" i="74"/>
  <c r="M63" i="74"/>
  <c r="P63" i="74" s="1"/>
  <c r="M169" i="74"/>
  <c r="P169" i="74" s="1"/>
  <c r="R169" i="74"/>
  <c r="P209" i="77" l="1"/>
  <c r="P28" i="77"/>
  <c r="P45" i="77"/>
  <c r="P118" i="77"/>
  <c r="P122" i="77"/>
  <c r="P58" i="77"/>
  <c r="P114" i="77"/>
  <c r="P55" i="77"/>
  <c r="P119" i="77"/>
  <c r="P22" i="77"/>
  <c r="P26" i="77"/>
  <c r="P30" i="77"/>
  <c r="P116" i="77"/>
  <c r="P120" i="77"/>
  <c r="P24" i="77"/>
  <c r="P25" i="77"/>
  <c r="P29" i="77"/>
  <c r="P115" i="77"/>
  <c r="P56" i="77"/>
  <c r="P112" i="77"/>
  <c r="P21" i="77"/>
  <c r="P6" i="77"/>
  <c r="P44" i="77"/>
  <c r="P117" i="77"/>
  <c r="P121" i="77"/>
  <c r="P191" i="77"/>
  <c r="P208" i="77"/>
  <c r="P7" i="77"/>
  <c r="P19" i="77"/>
  <c r="P23" i="77"/>
  <c r="P27" i="77"/>
  <c r="P57" i="77"/>
  <c r="P113" i="77"/>
  <c r="P248" i="77"/>
  <c r="AB32" i="8"/>
  <c r="P192" i="77"/>
  <c r="P196" i="77"/>
  <c r="P200" i="77"/>
  <c r="P204" i="77"/>
  <c r="P193" i="77"/>
  <c r="P197" i="77"/>
  <c r="P201" i="77"/>
  <c r="P205" i="77"/>
  <c r="P194" i="77"/>
  <c r="P198" i="77"/>
  <c r="P202" i="77"/>
  <c r="P206" i="77"/>
  <c r="P195" i="77"/>
  <c r="P199" i="77"/>
  <c r="P203" i="77"/>
  <c r="P46" i="77"/>
  <c r="P50" i="77"/>
  <c r="P54" i="77"/>
  <c r="P47" i="77"/>
  <c r="P51" i="77"/>
  <c r="P48" i="77"/>
  <c r="P52" i="77"/>
  <c r="P49" i="77"/>
  <c r="P53" i="77"/>
  <c r="P32" i="77"/>
  <c r="P36" i="77"/>
  <c r="P33" i="77"/>
  <c r="P34" i="77"/>
  <c r="P31" i="77"/>
  <c r="P35" i="77"/>
  <c r="G75" i="78"/>
  <c r="J75" i="78" s="1"/>
  <c r="J75" i="79" s="1"/>
  <c r="G60" i="78"/>
  <c r="J60" i="78" s="1"/>
  <c r="J60" i="79" s="1"/>
  <c r="G178" i="78"/>
  <c r="J178" i="78" s="1"/>
  <c r="J178" i="79" s="1"/>
  <c r="G45" i="78"/>
  <c r="J45" i="78" s="1"/>
  <c r="J45" i="79" s="1"/>
  <c r="G94" i="78"/>
  <c r="J94" i="78" s="1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9" i="77"/>
  <c r="N265" i="77" s="1"/>
  <c r="AB5" i="8"/>
  <c r="P15" i="77"/>
  <c r="P38" i="77"/>
  <c r="P147" i="77"/>
  <c r="P17" i="77"/>
  <c r="P228" i="77"/>
  <c r="P143" i="77"/>
  <c r="P167" i="77"/>
  <c r="P41" i="77"/>
  <c r="P11" i="77"/>
  <c r="P66" i="77"/>
  <c r="P80" i="77"/>
  <c r="P99" i="77"/>
  <c r="P13" i="77"/>
  <c r="P224" i="77"/>
  <c r="P230" i="77"/>
  <c r="M5" i="8"/>
  <c r="AB35" i="8"/>
  <c r="W7" i="8"/>
  <c r="AB7" i="8" s="1"/>
  <c r="P101" i="77"/>
  <c r="P64" i="77"/>
  <c r="P161" i="77"/>
  <c r="P210" i="77"/>
  <c r="P232" i="77"/>
  <c r="P169" i="77"/>
  <c r="P42" i="77"/>
  <c r="P37" i="77"/>
  <c r="P109" i="77"/>
  <c r="P157" i="77"/>
  <c r="P65" i="77"/>
  <c r="P163" i="77"/>
  <c r="P133" i="77"/>
  <c r="P93" i="77"/>
  <c r="P62" i="77"/>
  <c r="P9" i="77"/>
  <c r="P60" i="77"/>
  <c r="P63" i="77"/>
  <c r="P73" i="77"/>
  <c r="P81" i="77"/>
  <c r="P91" i="77"/>
  <c r="P95" i="77"/>
  <c r="P131" i="77"/>
  <c r="P150" i="77"/>
  <c r="P155" i="77"/>
  <c r="P165" i="77"/>
  <c r="P168" i="77"/>
  <c r="P177" i="77"/>
  <c r="P180" i="77"/>
  <c r="P183" i="77"/>
  <c r="P185" i="77"/>
  <c r="P211" i="77"/>
  <c r="P218" i="77"/>
  <c r="P221" i="77"/>
  <c r="P223" i="77"/>
  <c r="P233" i="77"/>
  <c r="P89" i="77"/>
  <c r="P137" i="77"/>
  <c r="P16" i="77"/>
  <c r="P160" i="77"/>
  <c r="P162" i="77"/>
  <c r="P170" i="77"/>
  <c r="P12" i="77"/>
  <c r="P68" i="77"/>
  <c r="P71" i="77"/>
  <c r="P77" i="77"/>
  <c r="P85" i="77"/>
  <c r="P107" i="77"/>
  <c r="P110" i="77"/>
  <c r="P128" i="77"/>
  <c r="P138" i="77"/>
  <c r="P145" i="77"/>
  <c r="P148" i="77"/>
  <c r="P153" i="77"/>
  <c r="P158" i="77"/>
  <c r="P175" i="77"/>
  <c r="P216" i="77"/>
  <c r="P92" i="77"/>
  <c r="P132" i="77"/>
  <c r="P156" i="77"/>
  <c r="P178" i="77"/>
  <c r="P181" i="77"/>
  <c r="P219" i="77"/>
  <c r="P226" i="77"/>
  <c r="P229" i="77"/>
  <c r="P231" i="77"/>
  <c r="P76" i="77"/>
  <c r="P86" i="77"/>
  <c r="P14" i="77"/>
  <c r="P140" i="77"/>
  <c r="P10" i="77"/>
  <c r="P40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212" i="77"/>
  <c r="P214" i="77"/>
  <c r="P108" i="77"/>
  <c r="P111" i="77"/>
  <c r="P144" i="77"/>
  <c r="P146" i="77"/>
  <c r="P154" i="77"/>
  <c r="P164" i="77"/>
  <c r="P179" i="77"/>
  <c r="P217" i="77"/>
  <c r="P227" i="77"/>
  <c r="P234" i="77"/>
  <c r="P176" i="77"/>
  <c r="R257" i="78"/>
  <c r="R257" i="80"/>
  <c r="P79" i="77"/>
  <c r="P8" i="77"/>
  <c r="P18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220" i="77"/>
  <c r="P222" i="77"/>
  <c r="R257" i="77"/>
  <c r="P39" i="77"/>
  <c r="P43" i="77"/>
  <c r="P70" i="77"/>
  <c r="P75" i="77"/>
  <c r="P97" i="77"/>
  <c r="P106" i="77"/>
  <c r="P125" i="77"/>
  <c r="P127" i="77"/>
  <c r="P142" i="77"/>
  <c r="P213" i="77"/>
  <c r="P215" i="77"/>
  <c r="P225" i="77"/>
  <c r="P124" i="77"/>
  <c r="P90" i="77"/>
  <c r="P100" i="77"/>
  <c r="R257" i="79"/>
  <c r="R257" i="81"/>
  <c r="R257" i="85"/>
  <c r="R257" i="97"/>
  <c r="R257" i="86"/>
  <c r="R257" i="84"/>
  <c r="R257" i="88"/>
  <c r="R257" i="90"/>
  <c r="R257" i="98"/>
  <c r="R257" i="87"/>
  <c r="R257" i="96"/>
  <c r="R257" i="107"/>
  <c r="P8" i="8"/>
  <c r="P257" i="8" s="1"/>
  <c r="R257" i="99"/>
  <c r="R257" i="101"/>
  <c r="R257" i="102"/>
  <c r="R257" i="100"/>
  <c r="R257" i="104"/>
  <c r="R257" i="103"/>
  <c r="R257" i="105"/>
  <c r="R257" i="106"/>
  <c r="R257" i="89"/>
  <c r="R257" i="91"/>
  <c r="R257" i="92"/>
  <c r="R257" i="93"/>
  <c r="R257" i="94"/>
  <c r="R257" i="95"/>
  <c r="R257" i="82"/>
  <c r="R257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178" i="81" s="1"/>
  <c r="G60" i="80"/>
  <c r="J60" i="80" s="1"/>
  <c r="E60" i="81" s="1"/>
  <c r="J35" i="79"/>
  <c r="J129" i="79"/>
  <c r="J63" i="79"/>
  <c r="J109" i="79"/>
  <c r="J114" i="79"/>
  <c r="G169" i="78"/>
  <c r="J169" i="78" s="1"/>
  <c r="N268" i="77"/>
  <c r="N267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E129" i="81" s="1"/>
  <c r="J178" i="81"/>
  <c r="G35" i="80"/>
  <c r="J35" i="80" s="1"/>
  <c r="E35" i="81" s="1"/>
  <c r="G45" i="81"/>
  <c r="J45" i="81" s="1"/>
  <c r="G114" i="80"/>
  <c r="J114" i="80" s="1"/>
  <c r="E114" i="81" s="1"/>
  <c r="G75" i="81"/>
  <c r="J75" i="81" s="1"/>
  <c r="G63" i="80"/>
  <c r="J63" i="80" s="1"/>
  <c r="E63" i="81" s="1"/>
  <c r="G109" i="80"/>
  <c r="J109" i="80" s="1"/>
  <c r="E109" i="81" s="1"/>
  <c r="G94" i="81"/>
  <c r="J94" i="81" s="1"/>
  <c r="J169" i="79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J60" i="82" s="1"/>
  <c r="G12" i="78"/>
  <c r="J12" i="78" s="1"/>
  <c r="G75" i="83" l="1"/>
  <c r="J75" i="83" s="1"/>
  <c r="E169" i="81"/>
  <c r="G169" i="81" s="1"/>
  <c r="J169" i="81" s="1"/>
  <c r="G94" i="83"/>
  <c r="J94" i="83" s="1"/>
  <c r="G178" i="83"/>
  <c r="J178" i="83" s="1"/>
  <c r="G114" i="82"/>
  <c r="J114" i="82" s="1"/>
  <c r="G45" i="83"/>
  <c r="J45" i="83" s="1"/>
  <c r="G129" i="82"/>
  <c r="J129" i="82" s="1"/>
  <c r="G60" i="83"/>
  <c r="J60" i="83" s="1"/>
  <c r="G109" i="82"/>
  <c r="J109" i="82" s="1"/>
  <c r="G35" i="82"/>
  <c r="J35" i="82" s="1"/>
  <c r="G63" i="82"/>
  <c r="J63" i="82" s="1"/>
  <c r="R214" i="74"/>
  <c r="M214" i="74"/>
  <c r="P214" i="74" s="1"/>
  <c r="R133" i="74"/>
  <c r="M133" i="74"/>
  <c r="P133" i="74" s="1"/>
  <c r="G169" i="82" l="1"/>
  <c r="J169" i="82" s="1"/>
  <c r="G169" i="83" s="1"/>
  <c r="J169" i="83" s="1"/>
  <c r="G94" i="84"/>
  <c r="J94" i="84" s="1"/>
  <c r="G94" i="85" s="1"/>
  <c r="J94" i="85" s="1"/>
  <c r="G75" i="84"/>
  <c r="J75" i="84" s="1"/>
  <c r="G75" i="85" s="1"/>
  <c r="J75" i="85" s="1"/>
  <c r="G178" i="84"/>
  <c r="J178" i="84" s="1"/>
  <c r="G178" i="85" s="1"/>
  <c r="J178" i="85" s="1"/>
  <c r="G60" i="84"/>
  <c r="J60" i="84" s="1"/>
  <c r="G60" i="85" s="1"/>
  <c r="J60" i="85" s="1"/>
  <c r="G109" i="83"/>
  <c r="J109" i="83" s="1"/>
  <c r="G35" i="83"/>
  <c r="J35" i="83" s="1"/>
  <c r="G45" i="84"/>
  <c r="J45" i="84" s="1"/>
  <c r="G129" i="83"/>
  <c r="J129" i="83" s="1"/>
  <c r="G114" i="83"/>
  <c r="J114" i="83" s="1"/>
  <c r="G63" i="83"/>
  <c r="J63" i="83" s="1"/>
  <c r="G12" i="80"/>
  <c r="J12" i="80" s="1"/>
  <c r="E12" i="81" s="1"/>
  <c r="G178" i="86" l="1"/>
  <c r="J178" i="86" s="1"/>
  <c r="G60" i="86"/>
  <c r="J60" i="86" s="1"/>
  <c r="G94" i="86"/>
  <c r="J94" i="86" s="1"/>
  <c r="G75" i="86"/>
  <c r="J75" i="86" s="1"/>
  <c r="G75" i="87" s="1"/>
  <c r="J75" i="87" s="1"/>
  <c r="G75" i="88" s="1"/>
  <c r="J75" i="88" s="1"/>
  <c r="G75" i="89" s="1"/>
  <c r="J75" i="89" s="1"/>
  <c r="G114" i="84"/>
  <c r="J114" i="84" s="1"/>
  <c r="G45" i="85"/>
  <c r="J45" i="85" s="1"/>
  <c r="G35" i="84"/>
  <c r="J35" i="84" s="1"/>
  <c r="G63" i="84"/>
  <c r="J63" i="84" s="1"/>
  <c r="G129" i="84"/>
  <c r="J129" i="84" s="1"/>
  <c r="G109" i="84"/>
  <c r="J109" i="84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94" i="87" l="1"/>
  <c r="J94" i="87" s="1"/>
  <c r="G94" i="88" s="1"/>
  <c r="J94" i="88" s="1"/>
  <c r="G94" i="89" s="1"/>
  <c r="J94" i="89" s="1"/>
  <c r="G94" i="90" s="1"/>
  <c r="J94" i="90" s="1"/>
  <c r="G94" i="91" s="1"/>
  <c r="J94" i="91" s="1"/>
  <c r="G178" i="87"/>
  <c r="J178" i="87" s="1"/>
  <c r="G178" i="88" s="1"/>
  <c r="J178" i="88" s="1"/>
  <c r="G45" i="86"/>
  <c r="J45" i="86" s="1"/>
  <c r="G60" i="87"/>
  <c r="J60" i="87" s="1"/>
  <c r="G60" i="88" s="1"/>
  <c r="J60" i="88" s="1"/>
  <c r="G109" i="85"/>
  <c r="J109" i="85" s="1"/>
  <c r="G114" i="85"/>
  <c r="J114" i="85" s="1"/>
  <c r="G129" i="85"/>
  <c r="J129" i="85" s="1"/>
  <c r="G63" i="85"/>
  <c r="J63" i="85" s="1"/>
  <c r="G35" i="85"/>
  <c r="J35" i="85" s="1"/>
  <c r="G169" i="85"/>
  <c r="J169" i="85" s="1"/>
  <c r="G75" i="90"/>
  <c r="J75" i="90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45" i="87" l="1"/>
  <c r="J45" i="87" s="1"/>
  <c r="G45" i="88" s="1"/>
  <c r="J45" i="88" s="1"/>
  <c r="G60" i="89"/>
  <c r="J60" i="89" s="1"/>
  <c r="G63" i="86"/>
  <c r="J63" i="86" s="1"/>
  <c r="G129" i="86"/>
  <c r="J129" i="86" s="1"/>
  <c r="G114" i="86"/>
  <c r="J114" i="86" s="1"/>
  <c r="G109" i="86"/>
  <c r="J109" i="86" s="1"/>
  <c r="G169" i="86"/>
  <c r="J169" i="86" s="1"/>
  <c r="G169" i="87" s="1"/>
  <c r="J169" i="87" s="1"/>
  <c r="G178" i="89"/>
  <c r="J178" i="89" s="1"/>
  <c r="G35" i="86"/>
  <c r="J35" i="86" s="1"/>
  <c r="G94" i="92"/>
  <c r="J94" i="92" s="1"/>
  <c r="G75" i="91"/>
  <c r="J75" i="91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14" i="87" l="1"/>
  <c r="J114" i="87" s="1"/>
  <c r="G114" i="88" s="1"/>
  <c r="J114" i="88" s="1"/>
  <c r="G63" i="87"/>
  <c r="J63" i="87" s="1"/>
  <c r="G63" i="88" s="1"/>
  <c r="J63" i="88" s="1"/>
  <c r="G45" i="89"/>
  <c r="J45" i="89" s="1"/>
  <c r="G178" i="90"/>
  <c r="J178" i="90" s="1"/>
  <c r="G178" i="91" s="1"/>
  <c r="J178" i="91" s="1"/>
  <c r="G178" i="92" s="1"/>
  <c r="J178" i="92" s="1"/>
  <c r="G178" i="93" s="1"/>
  <c r="J178" i="93" s="1"/>
  <c r="G178" i="94" s="1"/>
  <c r="J178" i="94" s="1"/>
  <c r="G129" i="87"/>
  <c r="J129" i="87" s="1"/>
  <c r="G129" i="88" s="1"/>
  <c r="J129" i="88" s="1"/>
  <c r="G35" i="87"/>
  <c r="J35" i="87" s="1"/>
  <c r="G35" i="88" s="1"/>
  <c r="J35" i="88" s="1"/>
  <c r="G60" i="90"/>
  <c r="J60" i="90" s="1"/>
  <c r="G60" i="91" s="1"/>
  <c r="J60" i="91" s="1"/>
  <c r="G60" i="92" s="1"/>
  <c r="J60" i="92" s="1"/>
  <c r="G60" i="93" s="1"/>
  <c r="J60" i="93" s="1"/>
  <c r="G60" i="94" s="1"/>
  <c r="J60" i="94" s="1"/>
  <c r="G109" i="87"/>
  <c r="J109" i="87" s="1"/>
  <c r="G109" i="88" s="1"/>
  <c r="J109" i="88" s="1"/>
  <c r="G169" i="88"/>
  <c r="J169" i="88" s="1"/>
  <c r="G94" i="93"/>
  <c r="J94" i="93" s="1"/>
  <c r="G75" i="92"/>
  <c r="J75" i="92" s="1"/>
  <c r="G12" i="84"/>
  <c r="J12" i="84" s="1"/>
  <c r="G109" i="89" l="1"/>
  <c r="J109" i="89" s="1"/>
  <c r="G35" i="89"/>
  <c r="J35" i="89" s="1"/>
  <c r="G129" i="89"/>
  <c r="J129" i="89" s="1"/>
  <c r="G63" i="89"/>
  <c r="J63" i="89" s="1"/>
  <c r="G45" i="90"/>
  <c r="J45" i="90" s="1"/>
  <c r="G114" i="89"/>
  <c r="J114" i="89" s="1"/>
  <c r="G169" i="89"/>
  <c r="J169" i="89" s="1"/>
  <c r="G169" i="90" s="1"/>
  <c r="J169" i="90" s="1"/>
  <c r="G60" i="95"/>
  <c r="J60" i="95" s="1"/>
  <c r="G178" i="95"/>
  <c r="J178" i="95" s="1"/>
  <c r="G94" i="94"/>
  <c r="J94" i="94" s="1"/>
  <c r="G75" i="93"/>
  <c r="J75" i="93" s="1"/>
  <c r="G12" i="85"/>
  <c r="J12" i="85" s="1"/>
  <c r="G45" i="91" l="1"/>
  <c r="J45" i="91" s="1"/>
  <c r="G35" i="90"/>
  <c r="J35" i="90" s="1"/>
  <c r="G114" i="90"/>
  <c r="J114" i="90" s="1"/>
  <c r="G114" i="91" s="1"/>
  <c r="J114" i="91" s="1"/>
  <c r="G114" i="92" s="1"/>
  <c r="J114" i="92" s="1"/>
  <c r="G114" i="93" s="1"/>
  <c r="J114" i="93" s="1"/>
  <c r="G114" i="94" s="1"/>
  <c r="J114" i="94" s="1"/>
  <c r="G114" i="95" s="1"/>
  <c r="J114" i="95" s="1"/>
  <c r="G63" i="90"/>
  <c r="J63" i="90" s="1"/>
  <c r="G129" i="90"/>
  <c r="J129" i="90" s="1"/>
  <c r="G109" i="90"/>
  <c r="J109" i="90" s="1"/>
  <c r="G109" i="91" s="1"/>
  <c r="J109" i="91" s="1"/>
  <c r="G109" i="92" s="1"/>
  <c r="J109" i="92" s="1"/>
  <c r="G109" i="93" s="1"/>
  <c r="J109" i="93" s="1"/>
  <c r="G109" i="94" s="1"/>
  <c r="J109" i="94" s="1"/>
  <c r="G109" i="95" s="1"/>
  <c r="J109" i="95" s="1"/>
  <c r="G12" i="86"/>
  <c r="J12" i="86" s="1"/>
  <c r="G169" i="91"/>
  <c r="J169" i="91" s="1"/>
  <c r="G75" i="94"/>
  <c r="J75" i="94" s="1"/>
  <c r="G94" i="95"/>
  <c r="J94" i="95" s="1"/>
  <c r="G178" i="96"/>
  <c r="J178" i="96" s="1"/>
  <c r="G60" i="96"/>
  <c r="J60" i="96" s="1"/>
  <c r="G9" i="74"/>
  <c r="J9" i="74" s="1"/>
  <c r="G11" i="74"/>
  <c r="J11" i="74" s="1"/>
  <c r="G10" i="74"/>
  <c r="J10" i="74" s="1"/>
  <c r="G129" i="91" l="1"/>
  <c r="J129" i="91" s="1"/>
  <c r="G63" i="91"/>
  <c r="J63" i="91" s="1"/>
  <c r="G45" i="92"/>
  <c r="J45" i="92" s="1"/>
  <c r="G45" i="93" s="1"/>
  <c r="J45" i="93" s="1"/>
  <c r="G45" i="94" s="1"/>
  <c r="J45" i="94" s="1"/>
  <c r="G45" i="95" s="1"/>
  <c r="J45" i="95" s="1"/>
  <c r="G45" i="96" s="1"/>
  <c r="J45" i="96" s="1"/>
  <c r="G45" i="97" s="1"/>
  <c r="J45" i="97" s="1"/>
  <c r="G45" i="98" s="1"/>
  <c r="J45" i="98" s="1"/>
  <c r="G12" i="87"/>
  <c r="J12" i="87" s="1"/>
  <c r="G12" i="88" s="1"/>
  <c r="J12" i="88" s="1"/>
  <c r="G11" i="77"/>
  <c r="J11" i="77" s="1"/>
  <c r="G35" i="91"/>
  <c r="J35" i="91" s="1"/>
  <c r="G9" i="77"/>
  <c r="J9" i="77" s="1"/>
  <c r="G109" i="96"/>
  <c r="J109" i="96" s="1"/>
  <c r="G75" i="95"/>
  <c r="J75" i="95" s="1"/>
  <c r="G114" i="96"/>
  <c r="J114" i="96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G148" i="77"/>
  <c r="J148" i="77" s="1"/>
  <c r="G10" i="77"/>
  <c r="J10" i="77" s="1"/>
  <c r="G63" i="92" l="1"/>
  <c r="J63" i="92" s="1"/>
  <c r="G63" i="93" s="1"/>
  <c r="J63" i="93" s="1"/>
  <c r="G63" i="94" s="1"/>
  <c r="J63" i="94" s="1"/>
  <c r="G63" i="95" s="1"/>
  <c r="J63" i="95" s="1"/>
  <c r="G63" i="96" s="1"/>
  <c r="J63" i="96" s="1"/>
  <c r="G63" i="97" s="1"/>
  <c r="J63" i="97" s="1"/>
  <c r="G63" i="98" s="1"/>
  <c r="J63" i="98" s="1"/>
  <c r="G12" i="89"/>
  <c r="J12" i="89" s="1"/>
  <c r="G12" i="90" s="1"/>
  <c r="J12" i="90" s="1"/>
  <c r="G35" i="92"/>
  <c r="J35" i="92" s="1"/>
  <c r="G129" i="92"/>
  <c r="J129" i="92" s="1"/>
  <c r="G129" i="93" s="1"/>
  <c r="J129" i="93" s="1"/>
  <c r="G129" i="94" s="1"/>
  <c r="J129" i="94" s="1"/>
  <c r="G129" i="95" s="1"/>
  <c r="J129" i="95" s="1"/>
  <c r="G129" i="96" s="1"/>
  <c r="J129" i="96" s="1"/>
  <c r="G129" i="97" s="1"/>
  <c r="J129" i="97" s="1"/>
  <c r="G129" i="98" s="1"/>
  <c r="J129" i="98" s="1"/>
  <c r="G205" i="78"/>
  <c r="J205" i="78" s="1"/>
  <c r="J205" i="79" s="1"/>
  <c r="G206" i="78"/>
  <c r="J206" i="78" s="1"/>
  <c r="J206" i="79" s="1"/>
  <c r="G153" i="78"/>
  <c r="J153" i="78" s="1"/>
  <c r="J153" i="79" s="1"/>
  <c r="G177" i="78"/>
  <c r="J177" i="78" s="1"/>
  <c r="J177" i="79" s="1"/>
  <c r="G84" i="78"/>
  <c r="J84" i="78" s="1"/>
  <c r="J84" i="79" s="1"/>
  <c r="G213" i="78"/>
  <c r="J213" i="78" s="1"/>
  <c r="J213" i="79" s="1"/>
  <c r="G181" i="78"/>
  <c r="J181" i="78" s="1"/>
  <c r="J181" i="79" s="1"/>
  <c r="G152" i="78"/>
  <c r="J152" i="78" s="1"/>
  <c r="J152" i="79" s="1"/>
  <c r="G126" i="78"/>
  <c r="J126" i="78" s="1"/>
  <c r="J126" i="79" s="1"/>
  <c r="G148" i="78"/>
  <c r="J148" i="78" s="1"/>
  <c r="J148" i="79" s="1"/>
  <c r="G155" i="78"/>
  <c r="J155" i="78" s="1"/>
  <c r="J155" i="79" s="1"/>
  <c r="G83" i="78"/>
  <c r="J83" i="78" s="1"/>
  <c r="J83" i="79" s="1"/>
  <c r="J255" i="79"/>
  <c r="J255" i="80" s="1"/>
  <c r="E255" i="81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10" i="78"/>
  <c r="J10" i="78" s="1"/>
  <c r="G11" i="78"/>
  <c r="J11" i="78" s="1"/>
  <c r="G9" i="78"/>
  <c r="J9" i="78" s="1"/>
  <c r="G177" i="80" l="1"/>
  <c r="J177" i="80" s="1"/>
  <c r="E177" i="81" s="1"/>
  <c r="G153" i="80"/>
  <c r="J153" i="80" s="1"/>
  <c r="E153" i="81" s="1"/>
  <c r="G153" i="81" s="1"/>
  <c r="J153" i="81" s="1"/>
  <c r="G206" i="80"/>
  <c r="J206" i="80" s="1"/>
  <c r="E206" i="81" s="1"/>
  <c r="G206" i="81" s="1"/>
  <c r="J206" i="81" s="1"/>
  <c r="G155" i="80"/>
  <c r="J155" i="80" s="1"/>
  <c r="E155" i="81" s="1"/>
  <c r="G155" i="81" s="1"/>
  <c r="J155" i="81" s="1"/>
  <c r="G205" i="80"/>
  <c r="J205" i="80" s="1"/>
  <c r="E205" i="81" s="1"/>
  <c r="G205" i="81" s="1"/>
  <c r="J205" i="81" s="1"/>
  <c r="G148" i="80"/>
  <c r="J148" i="80" s="1"/>
  <c r="E148" i="81" s="1"/>
  <c r="G148" i="81" s="1"/>
  <c r="J148" i="81" s="1"/>
  <c r="G152" i="80"/>
  <c r="J152" i="80" s="1"/>
  <c r="E152" i="81" s="1"/>
  <c r="G152" i="81" s="1"/>
  <c r="J152" i="81" s="1"/>
  <c r="G181" i="80"/>
  <c r="J181" i="80" s="1"/>
  <c r="E181" i="81" s="1"/>
  <c r="G35" i="93"/>
  <c r="J35" i="93" s="1"/>
  <c r="G35" i="94" s="1"/>
  <c r="J35" i="94" s="1"/>
  <c r="G35" i="95" s="1"/>
  <c r="J35" i="95" s="1"/>
  <c r="G35" i="96" s="1"/>
  <c r="J35" i="96" s="1"/>
  <c r="G35" i="97" s="1"/>
  <c r="J35" i="97" s="1"/>
  <c r="G35" i="98" s="1"/>
  <c r="J35" i="98" s="1"/>
  <c r="G35" i="99" s="1"/>
  <c r="J35" i="99" s="1"/>
  <c r="G35" i="100" s="1"/>
  <c r="J35" i="100" s="1"/>
  <c r="G83" i="80"/>
  <c r="J83" i="80" s="1"/>
  <c r="E83" i="81" s="1"/>
  <c r="G83" i="81" s="1"/>
  <c r="J83" i="81" s="1"/>
  <c r="G126" i="80"/>
  <c r="J126" i="80" s="1"/>
  <c r="E126" i="81" s="1"/>
  <c r="G126" i="81" s="1"/>
  <c r="J126" i="81" s="1"/>
  <c r="G213" i="80"/>
  <c r="J213" i="80" s="1"/>
  <c r="E213" i="81" s="1"/>
  <c r="G213" i="81" s="1"/>
  <c r="J213" i="81" s="1"/>
  <c r="G84" i="80"/>
  <c r="J84" i="80" s="1"/>
  <c r="E84" i="81" s="1"/>
  <c r="G84" i="81" s="1"/>
  <c r="J84" i="81" s="1"/>
  <c r="J226" i="79"/>
  <c r="G12" i="91"/>
  <c r="J12" i="91" s="1"/>
  <c r="J127" i="79"/>
  <c r="J193" i="79"/>
  <c r="J151" i="79"/>
  <c r="J208" i="79"/>
  <c r="J39" i="79"/>
  <c r="J194" i="79"/>
  <c r="J125" i="79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178" i="99"/>
  <c r="J178" i="99" s="1"/>
  <c r="G129" i="99"/>
  <c r="J129" i="99" s="1"/>
  <c r="G94" i="98"/>
  <c r="J94" i="98" s="1"/>
  <c r="G114" i="98"/>
  <c r="J114" i="98" s="1"/>
  <c r="G169" i="94"/>
  <c r="J169" i="94" s="1"/>
  <c r="G181" i="81" l="1"/>
  <c r="J181" i="81" s="1"/>
  <c r="G181" i="82" s="1"/>
  <c r="J181" i="82" s="1"/>
  <c r="G177" i="81"/>
  <c r="J177" i="81" s="1"/>
  <c r="G177" i="82" s="1"/>
  <c r="J177" i="82" s="1"/>
  <c r="G125" i="80"/>
  <c r="J125" i="80" s="1"/>
  <c r="G255" i="81"/>
  <c r="J255" i="81" s="1"/>
  <c r="J255" i="82" s="1"/>
  <c r="G39" i="80"/>
  <c r="J39" i="80" s="1"/>
  <c r="G151" i="80"/>
  <c r="J151" i="80" s="1"/>
  <c r="G193" i="80"/>
  <c r="J193" i="80" s="1"/>
  <c r="J203" i="79"/>
  <c r="G127" i="80"/>
  <c r="J127" i="80" s="1"/>
  <c r="G12" i="92"/>
  <c r="J12" i="92" s="1"/>
  <c r="G208" i="80"/>
  <c r="J208" i="80" s="1"/>
  <c r="J197" i="79"/>
  <c r="J211" i="79"/>
  <c r="J156" i="79"/>
  <c r="G194" i="80"/>
  <c r="J194" i="80" s="1"/>
  <c r="G226" i="80"/>
  <c r="J226" i="80" s="1"/>
  <c r="J198" i="79"/>
  <c r="J202" i="79"/>
  <c r="J147" i="79"/>
  <c r="J113" i="79"/>
  <c r="J150" i="79"/>
  <c r="J204" i="79"/>
  <c r="J195" i="79"/>
  <c r="J128" i="79"/>
  <c r="J212" i="79"/>
  <c r="J149" i="79"/>
  <c r="J209" i="79"/>
  <c r="J196" i="79"/>
  <c r="J182" i="79"/>
  <c r="J210" i="79"/>
  <c r="J157" i="79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G148" i="82"/>
  <c r="J148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N261" i="74"/>
  <c r="N258" i="74"/>
  <c r="M5" i="74"/>
  <c r="N256" i="74" s="1"/>
  <c r="E125" i="81" l="1"/>
  <c r="G125" i="81" s="1"/>
  <c r="J125" i="81" s="1"/>
  <c r="G125" i="82" s="1"/>
  <c r="J125" i="82" s="1"/>
  <c r="G125" i="83" s="1"/>
  <c r="J125" i="83" s="1"/>
  <c r="E226" i="81"/>
  <c r="G226" i="81" s="1"/>
  <c r="J226" i="81" s="1"/>
  <c r="G203" i="80"/>
  <c r="J203" i="80" s="1"/>
  <c r="E194" i="81"/>
  <c r="G194" i="81" s="1"/>
  <c r="J194" i="81" s="1"/>
  <c r="E193" i="81"/>
  <c r="G193" i="81" s="1"/>
  <c r="J193" i="81" s="1"/>
  <c r="E151" i="81"/>
  <c r="G151" i="81" s="1"/>
  <c r="J151" i="81" s="1"/>
  <c r="E39" i="81"/>
  <c r="G39" i="81" s="1"/>
  <c r="J39" i="81" s="1"/>
  <c r="E208" i="81"/>
  <c r="G208" i="81" s="1"/>
  <c r="J208" i="81" s="1"/>
  <c r="E127" i="81"/>
  <c r="G127" i="81" s="1"/>
  <c r="J127" i="81" s="1"/>
  <c r="G255" i="83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0" i="81"/>
  <c r="J10" i="81" s="1"/>
  <c r="G126" i="83"/>
  <c r="J126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177" i="83"/>
  <c r="J177" i="83" s="1"/>
  <c r="G83" i="83"/>
  <c r="J83" i="83" s="1"/>
  <c r="G213" i="83"/>
  <c r="J213" i="83" s="1"/>
  <c r="G181" i="83"/>
  <c r="J181" i="83" s="1"/>
  <c r="G9" i="81"/>
  <c r="J9" i="81" s="1"/>
  <c r="P5" i="74"/>
  <c r="R254" i="74"/>
  <c r="J255" i="83" l="1"/>
  <c r="G255" i="84" s="1"/>
  <c r="G39" i="82"/>
  <c r="J39" i="82" s="1"/>
  <c r="G39" i="83" s="1"/>
  <c r="J39" i="83" s="1"/>
  <c r="G39" i="84" s="1"/>
  <c r="J39" i="84" s="1"/>
  <c r="G208" i="82"/>
  <c r="J208" i="82" s="1"/>
  <c r="G208" i="83" s="1"/>
  <c r="J208" i="83" s="1"/>
  <c r="G193" i="82"/>
  <c r="J193" i="82" s="1"/>
  <c r="G193" i="83" s="1"/>
  <c r="J193" i="83" s="1"/>
  <c r="E203" i="81"/>
  <c r="G203" i="81" s="1"/>
  <c r="J203" i="81" s="1"/>
  <c r="G203" i="82" s="1"/>
  <c r="J203" i="82" s="1"/>
  <c r="G203" i="83" s="1"/>
  <c r="J203" i="83" s="1"/>
  <c r="G151" i="82"/>
  <c r="J151" i="82" s="1"/>
  <c r="G151" i="83" s="1"/>
  <c r="J151" i="83" s="1"/>
  <c r="G194" i="82"/>
  <c r="J194" i="82" s="1"/>
  <c r="G194" i="83" s="1"/>
  <c r="J194" i="83" s="1"/>
  <c r="G226" i="82"/>
  <c r="J226" i="82" s="1"/>
  <c r="G226" i="83" s="1"/>
  <c r="J226" i="83" s="1"/>
  <c r="G127" i="82"/>
  <c r="J127" i="82" s="1"/>
  <c r="G127" i="83" s="1"/>
  <c r="J127" i="83" s="1"/>
  <c r="E196" i="81"/>
  <c r="G196" i="81" s="1"/>
  <c r="J196" i="81" s="1"/>
  <c r="E204" i="81"/>
  <c r="G204" i="81" s="1"/>
  <c r="J204" i="81" s="1"/>
  <c r="E197" i="81"/>
  <c r="G197" i="81" s="1"/>
  <c r="J197" i="81" s="1"/>
  <c r="E198" i="81"/>
  <c r="G198" i="81" s="1"/>
  <c r="J198" i="81" s="1"/>
  <c r="E211" i="81"/>
  <c r="G211" i="81" s="1"/>
  <c r="J211" i="81" s="1"/>
  <c r="E113" i="81"/>
  <c r="G113" i="81" s="1"/>
  <c r="J113" i="81" s="1"/>
  <c r="E182" i="81"/>
  <c r="E149" i="81"/>
  <c r="G149" i="81" s="1"/>
  <c r="J149" i="81" s="1"/>
  <c r="E128" i="81"/>
  <c r="G128" i="81" s="1"/>
  <c r="J128" i="81" s="1"/>
  <c r="E212" i="81"/>
  <c r="G212" i="81" s="1"/>
  <c r="J212" i="81" s="1"/>
  <c r="E156" i="81"/>
  <c r="G156" i="81" s="1"/>
  <c r="J156" i="81" s="1"/>
  <c r="E209" i="81"/>
  <c r="G209" i="81" s="1"/>
  <c r="J209" i="81" s="1"/>
  <c r="E202" i="81"/>
  <c r="G202" i="81" s="1"/>
  <c r="J202" i="81" s="1"/>
  <c r="G169" i="97"/>
  <c r="J169" i="97" s="1"/>
  <c r="G169" i="98" s="1"/>
  <c r="J169" i="98" s="1"/>
  <c r="E157" i="81"/>
  <c r="G157" i="81" s="1"/>
  <c r="J157" i="81" s="1"/>
  <c r="E210" i="81"/>
  <c r="G210" i="81" s="1"/>
  <c r="J210" i="81" s="1"/>
  <c r="E150" i="81"/>
  <c r="G150" i="81" s="1"/>
  <c r="J150" i="81" s="1"/>
  <c r="E195" i="81"/>
  <c r="G195" i="81" s="1"/>
  <c r="J195" i="81" s="1"/>
  <c r="E147" i="81"/>
  <c r="G147" i="81" s="1"/>
  <c r="J147" i="81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G11" i="82"/>
  <c r="J11" i="82" s="1"/>
  <c r="G9" i="82"/>
  <c r="J9" i="82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J255" i="84" l="1"/>
  <c r="G255" i="85" s="1"/>
  <c r="J255" i="85" s="1"/>
  <c r="G255" i="86" s="1"/>
  <c r="J255" i="86" s="1"/>
  <c r="G182" i="81"/>
  <c r="J182" i="81" s="1"/>
  <c r="G182" i="82" s="1"/>
  <c r="J182" i="82" s="1"/>
  <c r="G182" i="83" s="1"/>
  <c r="J182" i="83" s="1"/>
  <c r="G149" i="82"/>
  <c r="J149" i="82" s="1"/>
  <c r="G149" i="83" s="1"/>
  <c r="J149" i="83" s="1"/>
  <c r="G210" i="82"/>
  <c r="J210" i="82" s="1"/>
  <c r="G210" i="83" s="1"/>
  <c r="J210" i="83" s="1"/>
  <c r="G157" i="82"/>
  <c r="J157" i="82" s="1"/>
  <c r="G157" i="83" s="1"/>
  <c r="J157" i="83" s="1"/>
  <c r="G211" i="82"/>
  <c r="J211" i="82" s="1"/>
  <c r="G211" i="83" s="1"/>
  <c r="J211" i="83" s="1"/>
  <c r="G198" i="82"/>
  <c r="J198" i="82" s="1"/>
  <c r="G198" i="83" s="1"/>
  <c r="J198" i="83" s="1"/>
  <c r="G202" i="82"/>
  <c r="J202" i="82" s="1"/>
  <c r="G202" i="83" s="1"/>
  <c r="J202" i="83" s="1"/>
  <c r="G147" i="82"/>
  <c r="J147" i="82" s="1"/>
  <c r="G147" i="83" s="1"/>
  <c r="J147" i="83" s="1"/>
  <c r="G156" i="82"/>
  <c r="J156" i="82" s="1"/>
  <c r="G156" i="83" s="1"/>
  <c r="J156" i="83" s="1"/>
  <c r="G197" i="82"/>
  <c r="J197" i="82" s="1"/>
  <c r="G197" i="83" s="1"/>
  <c r="J197" i="83" s="1"/>
  <c r="G195" i="82"/>
  <c r="J195" i="82" s="1"/>
  <c r="G195" i="83" s="1"/>
  <c r="J195" i="83" s="1"/>
  <c r="G212" i="82"/>
  <c r="J212" i="82" s="1"/>
  <c r="G212" i="83" s="1"/>
  <c r="J212" i="83" s="1"/>
  <c r="G204" i="82"/>
  <c r="J204" i="82" s="1"/>
  <c r="G204" i="83" s="1"/>
  <c r="J204" i="83" s="1"/>
  <c r="G113" i="82"/>
  <c r="J113" i="82" s="1"/>
  <c r="G113" i="83" s="1"/>
  <c r="J113" i="83" s="1"/>
  <c r="G209" i="82"/>
  <c r="J209" i="82" s="1"/>
  <c r="G209" i="83" s="1"/>
  <c r="J209" i="83" s="1"/>
  <c r="G150" i="82"/>
  <c r="J150" i="82" s="1"/>
  <c r="G150" i="83" s="1"/>
  <c r="J150" i="83" s="1"/>
  <c r="G128" i="82"/>
  <c r="J128" i="82" s="1"/>
  <c r="G128" i="83" s="1"/>
  <c r="J128" i="83" s="1"/>
  <c r="G196" i="82"/>
  <c r="J196" i="82" s="1"/>
  <c r="G196" i="83" s="1"/>
  <c r="J196" i="83" s="1"/>
  <c r="G169" i="99"/>
  <c r="J169" i="99" s="1"/>
  <c r="G12" i="95"/>
  <c r="J12" i="95" s="1"/>
  <c r="J71" i="79"/>
  <c r="J70" i="79"/>
  <c r="J175" i="79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65" i="74"/>
  <c r="N264" i="74"/>
  <c r="X15" i="8"/>
  <c r="Y36" i="8"/>
  <c r="X10" i="8"/>
  <c r="X12" i="8"/>
  <c r="S36" i="8"/>
  <c r="X9" i="8"/>
  <c r="V36" i="8"/>
  <c r="W36" i="8"/>
  <c r="T36" i="8"/>
  <c r="X11" i="8"/>
  <c r="U36" i="8"/>
  <c r="G169" i="100" l="1"/>
  <c r="J169" i="100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205" i="86" l="1"/>
  <c r="J205" i="86" s="1"/>
  <c r="G205" i="87" s="1"/>
  <c r="J205" i="87" s="1"/>
  <c r="G205" i="88" s="1"/>
  <c r="G177" i="86"/>
  <c r="J177" i="86" s="1"/>
  <c r="G177" i="87" s="1"/>
  <c r="J177" i="87" s="1"/>
  <c r="G226" i="86"/>
  <c r="J226" i="86" s="1"/>
  <c r="G226" i="87" s="1"/>
  <c r="J226" i="87" s="1"/>
  <c r="G148" i="86"/>
  <c r="J148" i="86" s="1"/>
  <c r="G148" i="87" s="1"/>
  <c r="J148" i="87" s="1"/>
  <c r="G127" i="86"/>
  <c r="J127" i="86" s="1"/>
  <c r="G127" i="87" s="1"/>
  <c r="J127" i="87" s="1"/>
  <c r="G208" i="86"/>
  <c r="J208" i="86" s="1"/>
  <c r="G208" i="87" s="1"/>
  <c r="J208" i="87" s="1"/>
  <c r="G208" i="88" s="1"/>
  <c r="G213" i="86"/>
  <c r="J213" i="86" s="1"/>
  <c r="G213" i="87" s="1"/>
  <c r="J213" i="87" s="1"/>
  <c r="G213" i="88" s="1"/>
  <c r="G126" i="86"/>
  <c r="J126" i="86" s="1"/>
  <c r="G126" i="87" s="1"/>
  <c r="J126" i="87" s="1"/>
  <c r="G206" i="86"/>
  <c r="J206" i="86" s="1"/>
  <c r="G206" i="87" s="1"/>
  <c r="J206" i="87" s="1"/>
  <c r="G206" i="88" s="1"/>
  <c r="G83" i="86"/>
  <c r="J83" i="86" s="1"/>
  <c r="G83" i="87" s="1"/>
  <c r="J83" i="87" s="1"/>
  <c r="G193" i="86"/>
  <c r="J193" i="86" s="1"/>
  <c r="G193" i="87" s="1"/>
  <c r="J193" i="87" s="1"/>
  <c r="G152" i="86"/>
  <c r="J152" i="86" s="1"/>
  <c r="G152" i="87" s="1"/>
  <c r="J152" i="87" s="1"/>
  <c r="E71" i="81"/>
  <c r="G71" i="81" s="1"/>
  <c r="J71" i="81" s="1"/>
  <c r="G153" i="86"/>
  <c r="J153" i="86" s="1"/>
  <c r="G153" i="87" s="1"/>
  <c r="J153" i="87" s="1"/>
  <c r="G155" i="86"/>
  <c r="J155" i="86" s="1"/>
  <c r="G155" i="87" s="1"/>
  <c r="J155" i="87" s="1"/>
  <c r="E175" i="81"/>
  <c r="G175" i="81" s="1"/>
  <c r="J175" i="81" s="1"/>
  <c r="G125" i="86"/>
  <c r="J125" i="86" s="1"/>
  <c r="G125" i="87" s="1"/>
  <c r="J125" i="87" s="1"/>
  <c r="G84" i="86"/>
  <c r="J84" i="86" s="1"/>
  <c r="G84" i="87" s="1"/>
  <c r="J84" i="87" s="1"/>
  <c r="E70" i="81"/>
  <c r="G70" i="81" s="1"/>
  <c r="J70" i="81" s="1"/>
  <c r="G181" i="86"/>
  <c r="J181" i="86" s="1"/>
  <c r="G181" i="87" s="1"/>
  <c r="J181" i="87" s="1"/>
  <c r="G194" i="86"/>
  <c r="J194" i="86" s="1"/>
  <c r="G194" i="87" s="1"/>
  <c r="J194" i="87" s="1"/>
  <c r="G12" i="97"/>
  <c r="J12" i="97" s="1"/>
  <c r="G12" i="98" s="1"/>
  <c r="J12" i="98" s="1"/>
  <c r="G151" i="86"/>
  <c r="J151" i="86" s="1"/>
  <c r="G151" i="87" s="1"/>
  <c r="J151" i="87" s="1"/>
  <c r="G169" i="101"/>
  <c r="J169" i="101" s="1"/>
  <c r="G255" i="87"/>
  <c r="J255" i="87" s="1"/>
  <c r="G255" i="88" s="1"/>
  <c r="J255" i="8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156" i="86" s="1"/>
  <c r="J156" i="86" s="1"/>
  <c r="G156" i="87" s="1"/>
  <c r="J156" i="87" s="1"/>
  <c r="G156" i="88" s="1"/>
  <c r="J156" i="88" s="1"/>
  <c r="G156" i="89" s="1"/>
  <c r="J156" i="89" s="1"/>
  <c r="G156" i="90" s="1"/>
  <c r="J156" i="90" s="1"/>
  <c r="G156" i="91" s="1"/>
  <c r="J156" i="91" s="1"/>
  <c r="G156" i="92" s="1"/>
  <c r="J156" i="92" s="1"/>
  <c r="G156" i="93" s="1"/>
  <c r="J156" i="93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75" i="82" l="1"/>
  <c r="J175" i="82" s="1"/>
  <c r="G175" i="83" s="1"/>
  <c r="J175" i="83" s="1"/>
  <c r="G71" i="82"/>
  <c r="J71" i="82" s="1"/>
  <c r="G71" i="83" s="1"/>
  <c r="J71" i="83" s="1"/>
  <c r="G70" i="82"/>
  <c r="J70" i="82" s="1"/>
  <c r="G70" i="83" s="1"/>
  <c r="J70" i="83" s="1"/>
  <c r="G156" i="94"/>
  <c r="J156" i="94" s="1"/>
  <c r="G156" i="95" s="1"/>
  <c r="J156" i="95" s="1"/>
  <c r="G156" i="96" s="1"/>
  <c r="J156" i="96" s="1"/>
  <c r="G156" i="97" s="1"/>
  <c r="J156" i="97" s="1"/>
  <c r="G156" i="98" s="1"/>
  <c r="J156" i="98" s="1"/>
  <c r="G156" i="99" s="1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195" i="86"/>
  <c r="J195" i="86" s="1"/>
  <c r="G195" i="87" s="1"/>
  <c r="J195" i="87" s="1"/>
  <c r="G209" i="86"/>
  <c r="J209" i="86" s="1"/>
  <c r="G209" i="87" s="1"/>
  <c r="J209" i="87" s="1"/>
  <c r="G209" i="88" s="1"/>
  <c r="G147" i="86"/>
  <c r="J147" i="86" s="1"/>
  <c r="G147" i="87" s="1"/>
  <c r="J147" i="87" s="1"/>
  <c r="G204" i="86"/>
  <c r="J204" i="86" s="1"/>
  <c r="G204" i="87" s="1"/>
  <c r="J204" i="87" s="1"/>
  <c r="G196" i="86"/>
  <c r="J196" i="86" s="1"/>
  <c r="G196" i="87" s="1"/>
  <c r="J196" i="87" s="1"/>
  <c r="G197" i="86"/>
  <c r="J197" i="86" s="1"/>
  <c r="G197" i="87" s="1"/>
  <c r="J197" i="87" s="1"/>
  <c r="G210" i="86"/>
  <c r="J210" i="86" s="1"/>
  <c r="G210" i="87" s="1"/>
  <c r="J210" i="87" s="1"/>
  <c r="G210" i="88" s="1"/>
  <c r="G182" i="86"/>
  <c r="J182" i="86" s="1"/>
  <c r="G182" i="87" s="1"/>
  <c r="J182" i="87" s="1"/>
  <c r="G150" i="86"/>
  <c r="J150" i="86" s="1"/>
  <c r="G150" i="87" s="1"/>
  <c r="J150" i="87" s="1"/>
  <c r="G128" i="86"/>
  <c r="J128" i="86" s="1"/>
  <c r="G128" i="87" s="1"/>
  <c r="J128" i="87" s="1"/>
  <c r="G212" i="86"/>
  <c r="J212" i="86" s="1"/>
  <c r="G212" i="87" s="1"/>
  <c r="J212" i="87" s="1"/>
  <c r="G212" i="88" s="1"/>
  <c r="G149" i="86"/>
  <c r="J149" i="86" s="1"/>
  <c r="G149" i="87" s="1"/>
  <c r="J149" i="87" s="1"/>
  <c r="G202" i="86"/>
  <c r="J202" i="86" s="1"/>
  <c r="G202" i="87" s="1"/>
  <c r="J202" i="87" s="1"/>
  <c r="G157" i="86"/>
  <c r="J157" i="86" s="1"/>
  <c r="G157" i="87" s="1"/>
  <c r="J157" i="87" s="1"/>
  <c r="G203" i="86"/>
  <c r="J203" i="86" s="1"/>
  <c r="G203" i="87" s="1"/>
  <c r="J203" i="87" s="1"/>
  <c r="G198" i="86"/>
  <c r="J198" i="86" s="1"/>
  <c r="G198" i="87" s="1"/>
  <c r="J198" i="87" s="1"/>
  <c r="G211" i="86"/>
  <c r="J211" i="86" s="1"/>
  <c r="G211" i="87" s="1"/>
  <c r="J211" i="87" s="1"/>
  <c r="G211" i="88" s="1"/>
  <c r="G169" i="102"/>
  <c r="J169" i="102" s="1"/>
  <c r="G169" i="103" s="1"/>
  <c r="J169" i="103" s="1"/>
  <c r="G169" i="104" s="1"/>
  <c r="J169" i="104" s="1"/>
  <c r="G169" i="105" s="1"/>
  <c r="J169" i="105" s="1"/>
  <c r="G35" i="107"/>
  <c r="J35" i="107" s="1"/>
  <c r="G45" i="107"/>
  <c r="J45" i="107" s="1"/>
  <c r="G255" i="89"/>
  <c r="J255" i="89" s="1"/>
  <c r="G12" i="99"/>
  <c r="J12" i="99" s="1"/>
  <c r="G181" i="88"/>
  <c r="J181" i="88" s="1"/>
  <c r="G194" i="88"/>
  <c r="J194" i="88" s="1"/>
  <c r="J206" i="88"/>
  <c r="G226" i="88"/>
  <c r="J226" i="88" s="1"/>
  <c r="G153" i="88"/>
  <c r="J153" i="88" s="1"/>
  <c r="J213" i="88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J208" i="88"/>
  <c r="G10" i="86"/>
  <c r="J10" i="86" s="1"/>
  <c r="G84" i="88"/>
  <c r="J84" i="88" s="1"/>
  <c r="G83" i="88"/>
  <c r="J83" i="88" s="1"/>
  <c r="G193" i="88"/>
  <c r="J193" i="88" s="1"/>
  <c r="J205" i="88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05" i="89" l="1"/>
  <c r="J205" i="89" s="1"/>
  <c r="G205" i="90" s="1"/>
  <c r="J205" i="90" s="1"/>
  <c r="G208" i="89"/>
  <c r="J208" i="89" s="1"/>
  <c r="G208" i="90" s="1"/>
  <c r="J208" i="90" s="1"/>
  <c r="G9" i="87"/>
  <c r="J9" i="87" s="1"/>
  <c r="G9" i="88" s="1"/>
  <c r="J9" i="88" s="1"/>
  <c r="G206" i="89"/>
  <c r="J206" i="89" s="1"/>
  <c r="G206" i="90" s="1"/>
  <c r="J206" i="90" s="1"/>
  <c r="G193" i="89"/>
  <c r="J193" i="89" s="1"/>
  <c r="G193" i="90" s="1"/>
  <c r="J193" i="90" s="1"/>
  <c r="G125" i="89"/>
  <c r="J125" i="89" s="1"/>
  <c r="G125" i="90" s="1"/>
  <c r="J125" i="90" s="1"/>
  <c r="G151" i="89"/>
  <c r="J151" i="89" s="1"/>
  <c r="G151" i="90" s="1"/>
  <c r="J151" i="90" s="1"/>
  <c r="G194" i="89"/>
  <c r="J194" i="89" s="1"/>
  <c r="G194" i="90" s="1"/>
  <c r="J194" i="90" s="1"/>
  <c r="G177" i="89"/>
  <c r="J177" i="89" s="1"/>
  <c r="G177" i="90" s="1"/>
  <c r="J177" i="90" s="1"/>
  <c r="G83" i="89"/>
  <c r="J83" i="89" s="1"/>
  <c r="G83" i="90" s="1"/>
  <c r="J83" i="90" s="1"/>
  <c r="G127" i="89"/>
  <c r="J127" i="89" s="1"/>
  <c r="G127" i="90" s="1"/>
  <c r="J127" i="90" s="1"/>
  <c r="G213" i="89"/>
  <c r="J213" i="89" s="1"/>
  <c r="G213" i="90" s="1"/>
  <c r="J213" i="90" s="1"/>
  <c r="G84" i="89"/>
  <c r="J84" i="89" s="1"/>
  <c r="G84" i="90" s="1"/>
  <c r="J84" i="90" s="1"/>
  <c r="G126" i="89"/>
  <c r="J126" i="89" s="1"/>
  <c r="G126" i="90" s="1"/>
  <c r="J126" i="90" s="1"/>
  <c r="G155" i="89"/>
  <c r="J155" i="89" s="1"/>
  <c r="G155" i="90" s="1"/>
  <c r="J155" i="90" s="1"/>
  <c r="G22" i="77"/>
  <c r="J22" i="77" s="1"/>
  <c r="G181" i="89"/>
  <c r="J181" i="89" s="1"/>
  <c r="G181" i="90" s="1"/>
  <c r="J181" i="90" s="1"/>
  <c r="G148" i="89"/>
  <c r="J148" i="89" s="1"/>
  <c r="G148" i="90" s="1"/>
  <c r="J148" i="90" s="1"/>
  <c r="G152" i="89"/>
  <c r="J152" i="89" s="1"/>
  <c r="G152" i="90" s="1"/>
  <c r="J152" i="90" s="1"/>
  <c r="G226" i="89"/>
  <c r="J226" i="89" s="1"/>
  <c r="G226" i="90" s="1"/>
  <c r="J226" i="90" s="1"/>
  <c r="G153" i="89"/>
  <c r="J153" i="89" s="1"/>
  <c r="G153" i="90" s="1"/>
  <c r="J153" i="90" s="1"/>
  <c r="G10" i="87"/>
  <c r="J10" i="87" s="1"/>
  <c r="G10" i="88" s="1"/>
  <c r="J10" i="88" s="1"/>
  <c r="G11" i="87"/>
  <c r="J11" i="87" s="1"/>
  <c r="G11" i="88" s="1"/>
  <c r="J11" i="88" s="1"/>
  <c r="G169" i="106"/>
  <c r="J169" i="106" s="1"/>
  <c r="G169" i="107" s="1"/>
  <c r="J169" i="107" s="1"/>
  <c r="G12" i="100"/>
  <c r="J12" i="100" s="1"/>
  <c r="G39" i="88"/>
  <c r="J39" i="88" s="1"/>
  <c r="G39" i="89" s="1"/>
  <c r="J39" i="89" s="1"/>
  <c r="G19" i="77"/>
  <c r="J19" i="77" s="1"/>
  <c r="G129" i="107"/>
  <c r="J129" i="107" s="1"/>
  <c r="G63" i="107"/>
  <c r="J63" i="107" s="1"/>
  <c r="G178" i="107"/>
  <c r="J178" i="107" s="1"/>
  <c r="G60" i="107"/>
  <c r="J60" i="107" s="1"/>
  <c r="G255" i="90"/>
  <c r="J255" i="90" s="1"/>
  <c r="G203" i="88"/>
  <c r="J203" i="88" s="1"/>
  <c r="G198" i="88"/>
  <c r="J198" i="88" s="1"/>
  <c r="G147" i="88"/>
  <c r="J147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G128" i="88"/>
  <c r="J128" i="88" s="1"/>
  <c r="J212" i="88"/>
  <c r="J211" i="88"/>
  <c r="J209" i="88"/>
  <c r="J210" i="88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G20" i="77"/>
  <c r="J20" i="77" s="1"/>
  <c r="G24" i="77"/>
  <c r="J24" i="77" s="1"/>
  <c r="G26" i="77"/>
  <c r="J26" i="77" s="1"/>
  <c r="G25" i="77"/>
  <c r="J25" i="77" s="1"/>
  <c r="G21" i="77"/>
  <c r="J21" i="77" s="1"/>
  <c r="G23" i="77"/>
  <c r="J23" i="77" s="1"/>
  <c r="G168" i="78"/>
  <c r="J168" i="78" s="1"/>
  <c r="K213" i="64"/>
  <c r="K215" i="64" s="1"/>
  <c r="G10" i="89" l="1"/>
  <c r="J10" i="89" s="1"/>
  <c r="G10" i="90" s="1"/>
  <c r="J10" i="90" s="1"/>
  <c r="G11" i="89"/>
  <c r="J11" i="89" s="1"/>
  <c r="G11" i="90" s="1"/>
  <c r="J11" i="90" s="1"/>
  <c r="G9" i="89"/>
  <c r="J9" i="89" s="1"/>
  <c r="G9" i="90" s="1"/>
  <c r="J9" i="90" s="1"/>
  <c r="G212" i="89"/>
  <c r="J212" i="89" s="1"/>
  <c r="G212" i="90" s="1"/>
  <c r="J212" i="90" s="1"/>
  <c r="G149" i="89"/>
  <c r="J149" i="89" s="1"/>
  <c r="G149" i="90" s="1"/>
  <c r="J149" i="90" s="1"/>
  <c r="G128" i="89"/>
  <c r="J128" i="89" s="1"/>
  <c r="G128" i="90" s="1"/>
  <c r="J128" i="90" s="1"/>
  <c r="G157" i="89"/>
  <c r="J157" i="89" s="1"/>
  <c r="G157" i="90" s="1"/>
  <c r="J157" i="90" s="1"/>
  <c r="G102" i="78"/>
  <c r="J102" i="78" s="1"/>
  <c r="G197" i="89"/>
  <c r="J197" i="89" s="1"/>
  <c r="G197" i="90" s="1"/>
  <c r="J197" i="90" s="1"/>
  <c r="G196" i="89"/>
  <c r="J196" i="89" s="1"/>
  <c r="G196" i="90" s="1"/>
  <c r="J196" i="90" s="1"/>
  <c r="G195" i="89"/>
  <c r="J195" i="89" s="1"/>
  <c r="G195" i="90" s="1"/>
  <c r="J195" i="90" s="1"/>
  <c r="G150" i="89"/>
  <c r="J150" i="89" s="1"/>
  <c r="G150" i="90" s="1"/>
  <c r="J150" i="90" s="1"/>
  <c r="G147" i="89"/>
  <c r="J147" i="89" s="1"/>
  <c r="G147" i="90" s="1"/>
  <c r="J147" i="90" s="1"/>
  <c r="G204" i="89"/>
  <c r="J204" i="89" s="1"/>
  <c r="G204" i="90" s="1"/>
  <c r="J204" i="90" s="1"/>
  <c r="G174" i="78"/>
  <c r="J174" i="78" s="1"/>
  <c r="G173" i="78"/>
  <c r="J173" i="78" s="1"/>
  <c r="G210" i="89"/>
  <c r="J210" i="89" s="1"/>
  <c r="G210" i="90" s="1"/>
  <c r="J210" i="90" s="1"/>
  <c r="G198" i="89"/>
  <c r="J198" i="89" s="1"/>
  <c r="G198" i="90" s="1"/>
  <c r="J198" i="90" s="1"/>
  <c r="G209" i="89"/>
  <c r="J209" i="89" s="1"/>
  <c r="G209" i="90" s="1"/>
  <c r="J209" i="90" s="1"/>
  <c r="G202" i="89"/>
  <c r="J202" i="89" s="1"/>
  <c r="G202" i="90" s="1"/>
  <c r="J202" i="90" s="1"/>
  <c r="G203" i="89"/>
  <c r="J203" i="89" s="1"/>
  <c r="G203" i="90" s="1"/>
  <c r="J203" i="90" s="1"/>
  <c r="G211" i="89"/>
  <c r="J211" i="89" s="1"/>
  <c r="G211" i="90" s="1"/>
  <c r="J211" i="90" s="1"/>
  <c r="G182" i="89"/>
  <c r="J182" i="89" s="1"/>
  <c r="G182" i="90" s="1"/>
  <c r="J182" i="90" s="1"/>
  <c r="G12" i="101"/>
  <c r="J12" i="101" s="1"/>
  <c r="G94" i="107"/>
  <c r="J94" i="107" s="1"/>
  <c r="G109" i="107"/>
  <c r="J109" i="107" s="1"/>
  <c r="G114" i="107"/>
  <c r="J114" i="107" s="1"/>
  <c r="G255" i="91"/>
  <c r="J255" i="91" s="1"/>
  <c r="G113" i="88"/>
  <c r="J113" i="88" s="1"/>
  <c r="G175" i="85"/>
  <c r="J175" i="85" s="1"/>
  <c r="G70" i="85"/>
  <c r="J70" i="85" s="1"/>
  <c r="G71" i="85"/>
  <c r="J71" i="85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39" i="90"/>
  <c r="J39" i="90" s="1"/>
  <c r="G208" i="91"/>
  <c r="J208" i="91" s="1"/>
  <c r="G213" i="91"/>
  <c r="J213" i="91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6" i="78"/>
  <c r="J256" i="78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J168" i="79"/>
  <c r="G22" i="78"/>
  <c r="J22" i="78" s="1"/>
  <c r="G20" i="78"/>
  <c r="J20" i="78" s="1"/>
  <c r="G19" i="78"/>
  <c r="J19" i="78" s="1"/>
  <c r="G25" i="78"/>
  <c r="J25" i="78" s="1"/>
  <c r="K216" i="64"/>
  <c r="J174" i="79" l="1"/>
  <c r="G118" i="78"/>
  <c r="J118" i="78" s="1"/>
  <c r="J118" i="79" s="1"/>
  <c r="G93" i="78"/>
  <c r="J93" i="78" s="1"/>
  <c r="J93" i="79" s="1"/>
  <c r="G47" i="78"/>
  <c r="J47" i="78" s="1"/>
  <c r="J47" i="79" s="1"/>
  <c r="G49" i="78"/>
  <c r="J49" i="78" s="1"/>
  <c r="J49" i="79" s="1"/>
  <c r="G171" i="78"/>
  <c r="J171" i="78" s="1"/>
  <c r="J171" i="79" s="1"/>
  <c r="E254" i="81"/>
  <c r="G254" i="81" s="1"/>
  <c r="G227" i="78"/>
  <c r="J227" i="78" s="1"/>
  <c r="G113" i="89"/>
  <c r="J113" i="89" s="1"/>
  <c r="G113" i="90" s="1"/>
  <c r="J113" i="90" s="1"/>
  <c r="G98" i="78"/>
  <c r="J98" i="78" s="1"/>
  <c r="J98" i="79" s="1"/>
  <c r="G40" i="78"/>
  <c r="J40" i="78" s="1"/>
  <c r="J40" i="79" s="1"/>
  <c r="G192" i="78"/>
  <c r="J192" i="78" s="1"/>
  <c r="G52" i="78"/>
  <c r="J52" i="78" s="1"/>
  <c r="J52" i="79" s="1"/>
  <c r="G29" i="78"/>
  <c r="J29" i="78" s="1"/>
  <c r="J29" i="79" s="1"/>
  <c r="G28" i="78"/>
  <c r="J28" i="78" s="1"/>
  <c r="J28" i="79" s="1"/>
  <c r="G46" i="78"/>
  <c r="J46" i="78" s="1"/>
  <c r="J46" i="79" s="1"/>
  <c r="G141" i="78"/>
  <c r="J141" i="78" s="1"/>
  <c r="J141" i="79" s="1"/>
  <c r="G179" i="78"/>
  <c r="J179" i="78" s="1"/>
  <c r="J179" i="79" s="1"/>
  <c r="G89" i="78"/>
  <c r="J89" i="78" s="1"/>
  <c r="J89" i="79" s="1"/>
  <c r="G135" i="78"/>
  <c r="J135" i="78" s="1"/>
  <c r="G61" i="78"/>
  <c r="J61" i="78" s="1"/>
  <c r="J61" i="79" s="1"/>
  <c r="G99" i="78"/>
  <c r="J99" i="78" s="1"/>
  <c r="J99" i="79" s="1"/>
  <c r="G57" i="78"/>
  <c r="J57" i="78" s="1"/>
  <c r="J57" i="79" s="1"/>
  <c r="G74" i="78"/>
  <c r="J74" i="78" s="1"/>
  <c r="J74" i="79" s="1"/>
  <c r="G140" i="78"/>
  <c r="J140" i="78" s="1"/>
  <c r="J140" i="79" s="1"/>
  <c r="G31" i="78"/>
  <c r="J31" i="78" s="1"/>
  <c r="J31" i="79" s="1"/>
  <c r="G33" i="78"/>
  <c r="J33" i="78" s="1"/>
  <c r="J33" i="79" s="1"/>
  <c r="G108" i="78"/>
  <c r="J108" i="78" s="1"/>
  <c r="J108" i="79" s="1"/>
  <c r="G166" i="78"/>
  <c r="J166" i="78" s="1"/>
  <c r="G115" i="78"/>
  <c r="J115" i="78" s="1"/>
  <c r="J115" i="79" s="1"/>
  <c r="G43" i="78"/>
  <c r="J43" i="78" s="1"/>
  <c r="J43" i="79" s="1"/>
  <c r="G27" i="78"/>
  <c r="J27" i="78" s="1"/>
  <c r="J27" i="79" s="1"/>
  <c r="G80" i="78"/>
  <c r="J80" i="78" s="1"/>
  <c r="J80" i="79" s="1"/>
  <c r="G51" i="78"/>
  <c r="J51" i="78" s="1"/>
  <c r="J51" i="79" s="1"/>
  <c r="G36" i="78"/>
  <c r="J36" i="78" s="1"/>
  <c r="J36" i="79" s="1"/>
  <c r="G143" i="78"/>
  <c r="J143" i="78" s="1"/>
  <c r="J143" i="79" s="1"/>
  <c r="G100" i="78"/>
  <c r="J100" i="78" s="1"/>
  <c r="J100" i="79" s="1"/>
  <c r="G41" i="78"/>
  <c r="J41" i="78" s="1"/>
  <c r="J41" i="79" s="1"/>
  <c r="G66" i="78"/>
  <c r="J66" i="78" s="1"/>
  <c r="G50" i="78"/>
  <c r="J50" i="78" s="1"/>
  <c r="J50" i="79" s="1"/>
  <c r="G34" i="78"/>
  <c r="J34" i="78" s="1"/>
  <c r="J34" i="79" s="1"/>
  <c r="G54" i="78"/>
  <c r="J54" i="78" s="1"/>
  <c r="J54" i="79" s="1"/>
  <c r="G158" i="78"/>
  <c r="J158" i="78" s="1"/>
  <c r="G71" i="86"/>
  <c r="J71" i="86" s="1"/>
  <c r="G71" i="87" s="1"/>
  <c r="J71" i="87" s="1"/>
  <c r="G215" i="78"/>
  <c r="J215" i="78" s="1"/>
  <c r="J215" i="79" s="1"/>
  <c r="G64" i="78"/>
  <c r="J64" i="78" s="1"/>
  <c r="J64" i="79" s="1"/>
  <c r="G78" i="78"/>
  <c r="J78" i="78" s="1"/>
  <c r="J78" i="79" s="1"/>
  <c r="G79" i="78"/>
  <c r="J79" i="78" s="1"/>
  <c r="G65" i="78"/>
  <c r="J65" i="78" s="1"/>
  <c r="G160" i="78"/>
  <c r="J160" i="78" s="1"/>
  <c r="G225" i="78"/>
  <c r="J225" i="78" s="1"/>
  <c r="J225" i="79" s="1"/>
  <c r="G70" i="86"/>
  <c r="J70" i="86" s="1"/>
  <c r="G70" i="87" s="1"/>
  <c r="J70" i="87" s="1"/>
  <c r="G44" i="78"/>
  <c r="J44" i="78" s="1"/>
  <c r="J44" i="79" s="1"/>
  <c r="G77" i="78"/>
  <c r="J77" i="78" s="1"/>
  <c r="J77" i="79" s="1"/>
  <c r="G58" i="78"/>
  <c r="J58" i="78" s="1"/>
  <c r="J58" i="79" s="1"/>
  <c r="G37" i="78"/>
  <c r="J37" i="78" s="1"/>
  <c r="J37" i="79" s="1"/>
  <c r="G170" i="78"/>
  <c r="J170" i="78" s="1"/>
  <c r="G56" i="78"/>
  <c r="J56" i="78" s="1"/>
  <c r="J56" i="79" s="1"/>
  <c r="G175" i="86"/>
  <c r="J175" i="86" s="1"/>
  <c r="G175" i="87" s="1"/>
  <c r="J175" i="87" s="1"/>
  <c r="G12" i="102"/>
  <c r="J12" i="102" s="1"/>
  <c r="G12" i="103" s="1"/>
  <c r="J12" i="103" s="1"/>
  <c r="G12" i="104" s="1"/>
  <c r="J12" i="104" s="1"/>
  <c r="G12" i="105" s="1"/>
  <c r="J12" i="105" s="1"/>
  <c r="G75" i="107"/>
  <c r="J75" i="107" s="1"/>
  <c r="G86" i="78"/>
  <c r="J86" i="78" s="1"/>
  <c r="G87" i="78"/>
  <c r="J87" i="78" s="1"/>
  <c r="G255" i="92"/>
  <c r="J255" i="92" s="1"/>
  <c r="J256" i="79"/>
  <c r="J102" i="79"/>
  <c r="G10" i="91"/>
  <c r="J10" i="91" s="1"/>
  <c r="G9" i="91"/>
  <c r="J9" i="91" s="1"/>
  <c r="J104" i="79"/>
  <c r="G11" i="91"/>
  <c r="J11" i="91" s="1"/>
  <c r="J186" i="79"/>
  <c r="J190" i="79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32" i="77"/>
  <c r="J132" i="77" s="1"/>
  <c r="G165" i="77"/>
  <c r="J165" i="77" s="1"/>
  <c r="G194" i="92"/>
  <c r="J194" i="92" s="1"/>
  <c r="G221" i="77"/>
  <c r="J221" i="77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96" i="77"/>
  <c r="J96" i="77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J23" i="79"/>
  <c r="J22" i="79"/>
  <c r="J24" i="79"/>
  <c r="J20" i="79"/>
  <c r="J26" i="79"/>
  <c r="J21" i="79"/>
  <c r="J25" i="79"/>
  <c r="J19" i="79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58" i="80" l="1"/>
  <c r="J58" i="80" s="1"/>
  <c r="E58" i="81" s="1"/>
  <c r="G58" i="81" s="1"/>
  <c r="J58" i="81" s="1"/>
  <c r="G78" i="80"/>
  <c r="J78" i="80" s="1"/>
  <c r="E78" i="81" s="1"/>
  <c r="G78" i="81" s="1"/>
  <c r="J78" i="81" s="1"/>
  <c r="J66" i="79"/>
  <c r="G66" i="80" s="1"/>
  <c r="J66" i="80" s="1"/>
  <c r="E66" i="81" s="1"/>
  <c r="G66" i="81" s="1"/>
  <c r="J66" i="81" s="1"/>
  <c r="G43" i="80"/>
  <c r="J43" i="80" s="1"/>
  <c r="E43" i="81" s="1"/>
  <c r="G43" i="81" s="1"/>
  <c r="J43" i="81" s="1"/>
  <c r="G57" i="80"/>
  <c r="J57" i="80" s="1"/>
  <c r="E57" i="81" s="1"/>
  <c r="G57" i="81" s="1"/>
  <c r="J57" i="81" s="1"/>
  <c r="G28" i="80"/>
  <c r="J28" i="80" s="1"/>
  <c r="E28" i="81" s="1"/>
  <c r="G28" i="81" s="1"/>
  <c r="J28" i="81" s="1"/>
  <c r="G77" i="80"/>
  <c r="J77" i="80" s="1"/>
  <c r="E77" i="81" s="1"/>
  <c r="G77" i="81" s="1"/>
  <c r="J77" i="81" s="1"/>
  <c r="G64" i="80"/>
  <c r="J64" i="80" s="1"/>
  <c r="E64" i="81" s="1"/>
  <c r="G64" i="81" s="1"/>
  <c r="J64" i="81" s="1"/>
  <c r="G41" i="80"/>
  <c r="J41" i="80" s="1"/>
  <c r="E41" i="81" s="1"/>
  <c r="G41" i="81" s="1"/>
  <c r="J41" i="81" s="1"/>
  <c r="G115" i="80"/>
  <c r="J115" i="80" s="1"/>
  <c r="E115" i="81" s="1"/>
  <c r="G115" i="81" s="1"/>
  <c r="J115" i="81" s="1"/>
  <c r="G99" i="80"/>
  <c r="J99" i="80" s="1"/>
  <c r="E99" i="81" s="1"/>
  <c r="G99" i="81" s="1"/>
  <c r="J99" i="81" s="1"/>
  <c r="G29" i="80"/>
  <c r="J29" i="80" s="1"/>
  <c r="E29" i="81" s="1"/>
  <c r="G29" i="81" s="1"/>
  <c r="J29" i="81" s="1"/>
  <c r="G171" i="80"/>
  <c r="J171" i="80" s="1"/>
  <c r="E171" i="81" s="1"/>
  <c r="G171" i="81" s="1"/>
  <c r="J171" i="81" s="1"/>
  <c r="G44" i="80"/>
  <c r="J44" i="80" s="1"/>
  <c r="E44" i="81" s="1"/>
  <c r="G44" i="81" s="1"/>
  <c r="J44" i="81" s="1"/>
  <c r="G215" i="80"/>
  <c r="J215" i="80" s="1"/>
  <c r="E215" i="81" s="1"/>
  <c r="G215" i="81" s="1"/>
  <c r="J215" i="81" s="1"/>
  <c r="G100" i="80"/>
  <c r="J100" i="80" s="1"/>
  <c r="E100" i="81" s="1"/>
  <c r="G100" i="81" s="1"/>
  <c r="J100" i="81" s="1"/>
  <c r="J166" i="79"/>
  <c r="G166" i="80" s="1"/>
  <c r="J166" i="80" s="1"/>
  <c r="E166" i="81" s="1"/>
  <c r="G166" i="81" s="1"/>
  <c r="J166" i="81" s="1"/>
  <c r="G61" i="80"/>
  <c r="J61" i="80" s="1"/>
  <c r="E61" i="81" s="1"/>
  <c r="G61" i="81" s="1"/>
  <c r="J61" i="81" s="1"/>
  <c r="G52" i="80"/>
  <c r="J52" i="80" s="1"/>
  <c r="E52" i="81" s="1"/>
  <c r="G52" i="81" s="1"/>
  <c r="J52" i="81" s="1"/>
  <c r="G49" i="80"/>
  <c r="J49" i="80" s="1"/>
  <c r="E49" i="81" s="1"/>
  <c r="G49" i="81" s="1"/>
  <c r="J49" i="81" s="1"/>
  <c r="G143" i="80"/>
  <c r="J143" i="80" s="1"/>
  <c r="E143" i="81" s="1"/>
  <c r="G143" i="81" s="1"/>
  <c r="J143" i="81" s="1"/>
  <c r="G108" i="80"/>
  <c r="J108" i="80" s="1"/>
  <c r="E108" i="81" s="1"/>
  <c r="G108" i="81" s="1"/>
  <c r="J108" i="81" s="1"/>
  <c r="J192" i="79"/>
  <c r="G192" i="80" s="1"/>
  <c r="J192" i="80" s="1"/>
  <c r="E192" i="81" s="1"/>
  <c r="G192" i="81" s="1"/>
  <c r="J192" i="81" s="1"/>
  <c r="G47" i="80"/>
  <c r="J47" i="80" s="1"/>
  <c r="E47" i="81" s="1"/>
  <c r="G47" i="81" s="1"/>
  <c r="J47" i="81" s="1"/>
  <c r="G225" i="80"/>
  <c r="J225" i="80" s="1"/>
  <c r="E225" i="81" s="1"/>
  <c r="G225" i="81" s="1"/>
  <c r="J225" i="81" s="1"/>
  <c r="J158" i="79"/>
  <c r="G158" i="80" s="1"/>
  <c r="J158" i="80" s="1"/>
  <c r="E158" i="81" s="1"/>
  <c r="G158" i="81" s="1"/>
  <c r="J158" i="81" s="1"/>
  <c r="G36" i="80"/>
  <c r="J36" i="80" s="1"/>
  <c r="E36" i="81" s="1"/>
  <c r="G36" i="81" s="1"/>
  <c r="J36" i="81" s="1"/>
  <c r="G33" i="80"/>
  <c r="J33" i="80" s="1"/>
  <c r="E33" i="81" s="1"/>
  <c r="G33" i="81" s="1"/>
  <c r="J33" i="81" s="1"/>
  <c r="G89" i="80"/>
  <c r="J89" i="80" s="1"/>
  <c r="E89" i="81" s="1"/>
  <c r="G89" i="81" s="1"/>
  <c r="J89" i="81" s="1"/>
  <c r="G40" i="80"/>
  <c r="J40" i="80" s="1"/>
  <c r="E40" i="81" s="1"/>
  <c r="G40" i="81" s="1"/>
  <c r="J40" i="81" s="1"/>
  <c r="G93" i="80"/>
  <c r="J93" i="80" s="1"/>
  <c r="E93" i="81" s="1"/>
  <c r="G93" i="81" s="1"/>
  <c r="J93" i="81" s="1"/>
  <c r="G56" i="80"/>
  <c r="J56" i="80" s="1"/>
  <c r="E56" i="81" s="1"/>
  <c r="G56" i="81" s="1"/>
  <c r="J56" i="81" s="1"/>
  <c r="J160" i="79"/>
  <c r="G160" i="80" s="1"/>
  <c r="J160" i="80" s="1"/>
  <c r="E160" i="81" s="1"/>
  <c r="G160" i="81" s="1"/>
  <c r="J160" i="81" s="1"/>
  <c r="G54" i="80"/>
  <c r="J54" i="80" s="1"/>
  <c r="E54" i="81" s="1"/>
  <c r="G54" i="81" s="1"/>
  <c r="J54" i="81" s="1"/>
  <c r="G51" i="80"/>
  <c r="J51" i="80" s="1"/>
  <c r="E51" i="81" s="1"/>
  <c r="G51" i="81" s="1"/>
  <c r="J51" i="81" s="1"/>
  <c r="G31" i="80"/>
  <c r="J31" i="80" s="1"/>
  <c r="E31" i="81" s="1"/>
  <c r="G31" i="81" s="1"/>
  <c r="J31" i="81" s="1"/>
  <c r="G179" i="80"/>
  <c r="J179" i="80" s="1"/>
  <c r="E179" i="81" s="1"/>
  <c r="G98" i="80"/>
  <c r="J98" i="80" s="1"/>
  <c r="E98" i="81" s="1"/>
  <c r="G98" i="81" s="1"/>
  <c r="J98" i="81" s="1"/>
  <c r="G118" i="80"/>
  <c r="J118" i="80" s="1"/>
  <c r="E118" i="81" s="1"/>
  <c r="G118" i="81" s="1"/>
  <c r="J118" i="81" s="1"/>
  <c r="J170" i="79"/>
  <c r="G170" i="80" s="1"/>
  <c r="J170" i="80" s="1"/>
  <c r="E170" i="81" s="1"/>
  <c r="G170" i="81" s="1"/>
  <c r="J170" i="81" s="1"/>
  <c r="J65" i="79"/>
  <c r="G65" i="80" s="1"/>
  <c r="J65" i="80" s="1"/>
  <c r="E65" i="81" s="1"/>
  <c r="G65" i="81" s="1"/>
  <c r="J65" i="81" s="1"/>
  <c r="G34" i="80"/>
  <c r="J34" i="80" s="1"/>
  <c r="E34" i="81" s="1"/>
  <c r="G34" i="81" s="1"/>
  <c r="J34" i="81" s="1"/>
  <c r="G80" i="80"/>
  <c r="J80" i="80" s="1"/>
  <c r="E80" i="81" s="1"/>
  <c r="G80" i="81" s="1"/>
  <c r="J80" i="81" s="1"/>
  <c r="G140" i="80"/>
  <c r="J140" i="80" s="1"/>
  <c r="E140" i="81" s="1"/>
  <c r="G140" i="81" s="1"/>
  <c r="J140" i="81" s="1"/>
  <c r="G141" i="80"/>
  <c r="J141" i="80" s="1"/>
  <c r="E141" i="81" s="1"/>
  <c r="G141" i="81" s="1"/>
  <c r="J141" i="81" s="1"/>
  <c r="G113" i="91"/>
  <c r="J113" i="91" s="1"/>
  <c r="G37" i="80"/>
  <c r="J37" i="80" s="1"/>
  <c r="E37" i="81" s="1"/>
  <c r="G37" i="81" s="1"/>
  <c r="J37" i="81" s="1"/>
  <c r="J79" i="79"/>
  <c r="G79" i="80" s="1"/>
  <c r="J79" i="80" s="1"/>
  <c r="E79" i="81" s="1"/>
  <c r="G79" i="81" s="1"/>
  <c r="J79" i="81" s="1"/>
  <c r="G50" i="80"/>
  <c r="J50" i="80" s="1"/>
  <c r="E50" i="81" s="1"/>
  <c r="G50" i="81" s="1"/>
  <c r="J50" i="81" s="1"/>
  <c r="G27" i="80"/>
  <c r="J27" i="80" s="1"/>
  <c r="E27" i="81" s="1"/>
  <c r="G27" i="81" s="1"/>
  <c r="J27" i="81" s="1"/>
  <c r="G74" i="80"/>
  <c r="J74" i="80" s="1"/>
  <c r="E74" i="81" s="1"/>
  <c r="G74" i="81" s="1"/>
  <c r="J74" i="81" s="1"/>
  <c r="G46" i="80"/>
  <c r="J46" i="80" s="1"/>
  <c r="E46" i="81" s="1"/>
  <c r="G46" i="81" s="1"/>
  <c r="J46" i="81" s="1"/>
  <c r="G165" i="78"/>
  <c r="J165" i="78" s="1"/>
  <c r="J88" i="79"/>
  <c r="J87" i="79"/>
  <c r="G38" i="78"/>
  <c r="J38" i="78" s="1"/>
  <c r="J38" i="79" s="1"/>
  <c r="J86" i="79"/>
  <c r="G122" i="78"/>
  <c r="J122" i="78" s="1"/>
  <c r="J122" i="79" s="1"/>
  <c r="G186" i="80"/>
  <c r="J186" i="80" s="1"/>
  <c r="E186" i="81" s="1"/>
  <c r="G18" i="77"/>
  <c r="J18" i="77" s="1"/>
  <c r="G221" i="78"/>
  <c r="J221" i="78" s="1"/>
  <c r="G136" i="78"/>
  <c r="J136" i="78" s="1"/>
  <c r="J254" i="81"/>
  <c r="G104" i="80"/>
  <c r="J104" i="80" s="1"/>
  <c r="E104" i="81" s="1"/>
  <c r="G104" i="81" s="1"/>
  <c r="J104" i="81" s="1"/>
  <c r="G12" i="106"/>
  <c r="J12" i="106" s="1"/>
  <c r="G12" i="107" s="1"/>
  <c r="J12" i="107" s="1"/>
  <c r="G255" i="93"/>
  <c r="J255" i="93" s="1"/>
  <c r="G256" i="80"/>
  <c r="J256" i="80" s="1"/>
  <c r="E256" i="81" s="1"/>
  <c r="J110" i="79"/>
  <c r="G11" i="92"/>
  <c r="J11" i="92" s="1"/>
  <c r="J112" i="79"/>
  <c r="J111" i="79"/>
  <c r="J62" i="79"/>
  <c r="J97" i="79"/>
  <c r="J145" i="79"/>
  <c r="J53" i="79"/>
  <c r="J191" i="79"/>
  <c r="J90" i="79"/>
  <c r="J144" i="79"/>
  <c r="J101" i="79"/>
  <c r="J162" i="79"/>
  <c r="J154" i="79"/>
  <c r="J123" i="79"/>
  <c r="J121" i="79"/>
  <c r="J164" i="79"/>
  <c r="J173" i="79"/>
  <c r="J138" i="79"/>
  <c r="J220" i="79"/>
  <c r="J176" i="79"/>
  <c r="J222" i="79"/>
  <c r="J116" i="79"/>
  <c r="J185" i="79"/>
  <c r="J228" i="79"/>
  <c r="J180" i="79"/>
  <c r="J73" i="79"/>
  <c r="J107" i="79"/>
  <c r="J55" i="79"/>
  <c r="J163" i="79"/>
  <c r="J92" i="79"/>
  <c r="J130" i="79"/>
  <c r="J183" i="79"/>
  <c r="G6" i="77"/>
  <c r="J6" i="77" s="1"/>
  <c r="J106" i="79"/>
  <c r="J224" i="79"/>
  <c r="J91" i="79"/>
  <c r="J72" i="79"/>
  <c r="J48" i="79"/>
  <c r="J167" i="79"/>
  <c r="J142" i="79"/>
  <c r="G9" i="92"/>
  <c r="J9" i="92" s="1"/>
  <c r="G71" i="88"/>
  <c r="J71" i="88" s="1"/>
  <c r="J227" i="79"/>
  <c r="J59" i="79"/>
  <c r="J95" i="79"/>
  <c r="J85" i="79"/>
  <c r="J223" i="79"/>
  <c r="J30" i="79"/>
  <c r="J81" i="79"/>
  <c r="J69" i="79"/>
  <c r="J68" i="79"/>
  <c r="J159" i="79"/>
  <c r="J32" i="79"/>
  <c r="J146" i="79"/>
  <c r="J42" i="79"/>
  <c r="J120" i="79"/>
  <c r="J117" i="79"/>
  <c r="J184" i="79"/>
  <c r="J139" i="79"/>
  <c r="J137" i="79"/>
  <c r="J172" i="79"/>
  <c r="G10" i="92"/>
  <c r="J10" i="92" s="1"/>
  <c r="G175" i="88"/>
  <c r="J175" i="88" s="1"/>
  <c r="G70" i="88"/>
  <c r="J70" i="88" s="1"/>
  <c r="J67" i="79"/>
  <c r="J103" i="79"/>
  <c r="G190" i="80"/>
  <c r="J190" i="80" s="1"/>
  <c r="J82" i="79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59" i="8"/>
  <c r="M260" i="8"/>
  <c r="H259" i="8"/>
  <c r="M264" i="8"/>
  <c r="H26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86" i="81" l="1"/>
  <c r="J186" i="81" s="1"/>
  <c r="G186" i="82" s="1"/>
  <c r="J186" i="82" s="1"/>
  <c r="G179" i="81"/>
  <c r="J179" i="81" s="1"/>
  <c r="G179" i="82" s="1"/>
  <c r="J179" i="82" s="1"/>
  <c r="G122" i="80"/>
  <c r="J122" i="80" s="1"/>
  <c r="E122" i="81" s="1"/>
  <c r="G122" i="81" s="1"/>
  <c r="J122" i="81" s="1"/>
  <c r="G113" i="92"/>
  <c r="J113" i="92" s="1"/>
  <c r="G113" i="93" s="1"/>
  <c r="J113" i="93" s="1"/>
  <c r="G113" i="94" s="1"/>
  <c r="J113" i="94" s="1"/>
  <c r="E113" i="95" s="1"/>
  <c r="J221" i="79"/>
  <c r="G221" i="80" s="1"/>
  <c r="J221" i="80" s="1"/>
  <c r="E221" i="81" s="1"/>
  <c r="G221" i="81" s="1"/>
  <c r="J221" i="81" s="1"/>
  <c r="G38" i="80"/>
  <c r="J38" i="80" s="1"/>
  <c r="E38" i="81" s="1"/>
  <c r="G38" i="81" s="1"/>
  <c r="J38" i="81" s="1"/>
  <c r="J165" i="79"/>
  <c r="G165" i="80" s="1"/>
  <c r="J165" i="80" s="1"/>
  <c r="E165" i="81" s="1"/>
  <c r="G165" i="81" s="1"/>
  <c r="J165" i="81" s="1"/>
  <c r="G88" i="80"/>
  <c r="J88" i="80" s="1"/>
  <c r="E88" i="81" s="1"/>
  <c r="G87" i="80"/>
  <c r="J87" i="80" s="1"/>
  <c r="G71" i="89"/>
  <c r="J71" i="89" s="1"/>
  <c r="G71" i="90" s="1"/>
  <c r="J71" i="90" s="1"/>
  <c r="G138" i="80"/>
  <c r="J138" i="80" s="1"/>
  <c r="G144" i="80"/>
  <c r="J144" i="80" s="1"/>
  <c r="G111" i="80"/>
  <c r="J111" i="80" s="1"/>
  <c r="G70" i="89"/>
  <c r="J70" i="89" s="1"/>
  <c r="G70" i="90" s="1"/>
  <c r="J70" i="90" s="1"/>
  <c r="G174" i="80"/>
  <c r="J174" i="80" s="1"/>
  <c r="E174" i="81" s="1"/>
  <c r="G173" i="80"/>
  <c r="J173" i="80" s="1"/>
  <c r="G90" i="80"/>
  <c r="J90" i="80" s="1"/>
  <c r="G112" i="80"/>
  <c r="J112" i="80" s="1"/>
  <c r="G175" i="89"/>
  <c r="J175" i="89" s="1"/>
  <c r="G175" i="90" s="1"/>
  <c r="J175" i="90" s="1"/>
  <c r="G142" i="80"/>
  <c r="J142" i="80" s="1"/>
  <c r="G164" i="80"/>
  <c r="J164" i="80" s="1"/>
  <c r="G191" i="80"/>
  <c r="J191" i="80" s="1"/>
  <c r="G121" i="80"/>
  <c r="J121" i="80" s="1"/>
  <c r="G53" i="80"/>
  <c r="J53" i="80" s="1"/>
  <c r="G172" i="80"/>
  <c r="J172" i="80" s="1"/>
  <c r="G123" i="80"/>
  <c r="J123" i="80" s="1"/>
  <c r="G145" i="80"/>
  <c r="J145" i="80" s="1"/>
  <c r="G154" i="80"/>
  <c r="J154" i="80" s="1"/>
  <c r="G97" i="80"/>
  <c r="J97" i="80" s="1"/>
  <c r="E97" i="81" s="1"/>
  <c r="G97" i="81" s="1"/>
  <c r="J97" i="81" s="1"/>
  <c r="E190" i="81"/>
  <c r="G190" i="81" s="1"/>
  <c r="J190" i="81" s="1"/>
  <c r="G190" i="82" s="1"/>
  <c r="J190" i="82" s="1"/>
  <c r="G162" i="80"/>
  <c r="J162" i="80" s="1"/>
  <c r="G133" i="78"/>
  <c r="J133" i="78" s="1"/>
  <c r="J133" i="79" s="1"/>
  <c r="G133" i="80" s="1"/>
  <c r="J133" i="80" s="1"/>
  <c r="E133" i="81" s="1"/>
  <c r="G227" i="80"/>
  <c r="J227" i="80" s="1"/>
  <c r="E227" i="81" s="1"/>
  <c r="G220" i="80"/>
  <c r="J220" i="80" s="1"/>
  <c r="G101" i="80"/>
  <c r="J101" i="80" s="1"/>
  <c r="G86" i="80"/>
  <c r="J86" i="80" s="1"/>
  <c r="E86" i="81" s="1"/>
  <c r="G255" i="94"/>
  <c r="J255" i="94" s="1"/>
  <c r="G256" i="81"/>
  <c r="J256" i="81" s="1"/>
  <c r="E256" i="82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J132" i="79"/>
  <c r="J96" i="79"/>
  <c r="J161" i="79"/>
  <c r="J119" i="79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62" i="80"/>
  <c r="J62" i="80" s="1"/>
  <c r="G110" i="80"/>
  <c r="J110" i="80" s="1"/>
  <c r="G67" i="80"/>
  <c r="J67" i="80" s="1"/>
  <c r="J136" i="79"/>
  <c r="G214" i="78"/>
  <c r="J214" i="78" s="1"/>
  <c r="G131" i="78"/>
  <c r="J131" i="78" s="1"/>
  <c r="J135" i="79"/>
  <c r="G82" i="80"/>
  <c r="J82" i="80" s="1"/>
  <c r="E82" i="81" s="1"/>
  <c r="G39" i="93"/>
  <c r="J39" i="93" s="1"/>
  <c r="G193" i="94"/>
  <c r="J193" i="94" s="1"/>
  <c r="G206" i="94"/>
  <c r="J206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G108" i="82"/>
  <c r="J108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G44" i="82"/>
  <c r="J44" i="82" s="1"/>
  <c r="G24" i="81"/>
  <c r="J24" i="81" s="1"/>
  <c r="G140" i="82"/>
  <c r="J140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3" i="78"/>
  <c r="J13" i="78" s="1"/>
  <c r="G104" i="82"/>
  <c r="J104" i="82" s="1"/>
  <c r="Z10" i="8"/>
  <c r="AC10" i="8" s="1"/>
  <c r="Z9" i="8"/>
  <c r="AC9" i="8" s="1"/>
  <c r="Z7" i="8"/>
  <c r="AC7" i="8" s="1"/>
  <c r="Z8" i="8"/>
  <c r="AC8" i="8" s="1"/>
  <c r="Z6" i="8"/>
  <c r="AC6" i="8" s="1"/>
  <c r="N261" i="8"/>
  <c r="F260" i="8" s="1"/>
  <c r="C261" i="8" s="1"/>
  <c r="H262" i="8"/>
  <c r="E162" i="81" l="1"/>
  <c r="G162" i="81" s="1"/>
  <c r="J162" i="81" s="1"/>
  <c r="G162" i="82" s="1"/>
  <c r="J162" i="82" s="1"/>
  <c r="G162" i="83" s="1"/>
  <c r="J162" i="83" s="1"/>
  <c r="E101" i="81"/>
  <c r="G101" i="81" s="1"/>
  <c r="J101" i="81" s="1"/>
  <c r="G101" i="82" s="1"/>
  <c r="J101" i="82" s="1"/>
  <c r="G101" i="83" s="1"/>
  <c r="J101" i="83" s="1"/>
  <c r="E144" i="81"/>
  <c r="G144" i="81" s="1"/>
  <c r="J144" i="81" s="1"/>
  <c r="G144" i="82" s="1"/>
  <c r="J144" i="82" s="1"/>
  <c r="G144" i="83" s="1"/>
  <c r="J144" i="83" s="1"/>
  <c r="E121" i="81"/>
  <c r="G121" i="81" s="1"/>
  <c r="J121" i="81" s="1"/>
  <c r="G121" i="82" s="1"/>
  <c r="J121" i="82" s="1"/>
  <c r="G121" i="83" s="1"/>
  <c r="J121" i="83" s="1"/>
  <c r="E164" i="81"/>
  <c r="G164" i="81" s="1"/>
  <c r="J164" i="81" s="1"/>
  <c r="G164" i="82" s="1"/>
  <c r="J164" i="82" s="1"/>
  <c r="G164" i="83" s="1"/>
  <c r="J164" i="83" s="1"/>
  <c r="E172" i="81"/>
  <c r="G172" i="81" s="1"/>
  <c r="J172" i="81" s="1"/>
  <c r="G172" i="82" s="1"/>
  <c r="J172" i="82" s="1"/>
  <c r="G172" i="83" s="1"/>
  <c r="J172" i="83" s="1"/>
  <c r="E90" i="81"/>
  <c r="G90" i="81" s="1"/>
  <c r="J90" i="81" s="1"/>
  <c r="G90" i="82" s="1"/>
  <c r="J90" i="82" s="1"/>
  <c r="G90" i="83" s="1"/>
  <c r="J90" i="83" s="1"/>
  <c r="G88" i="81"/>
  <c r="J88" i="81" s="1"/>
  <c r="E87" i="81"/>
  <c r="G87" i="81" s="1"/>
  <c r="J87" i="81" s="1"/>
  <c r="E145" i="81"/>
  <c r="G145" i="81" s="1"/>
  <c r="J145" i="81" s="1"/>
  <c r="G145" i="82" s="1"/>
  <c r="J145" i="82" s="1"/>
  <c r="G145" i="83" s="1"/>
  <c r="J145" i="83" s="1"/>
  <c r="G136" i="80"/>
  <c r="J136" i="80" s="1"/>
  <c r="E136" i="81" s="1"/>
  <c r="G136" i="81" s="1"/>
  <c r="J136" i="81" s="1"/>
  <c r="E163" i="81"/>
  <c r="G163" i="81" s="1"/>
  <c r="J163" i="81" s="1"/>
  <c r="E107" i="81"/>
  <c r="G107" i="81" s="1"/>
  <c r="J107" i="81" s="1"/>
  <c r="E117" i="81"/>
  <c r="G117" i="81" s="1"/>
  <c r="J117" i="81" s="1"/>
  <c r="E85" i="81"/>
  <c r="G85" i="81" s="1"/>
  <c r="J85" i="81" s="1"/>
  <c r="E183" i="81"/>
  <c r="E72" i="81"/>
  <c r="G72" i="81" s="1"/>
  <c r="J72" i="81" s="1"/>
  <c r="E130" i="81"/>
  <c r="G130" i="81" s="1"/>
  <c r="J130" i="81" s="1"/>
  <c r="E106" i="81"/>
  <c r="G106" i="81" s="1"/>
  <c r="J106" i="81" s="1"/>
  <c r="E137" i="81"/>
  <c r="G137" i="81" s="1"/>
  <c r="J137" i="81" s="1"/>
  <c r="E30" i="81"/>
  <c r="G30" i="81" s="1"/>
  <c r="J30" i="81" s="1"/>
  <c r="E154" i="81"/>
  <c r="G154" i="81" s="1"/>
  <c r="J154" i="81" s="1"/>
  <c r="G154" i="82" s="1"/>
  <c r="J154" i="82" s="1"/>
  <c r="G154" i="83" s="1"/>
  <c r="J154" i="83" s="1"/>
  <c r="E53" i="81"/>
  <c r="G53" i="81" s="1"/>
  <c r="J53" i="81" s="1"/>
  <c r="G53" i="82" s="1"/>
  <c r="J53" i="82" s="1"/>
  <c r="G53" i="83" s="1"/>
  <c r="J53" i="83" s="1"/>
  <c r="E142" i="81"/>
  <c r="G142" i="81" s="1"/>
  <c r="J142" i="81" s="1"/>
  <c r="G142" i="82" s="1"/>
  <c r="J142" i="82" s="1"/>
  <c r="G142" i="83" s="1"/>
  <c r="J142" i="83" s="1"/>
  <c r="E138" i="81"/>
  <c r="G138" i="81" s="1"/>
  <c r="J138" i="81" s="1"/>
  <c r="G138" i="82" s="1"/>
  <c r="J138" i="82" s="1"/>
  <c r="G138" i="83" s="1"/>
  <c r="J138" i="83" s="1"/>
  <c r="E81" i="81"/>
  <c r="G81" i="81" s="1"/>
  <c r="J81" i="81" s="1"/>
  <c r="E48" i="81"/>
  <c r="G48" i="81" s="1"/>
  <c r="J48" i="81" s="1"/>
  <c r="E110" i="81"/>
  <c r="G110" i="81" s="1"/>
  <c r="J110" i="81" s="1"/>
  <c r="E95" i="81"/>
  <c r="G95" i="81" s="1"/>
  <c r="J95" i="81" s="1"/>
  <c r="E167" i="81"/>
  <c r="G167" i="81" s="1"/>
  <c r="J167" i="81" s="1"/>
  <c r="E176" i="81"/>
  <c r="G176" i="81" s="1"/>
  <c r="J176" i="81" s="1"/>
  <c r="E224" i="81"/>
  <c r="G224" i="81" s="1"/>
  <c r="J224" i="81" s="1"/>
  <c r="E62" i="81"/>
  <c r="G62" i="81" s="1"/>
  <c r="J62" i="81" s="1"/>
  <c r="E68" i="81"/>
  <c r="G68" i="81" s="1"/>
  <c r="J68" i="81" s="1"/>
  <c r="G132" i="80"/>
  <c r="J132" i="80" s="1"/>
  <c r="E91" i="81"/>
  <c r="G91" i="81" s="1"/>
  <c r="J91" i="81" s="1"/>
  <c r="G135" i="80"/>
  <c r="J135" i="80" s="1"/>
  <c r="G174" i="81"/>
  <c r="J174" i="81" s="1"/>
  <c r="E173" i="81"/>
  <c r="G173" i="81" s="1"/>
  <c r="J173" i="81" s="1"/>
  <c r="E42" i="81"/>
  <c r="G42" i="81" s="1"/>
  <c r="J42" i="81" s="1"/>
  <c r="E223" i="81"/>
  <c r="G223" i="81" s="1"/>
  <c r="J223" i="81" s="1"/>
  <c r="E55" i="81"/>
  <c r="G55" i="81" s="1"/>
  <c r="J55" i="81" s="1"/>
  <c r="E146" i="81"/>
  <c r="G146" i="81" s="1"/>
  <c r="J146" i="81" s="1"/>
  <c r="E73" i="81"/>
  <c r="G73" i="81" s="1"/>
  <c r="J73" i="81" s="1"/>
  <c r="E220" i="81"/>
  <c r="G220" i="81" s="1"/>
  <c r="J220" i="81" s="1"/>
  <c r="G220" i="82" s="1"/>
  <c r="J220" i="82" s="1"/>
  <c r="G220" i="83" s="1"/>
  <c r="J220" i="83" s="1"/>
  <c r="E123" i="81"/>
  <c r="G123" i="81" s="1"/>
  <c r="J123" i="81" s="1"/>
  <c r="G123" i="82" s="1"/>
  <c r="J123" i="82" s="1"/>
  <c r="G123" i="83" s="1"/>
  <c r="J123" i="83" s="1"/>
  <c r="E191" i="81"/>
  <c r="G191" i="81" s="1"/>
  <c r="J191" i="81" s="1"/>
  <c r="G191" i="82" s="1"/>
  <c r="J191" i="82" s="1"/>
  <c r="G191" i="83" s="1"/>
  <c r="J191" i="83" s="1"/>
  <c r="E112" i="81"/>
  <c r="G112" i="81" s="1"/>
  <c r="J112" i="81" s="1"/>
  <c r="G112" i="82" s="1"/>
  <c r="J112" i="82" s="1"/>
  <c r="G112" i="83" s="1"/>
  <c r="J112" i="83" s="1"/>
  <c r="E111" i="81"/>
  <c r="G111" i="81" s="1"/>
  <c r="J111" i="81" s="1"/>
  <c r="G111" i="82" s="1"/>
  <c r="J111" i="82" s="1"/>
  <c r="G111" i="83" s="1"/>
  <c r="J111" i="83" s="1"/>
  <c r="E222" i="81"/>
  <c r="G222" i="81" s="1"/>
  <c r="J222" i="81" s="1"/>
  <c r="E139" i="81"/>
  <c r="G139" i="81" s="1"/>
  <c r="J139" i="81" s="1"/>
  <c r="E69" i="81"/>
  <c r="G69" i="81" s="1"/>
  <c r="J69" i="81" s="1"/>
  <c r="E59" i="81"/>
  <c r="G59" i="81" s="1"/>
  <c r="J59" i="81" s="1"/>
  <c r="E159" i="81"/>
  <c r="G159" i="81" s="1"/>
  <c r="J159" i="81" s="1"/>
  <c r="E120" i="81"/>
  <c r="G120" i="81" s="1"/>
  <c r="J120" i="81" s="1"/>
  <c r="E67" i="81"/>
  <c r="G67" i="81" s="1"/>
  <c r="J67" i="81" s="1"/>
  <c r="E180" i="81"/>
  <c r="E185" i="81"/>
  <c r="E32" i="81"/>
  <c r="G32" i="81" s="1"/>
  <c r="J32" i="81" s="1"/>
  <c r="E184" i="81"/>
  <c r="E92" i="81"/>
  <c r="G92" i="81" s="1"/>
  <c r="J92" i="81" s="1"/>
  <c r="E116" i="81"/>
  <c r="G116" i="81" s="1"/>
  <c r="J116" i="81" s="1"/>
  <c r="G86" i="81"/>
  <c r="J86" i="81" s="1"/>
  <c r="G255" i="95"/>
  <c r="J255" i="95" s="1"/>
  <c r="G227" i="81"/>
  <c r="J227" i="81" s="1"/>
  <c r="G228" i="81"/>
  <c r="J228" i="81" s="1"/>
  <c r="G256" i="82"/>
  <c r="J256" i="82" s="1"/>
  <c r="G102" i="81"/>
  <c r="J102" i="81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J214" i="79"/>
  <c r="J131" i="79"/>
  <c r="J134" i="79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22" i="82"/>
  <c r="J122" i="82" s="1"/>
  <c r="J17" i="79"/>
  <c r="G40" i="83"/>
  <c r="J40" i="83" s="1"/>
  <c r="G33" i="83"/>
  <c r="J33" i="83" s="1"/>
  <c r="G29" i="83"/>
  <c r="J29" i="83" s="1"/>
  <c r="G51" i="83"/>
  <c r="J51" i="83" s="1"/>
  <c r="G192" i="83"/>
  <c r="J192" i="83" s="1"/>
  <c r="G64" i="83"/>
  <c r="J64" i="83" s="1"/>
  <c r="G43" i="83"/>
  <c r="J43" i="83" s="1"/>
  <c r="G99" i="83"/>
  <c r="J99" i="83" s="1"/>
  <c r="G168" i="83"/>
  <c r="J168" i="83" s="1"/>
  <c r="G170" i="83"/>
  <c r="J170" i="83" s="1"/>
  <c r="G221" i="82"/>
  <c r="J221" i="82" s="1"/>
  <c r="G143" i="83"/>
  <c r="J14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4" i="83"/>
  <c r="J44" i="83" s="1"/>
  <c r="G118" i="83"/>
  <c r="J118" i="83" s="1"/>
  <c r="G41" i="83"/>
  <c r="J41" i="83" s="1"/>
  <c r="G52" i="83"/>
  <c r="J52" i="83" s="1"/>
  <c r="G27" i="83"/>
  <c r="J27" i="83" s="1"/>
  <c r="G115" i="83"/>
  <c r="J115" i="83" s="1"/>
  <c r="G98" i="83"/>
  <c r="J98" i="83" s="1"/>
  <c r="G179" i="83"/>
  <c r="J179" i="83" s="1"/>
  <c r="G26" i="82"/>
  <c r="J26" i="82" s="1"/>
  <c r="G140" i="83"/>
  <c r="J140" i="83" s="1"/>
  <c r="G34" i="83"/>
  <c r="J34" i="83" s="1"/>
  <c r="G160" i="83"/>
  <c r="J160" i="83" s="1"/>
  <c r="G37" i="83"/>
  <c r="J37" i="83" s="1"/>
  <c r="G77" i="83"/>
  <c r="J77" i="83" s="1"/>
  <c r="G158" i="83"/>
  <c r="J158" i="83" s="1"/>
  <c r="G57" i="83"/>
  <c r="J57" i="83" s="1"/>
  <c r="G78" i="83"/>
  <c r="J78" i="83" s="1"/>
  <c r="G49" i="83"/>
  <c r="J49" i="83" s="1"/>
  <c r="G93" i="83"/>
  <c r="J93" i="83" s="1"/>
  <c r="G22" i="82"/>
  <c r="J22" i="82" s="1"/>
  <c r="G19" i="82"/>
  <c r="J19" i="82" s="1"/>
  <c r="G100" i="83"/>
  <c r="J100" i="83" s="1"/>
  <c r="G23" i="82"/>
  <c r="J23" i="82" s="1"/>
  <c r="G20" i="82"/>
  <c r="J20" i="82" s="1"/>
  <c r="G58" i="83"/>
  <c r="J58" i="83" s="1"/>
  <c r="G166" i="83"/>
  <c r="J166" i="83" s="1"/>
  <c r="G108" i="83"/>
  <c r="J108" i="83" s="1"/>
  <c r="G21" i="82"/>
  <c r="J21" i="82" s="1"/>
  <c r="G31" i="83"/>
  <c r="J31" i="83" s="1"/>
  <c r="J18" i="79"/>
  <c r="G65" i="83"/>
  <c r="J65" i="83" s="1"/>
  <c r="G46" i="83"/>
  <c r="J46" i="83" s="1"/>
  <c r="G54" i="83"/>
  <c r="J54" i="83" s="1"/>
  <c r="G56" i="83"/>
  <c r="J56" i="83" s="1"/>
  <c r="G165" i="82"/>
  <c r="J165" i="82" s="1"/>
  <c r="G24" i="82"/>
  <c r="J24" i="82" s="1"/>
  <c r="G61" i="83"/>
  <c r="J61" i="83" s="1"/>
  <c r="G74" i="83"/>
  <c r="J74" i="83" s="1"/>
  <c r="G89" i="83"/>
  <c r="J89" i="83" s="1"/>
  <c r="G186" i="83"/>
  <c r="J186" i="83" s="1"/>
  <c r="G104" i="83"/>
  <c r="J104" i="83" s="1"/>
  <c r="G190" i="83"/>
  <c r="J190" i="83" s="1"/>
  <c r="G133" i="81"/>
  <c r="J133" i="81" s="1"/>
  <c r="R36" i="8"/>
  <c r="M262" i="8"/>
  <c r="G183" i="81" l="1"/>
  <c r="J183" i="81" s="1"/>
  <c r="G183" i="82" s="1"/>
  <c r="J183" i="82" s="1"/>
  <c r="G183" i="83" s="1"/>
  <c r="J183" i="83" s="1"/>
  <c r="G184" i="81"/>
  <c r="J184" i="81" s="1"/>
  <c r="G184" i="82" s="1"/>
  <c r="J184" i="82" s="1"/>
  <c r="G184" i="83" s="1"/>
  <c r="J184" i="83" s="1"/>
  <c r="G185" i="81"/>
  <c r="J185" i="81" s="1"/>
  <c r="G185" i="82" s="1"/>
  <c r="J185" i="82" s="1"/>
  <c r="G185" i="83" s="1"/>
  <c r="J185" i="83" s="1"/>
  <c r="G180" i="81"/>
  <c r="J180" i="81" s="1"/>
  <c r="G180" i="82" s="1"/>
  <c r="J180" i="82" s="1"/>
  <c r="G180" i="83" s="1"/>
  <c r="J180" i="83" s="1"/>
  <c r="G67" i="82"/>
  <c r="J67" i="82" s="1"/>
  <c r="G67" i="83" s="1"/>
  <c r="J67" i="83" s="1"/>
  <c r="G42" i="82"/>
  <c r="J42" i="82" s="1"/>
  <c r="G42" i="83" s="1"/>
  <c r="J42" i="83" s="1"/>
  <c r="G42" i="84" s="1"/>
  <c r="J42" i="84" s="1"/>
  <c r="G224" i="82"/>
  <c r="J224" i="82" s="1"/>
  <c r="G224" i="83" s="1"/>
  <c r="J224" i="83" s="1"/>
  <c r="G176" i="82"/>
  <c r="J176" i="82" s="1"/>
  <c r="G176" i="83" s="1"/>
  <c r="J176" i="83" s="1"/>
  <c r="G85" i="82"/>
  <c r="J85" i="82" s="1"/>
  <c r="G85" i="83" s="1"/>
  <c r="J85" i="83" s="1"/>
  <c r="G167" i="82"/>
  <c r="J167" i="82" s="1"/>
  <c r="G167" i="83" s="1"/>
  <c r="J167" i="83" s="1"/>
  <c r="G117" i="82"/>
  <c r="J117" i="82" s="1"/>
  <c r="G117" i="83" s="1"/>
  <c r="J117" i="83" s="1"/>
  <c r="G92" i="82"/>
  <c r="J92" i="82" s="1"/>
  <c r="G92" i="83" s="1"/>
  <c r="J92" i="83" s="1"/>
  <c r="G59" i="82"/>
  <c r="J59" i="82" s="1"/>
  <c r="G59" i="83" s="1"/>
  <c r="J59" i="83" s="1"/>
  <c r="G59" i="84" s="1"/>
  <c r="J59" i="84" s="1"/>
  <c r="E135" i="81"/>
  <c r="G135" i="81" s="1"/>
  <c r="J135" i="81" s="1"/>
  <c r="G135" i="82" s="1"/>
  <c r="J135" i="82" s="1"/>
  <c r="G135" i="83" s="1"/>
  <c r="J135" i="83" s="1"/>
  <c r="G95" i="82"/>
  <c r="J95" i="82" s="1"/>
  <c r="G95" i="83" s="1"/>
  <c r="J95" i="83" s="1"/>
  <c r="G30" i="82"/>
  <c r="J30" i="82" s="1"/>
  <c r="G30" i="83" s="1"/>
  <c r="J30" i="83" s="1"/>
  <c r="G30" i="84" s="1"/>
  <c r="J30" i="84" s="1"/>
  <c r="G107" i="82"/>
  <c r="J107" i="82" s="1"/>
  <c r="G107" i="83" s="1"/>
  <c r="J107" i="83" s="1"/>
  <c r="G69" i="82"/>
  <c r="J69" i="82" s="1"/>
  <c r="G69" i="83" s="1"/>
  <c r="J69" i="83" s="1"/>
  <c r="G73" i="82"/>
  <c r="J73" i="82" s="1"/>
  <c r="G73" i="83" s="1"/>
  <c r="J73" i="83" s="1"/>
  <c r="G91" i="82"/>
  <c r="J91" i="82" s="1"/>
  <c r="G91" i="83" s="1"/>
  <c r="J91" i="83" s="1"/>
  <c r="G110" i="82"/>
  <c r="J110" i="82" s="1"/>
  <c r="G110" i="83" s="1"/>
  <c r="J110" i="83" s="1"/>
  <c r="G137" i="82"/>
  <c r="J137" i="82" s="1"/>
  <c r="G137" i="83" s="1"/>
  <c r="J137" i="83" s="1"/>
  <c r="G163" i="82"/>
  <c r="J163" i="82" s="1"/>
  <c r="G163" i="83" s="1"/>
  <c r="J163" i="83" s="1"/>
  <c r="G116" i="82"/>
  <c r="J116" i="82" s="1"/>
  <c r="G116" i="83" s="1"/>
  <c r="J116" i="83" s="1"/>
  <c r="G32" i="82"/>
  <c r="J32" i="82" s="1"/>
  <c r="G32" i="83" s="1"/>
  <c r="J32" i="83" s="1"/>
  <c r="G32" i="84" s="1"/>
  <c r="J32" i="84" s="1"/>
  <c r="G139" i="82"/>
  <c r="J139" i="82" s="1"/>
  <c r="G139" i="83" s="1"/>
  <c r="J139" i="83" s="1"/>
  <c r="G146" i="82"/>
  <c r="J146" i="82" s="1"/>
  <c r="G146" i="83" s="1"/>
  <c r="J146" i="83" s="1"/>
  <c r="E132" i="81"/>
  <c r="G132" i="81" s="1"/>
  <c r="J132" i="81" s="1"/>
  <c r="G132" i="82" s="1"/>
  <c r="J132" i="82" s="1"/>
  <c r="G132" i="83" s="1"/>
  <c r="J132" i="83" s="1"/>
  <c r="G48" i="82"/>
  <c r="J48" i="82" s="1"/>
  <c r="G48" i="83" s="1"/>
  <c r="J48" i="83" s="1"/>
  <c r="G48" i="84" s="1"/>
  <c r="J48" i="84" s="1"/>
  <c r="G106" i="82"/>
  <c r="J106" i="82" s="1"/>
  <c r="G106" i="83" s="1"/>
  <c r="J106" i="83" s="1"/>
  <c r="G159" i="82"/>
  <c r="J159" i="82" s="1"/>
  <c r="G159" i="83" s="1"/>
  <c r="J159" i="83" s="1"/>
  <c r="G222" i="82"/>
  <c r="J222" i="82" s="1"/>
  <c r="G222" i="83" s="1"/>
  <c r="J222" i="83" s="1"/>
  <c r="G55" i="82"/>
  <c r="J55" i="82" s="1"/>
  <c r="G55" i="83" s="1"/>
  <c r="J55" i="83" s="1"/>
  <c r="G55" i="84" s="1"/>
  <c r="J55" i="84" s="1"/>
  <c r="G68" i="82"/>
  <c r="J68" i="82" s="1"/>
  <c r="G68" i="83" s="1"/>
  <c r="J68" i="83" s="1"/>
  <c r="G81" i="82"/>
  <c r="J81" i="82" s="1"/>
  <c r="G81" i="83" s="1"/>
  <c r="J81" i="83" s="1"/>
  <c r="G130" i="82"/>
  <c r="J130" i="82" s="1"/>
  <c r="G130" i="83" s="1"/>
  <c r="J130" i="83" s="1"/>
  <c r="G120" i="82"/>
  <c r="J120" i="82" s="1"/>
  <c r="G120" i="83" s="1"/>
  <c r="J120" i="83" s="1"/>
  <c r="G223" i="82"/>
  <c r="J223" i="82" s="1"/>
  <c r="G223" i="83" s="1"/>
  <c r="J223" i="83" s="1"/>
  <c r="G62" i="82"/>
  <c r="J62" i="82" s="1"/>
  <c r="G62" i="83" s="1"/>
  <c r="J62" i="83" s="1"/>
  <c r="G72" i="82"/>
  <c r="J72" i="82" s="1"/>
  <c r="G72" i="83" s="1"/>
  <c r="J72" i="83" s="1"/>
  <c r="G88" i="82"/>
  <c r="J88" i="82" s="1"/>
  <c r="G87" i="82"/>
  <c r="J87" i="82" s="1"/>
  <c r="E161" i="81"/>
  <c r="G161" i="81" s="1"/>
  <c r="J161" i="81" s="1"/>
  <c r="G97" i="83"/>
  <c r="J97" i="83" s="1"/>
  <c r="G97" i="84" s="1"/>
  <c r="J97" i="84" s="1"/>
  <c r="E119" i="81"/>
  <c r="G119" i="81" s="1"/>
  <c r="J119" i="81" s="1"/>
  <c r="E96" i="81"/>
  <c r="G96" i="81" s="1"/>
  <c r="J96" i="81" s="1"/>
  <c r="G86" i="82"/>
  <c r="J86" i="82" s="1"/>
  <c r="G228" i="82"/>
  <c r="J228" i="82" s="1"/>
  <c r="G227" i="82"/>
  <c r="J227" i="82" s="1"/>
  <c r="G255" i="96"/>
  <c r="J255" i="96" s="1"/>
  <c r="G255" i="97" s="1"/>
  <c r="J255" i="97" s="1"/>
  <c r="G256" i="83"/>
  <c r="J256" i="83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G214" i="80"/>
  <c r="J214" i="80" s="1"/>
  <c r="G9" i="95"/>
  <c r="J9" i="95" s="1"/>
  <c r="G11" i="95"/>
  <c r="J11" i="95" s="1"/>
  <c r="G82" i="82"/>
  <c r="J82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E18" i="81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E15" i="81" s="1"/>
  <c r="G33" i="84"/>
  <c r="J33" i="84" s="1"/>
  <c r="G31" i="84"/>
  <c r="J31" i="84" s="1"/>
  <c r="G58" i="84"/>
  <c r="J58" i="84" s="1"/>
  <c r="G34" i="84"/>
  <c r="J34" i="84" s="1"/>
  <c r="G44" i="84"/>
  <c r="J44" i="84" s="1"/>
  <c r="G54" i="84"/>
  <c r="J54" i="84" s="1"/>
  <c r="G47" i="84"/>
  <c r="J47" i="84" s="1"/>
  <c r="G24" i="83"/>
  <c r="J24" i="83" s="1"/>
  <c r="G56" i="84"/>
  <c r="J56" i="84" s="1"/>
  <c r="G21" i="83"/>
  <c r="J21" i="83" s="1"/>
  <c r="G19" i="83"/>
  <c r="J19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38" i="83"/>
  <c r="J38" i="83" s="1"/>
  <c r="G6" i="80"/>
  <c r="J6" i="80" s="1"/>
  <c r="E6" i="81" s="1"/>
  <c r="G36" i="84"/>
  <c r="J36" i="84" s="1"/>
  <c r="G29" i="84"/>
  <c r="J29" i="84" s="1"/>
  <c r="G17" i="80"/>
  <c r="J17" i="80" s="1"/>
  <c r="E17" i="81" s="1"/>
  <c r="G104" i="84"/>
  <c r="J104" i="84" s="1"/>
  <c r="G191" i="84"/>
  <c r="J191" i="84" s="1"/>
  <c r="G190" i="84"/>
  <c r="J190" i="84" s="1"/>
  <c r="G133" i="82"/>
  <c r="J133" i="82" s="1"/>
  <c r="G136" i="82"/>
  <c r="J136" i="82" s="1"/>
  <c r="G205" i="97" l="1"/>
  <c r="J205" i="97" s="1"/>
  <c r="G205" i="98" s="1"/>
  <c r="J205" i="98" s="1"/>
  <c r="G161" i="82"/>
  <c r="J161" i="82" s="1"/>
  <c r="G161" i="83" s="1"/>
  <c r="J161" i="83" s="1"/>
  <c r="G152" i="97"/>
  <c r="J152" i="97" s="1"/>
  <c r="G152" i="98" s="1"/>
  <c r="J152" i="98" s="1"/>
  <c r="G193" i="97"/>
  <c r="J193" i="97" s="1"/>
  <c r="G193" i="98" s="1"/>
  <c r="J193" i="98" s="1"/>
  <c r="G126" i="97"/>
  <c r="J126" i="97" s="1"/>
  <c r="G126" i="98" s="1"/>
  <c r="J126" i="98" s="1"/>
  <c r="G153" i="97"/>
  <c r="J153" i="97" s="1"/>
  <c r="G153" i="98" s="1"/>
  <c r="J153" i="98" s="1"/>
  <c r="G213" i="97"/>
  <c r="J213" i="97" s="1"/>
  <c r="G213" i="98" s="1"/>
  <c r="J213" i="98" s="1"/>
  <c r="G177" i="97"/>
  <c r="J177" i="97" s="1"/>
  <c r="G177" i="98" s="1"/>
  <c r="J177" i="98" s="1"/>
  <c r="G125" i="97"/>
  <c r="J125" i="97" s="1"/>
  <c r="G125" i="98" s="1"/>
  <c r="J125" i="98" s="1"/>
  <c r="G151" i="97"/>
  <c r="J151" i="97" s="1"/>
  <c r="G151" i="98" s="1"/>
  <c r="J151" i="98" s="1"/>
  <c r="G119" i="82"/>
  <c r="J119" i="82" s="1"/>
  <c r="G119" i="83" s="1"/>
  <c r="J119" i="83" s="1"/>
  <c r="E214" i="81"/>
  <c r="G214" i="81" s="1"/>
  <c r="J214" i="81" s="1"/>
  <c r="G148" i="97"/>
  <c r="J148" i="97" s="1"/>
  <c r="G148" i="98" s="1"/>
  <c r="J148" i="98" s="1"/>
  <c r="G88" i="83"/>
  <c r="J88" i="83" s="1"/>
  <c r="G87" i="83"/>
  <c r="J87" i="83" s="1"/>
  <c r="G83" i="97"/>
  <c r="J83" i="97" s="1"/>
  <c r="G83" i="98" s="1"/>
  <c r="J83" i="98" s="1"/>
  <c r="G181" i="97"/>
  <c r="J181" i="97" s="1"/>
  <c r="G181" i="98" s="1"/>
  <c r="J181" i="98" s="1"/>
  <c r="G127" i="97"/>
  <c r="J127" i="97" s="1"/>
  <c r="G127" i="98" s="1"/>
  <c r="J127" i="98" s="1"/>
  <c r="G113" i="97"/>
  <c r="J113" i="97" s="1"/>
  <c r="G113" i="98" s="1"/>
  <c r="J113" i="98" s="1"/>
  <c r="G208" i="97"/>
  <c r="J208" i="97" s="1"/>
  <c r="G208" i="98" s="1"/>
  <c r="J208" i="98" s="1"/>
  <c r="G155" i="97"/>
  <c r="J155" i="97" s="1"/>
  <c r="G155" i="98" s="1"/>
  <c r="J155" i="98" s="1"/>
  <c r="G194" i="97"/>
  <c r="J194" i="97" s="1"/>
  <c r="G194" i="98" s="1"/>
  <c r="J194" i="98" s="1"/>
  <c r="G84" i="97"/>
  <c r="J84" i="97" s="1"/>
  <c r="G84" i="98" s="1"/>
  <c r="J84" i="98" s="1"/>
  <c r="G226" i="97"/>
  <c r="J226" i="97" s="1"/>
  <c r="G226" i="98" s="1"/>
  <c r="J226" i="98" s="1"/>
  <c r="G206" i="97"/>
  <c r="J206" i="97" s="1"/>
  <c r="G206" i="98" s="1"/>
  <c r="J206" i="98" s="1"/>
  <c r="G96" i="82"/>
  <c r="J96" i="82" s="1"/>
  <c r="G96" i="83" s="1"/>
  <c r="J96" i="83" s="1"/>
  <c r="J198" i="95"/>
  <c r="G198" i="96" s="1"/>
  <c r="J198" i="96" s="1"/>
  <c r="G198" i="97" s="1"/>
  <c r="J198" i="97" s="1"/>
  <c r="G86" i="83"/>
  <c r="J86" i="83" s="1"/>
  <c r="G227" i="83"/>
  <c r="J227" i="83" s="1"/>
  <c r="G228" i="83"/>
  <c r="J228" i="83" s="1"/>
  <c r="G256" i="84"/>
  <c r="J256" i="84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E67" i="85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E68" i="85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14" i="82" l="1"/>
  <c r="J214" i="82" s="1"/>
  <c r="G214" i="83" s="1"/>
  <c r="J214" i="83" s="1"/>
  <c r="G211" i="97"/>
  <c r="J211" i="97" s="1"/>
  <c r="G211" i="98" s="1"/>
  <c r="J211" i="98" s="1"/>
  <c r="G210" i="97"/>
  <c r="J210" i="97" s="1"/>
  <c r="G210" i="98" s="1"/>
  <c r="J210" i="98" s="1"/>
  <c r="G128" i="97"/>
  <c r="J128" i="97" s="1"/>
  <c r="G128" i="98" s="1"/>
  <c r="J128" i="98" s="1"/>
  <c r="G11" i="97"/>
  <c r="J11" i="97" s="1"/>
  <c r="G11" i="98" s="1"/>
  <c r="J11" i="98" s="1"/>
  <c r="G196" i="97"/>
  <c r="J196" i="97" s="1"/>
  <c r="G196" i="98" s="1"/>
  <c r="J196" i="98" s="1"/>
  <c r="G203" i="97"/>
  <c r="J203" i="97" s="1"/>
  <c r="G203" i="98" s="1"/>
  <c r="J203" i="98" s="1"/>
  <c r="G97" i="86"/>
  <c r="J97" i="86" s="1"/>
  <c r="G97" i="87" s="1"/>
  <c r="J97" i="87" s="1"/>
  <c r="G204" i="97"/>
  <c r="J204" i="97" s="1"/>
  <c r="G204" i="98" s="1"/>
  <c r="J204" i="98" s="1"/>
  <c r="G147" i="97"/>
  <c r="J147" i="97" s="1"/>
  <c r="G147" i="98" s="1"/>
  <c r="J147" i="98" s="1"/>
  <c r="G10" i="97"/>
  <c r="J10" i="97" s="1"/>
  <c r="G10" i="98" s="1"/>
  <c r="J10" i="98" s="1"/>
  <c r="G39" i="97"/>
  <c r="J39" i="97" s="1"/>
  <c r="G39" i="98" s="1"/>
  <c r="J39" i="98" s="1"/>
  <c r="G182" i="97"/>
  <c r="J182" i="97" s="1"/>
  <c r="G182" i="98" s="1"/>
  <c r="J182" i="98" s="1"/>
  <c r="G9" i="97"/>
  <c r="J9" i="97" s="1"/>
  <c r="G9" i="98" s="1"/>
  <c r="G197" i="97"/>
  <c r="J197" i="97" s="1"/>
  <c r="G197" i="98" s="1"/>
  <c r="J197" i="98" s="1"/>
  <c r="G209" i="97"/>
  <c r="J209" i="97" s="1"/>
  <c r="G88" i="84"/>
  <c r="J88" i="84" s="1"/>
  <c r="G195" i="97"/>
  <c r="J195" i="97" s="1"/>
  <c r="G195" i="98" s="1"/>
  <c r="J195" i="98" s="1"/>
  <c r="G149" i="97"/>
  <c r="J149" i="97" s="1"/>
  <c r="G149" i="98" s="1"/>
  <c r="J149" i="98" s="1"/>
  <c r="G150" i="97"/>
  <c r="J150" i="97" s="1"/>
  <c r="G150" i="98" s="1"/>
  <c r="J150" i="98" s="1"/>
  <c r="G212" i="97"/>
  <c r="J212" i="97" s="1"/>
  <c r="G212" i="98" s="1"/>
  <c r="J212" i="98" s="1"/>
  <c r="G157" i="97"/>
  <c r="J157" i="97" s="1"/>
  <c r="G157" i="98" s="1"/>
  <c r="J157" i="98" s="1"/>
  <c r="G202" i="97"/>
  <c r="J202" i="97" s="1"/>
  <c r="G202" i="98" s="1"/>
  <c r="J202" i="98" s="1"/>
  <c r="G86" i="84"/>
  <c r="J86" i="84" s="1"/>
  <c r="G87" i="84"/>
  <c r="J87" i="84" s="1"/>
  <c r="G255" i="98"/>
  <c r="J255" i="98" s="1"/>
  <c r="G255" i="99" s="1"/>
  <c r="J255" i="99" s="1"/>
  <c r="G228" i="84"/>
  <c r="J228" i="84" s="1"/>
  <c r="G228" i="85" s="1"/>
  <c r="J228" i="85" s="1"/>
  <c r="G227" i="84"/>
  <c r="J227" i="84" s="1"/>
  <c r="G256" i="85"/>
  <c r="J256" i="85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54" i="87" l="1"/>
  <c r="J254" i="87" s="1"/>
  <c r="G254" i="88" s="1"/>
  <c r="J254" i="88" s="1"/>
  <c r="G209" i="98"/>
  <c r="J209" i="98" s="1"/>
  <c r="G209" i="99" s="1"/>
  <c r="J209" i="99" s="1"/>
  <c r="G209" i="100" s="1"/>
  <c r="J209" i="100" s="1"/>
  <c r="G81" i="86"/>
  <c r="J81" i="86" s="1"/>
  <c r="G81" i="87" s="1"/>
  <c r="J81" i="87" s="1"/>
  <c r="G141" i="86"/>
  <c r="J141" i="86" s="1"/>
  <c r="G141" i="87" s="1"/>
  <c r="J141" i="87" s="1"/>
  <c r="G140" i="86"/>
  <c r="J140" i="86" s="1"/>
  <c r="G140" i="87" s="1"/>
  <c r="J140" i="87" s="1"/>
  <c r="G167" i="86"/>
  <c r="J167" i="86" s="1"/>
  <c r="G167" i="87" s="1"/>
  <c r="J167" i="87" s="1"/>
  <c r="G73" i="86"/>
  <c r="J73" i="86" s="1"/>
  <c r="G73" i="87" s="1"/>
  <c r="J73" i="87" s="1"/>
  <c r="G137" i="86"/>
  <c r="J137" i="86" s="1"/>
  <c r="G137" i="87" s="1"/>
  <c r="J137" i="87" s="1"/>
  <c r="G164" i="86"/>
  <c r="J164" i="86" s="1"/>
  <c r="G164" i="87" s="1"/>
  <c r="J164" i="87" s="1"/>
  <c r="G100" i="86"/>
  <c r="J100" i="86" s="1"/>
  <c r="G100" i="87" s="1"/>
  <c r="J100" i="87" s="1"/>
  <c r="G89" i="86"/>
  <c r="J89" i="86" s="1"/>
  <c r="G89" i="87" s="1"/>
  <c r="J89" i="87" s="1"/>
  <c r="G69" i="86"/>
  <c r="J69" i="86" s="1"/>
  <c r="G69" i="87" s="1"/>
  <c r="J69" i="87" s="1"/>
  <c r="G171" i="86"/>
  <c r="J171" i="86" s="1"/>
  <c r="G171" i="87" s="1"/>
  <c r="J171" i="87" s="1"/>
  <c r="G95" i="86"/>
  <c r="J95" i="86" s="1"/>
  <c r="G95" i="87" s="1"/>
  <c r="J95" i="87" s="1"/>
  <c r="G139" i="86"/>
  <c r="J139" i="86" s="1"/>
  <c r="G139" i="87" s="1"/>
  <c r="J139" i="87" s="1"/>
  <c r="G142" i="86"/>
  <c r="J142" i="86" s="1"/>
  <c r="G142" i="87" s="1"/>
  <c r="J142" i="87" s="1"/>
  <c r="G78" i="86"/>
  <c r="J78" i="86" s="1"/>
  <c r="G78" i="87" s="1"/>
  <c r="J78" i="87" s="1"/>
  <c r="G130" i="86"/>
  <c r="J130" i="86" s="1"/>
  <c r="G130" i="87" s="1"/>
  <c r="J130" i="87" s="1"/>
  <c r="G179" i="86"/>
  <c r="J179" i="86" s="1"/>
  <c r="G179" i="87" s="1"/>
  <c r="J179" i="87" s="1"/>
  <c r="G106" i="86"/>
  <c r="J106" i="86" s="1"/>
  <c r="G106" i="87" s="1"/>
  <c r="J106" i="87" s="1"/>
  <c r="G162" i="86"/>
  <c r="J162" i="86" s="1"/>
  <c r="G162" i="87" s="1"/>
  <c r="J162" i="87" s="1"/>
  <c r="G163" i="86"/>
  <c r="J163" i="86" s="1"/>
  <c r="G163" i="87" s="1"/>
  <c r="J163" i="87" s="1"/>
  <c r="G120" i="86"/>
  <c r="J120" i="86" s="1"/>
  <c r="G120" i="87" s="1"/>
  <c r="J120" i="87" s="1"/>
  <c r="G180" i="86"/>
  <c r="J180" i="86" s="1"/>
  <c r="G180" i="87" s="1"/>
  <c r="J180" i="87" s="1"/>
  <c r="G145" i="86"/>
  <c r="J145" i="86" s="1"/>
  <c r="G145" i="87" s="1"/>
  <c r="J145" i="87" s="1"/>
  <c r="G99" i="86"/>
  <c r="J99" i="86" s="1"/>
  <c r="G99" i="87" s="1"/>
  <c r="J99" i="87" s="1"/>
  <c r="G146" i="86"/>
  <c r="J146" i="86" s="1"/>
  <c r="G146" i="87" s="1"/>
  <c r="J146" i="87" s="1"/>
  <c r="G154" i="86"/>
  <c r="J154" i="86" s="1"/>
  <c r="G154" i="87" s="1"/>
  <c r="J154" i="87" s="1"/>
  <c r="G85" i="86"/>
  <c r="J85" i="86" s="1"/>
  <c r="G85" i="87" s="1"/>
  <c r="J85" i="87" s="1"/>
  <c r="G223" i="86"/>
  <c r="J223" i="86" s="1"/>
  <c r="G223" i="87" s="1"/>
  <c r="J223" i="87" s="1"/>
  <c r="G183" i="86"/>
  <c r="J183" i="86" s="1"/>
  <c r="G183" i="87" s="1"/>
  <c r="J183" i="87" s="1"/>
  <c r="G192" i="86"/>
  <c r="J192" i="86" s="1"/>
  <c r="G192" i="87" s="1"/>
  <c r="J192" i="87" s="1"/>
  <c r="G74" i="86"/>
  <c r="J74" i="86" s="1"/>
  <c r="G74" i="87" s="1"/>
  <c r="J74" i="87" s="1"/>
  <c r="G220" i="86"/>
  <c r="J220" i="86" s="1"/>
  <c r="G220" i="87" s="1"/>
  <c r="J220" i="87" s="1"/>
  <c r="G67" i="86"/>
  <c r="J67" i="86" s="1"/>
  <c r="G67" i="87" s="1"/>
  <c r="J67" i="87" s="1"/>
  <c r="G77" i="86"/>
  <c r="J77" i="86" s="1"/>
  <c r="G77" i="87" s="1"/>
  <c r="J77" i="87" s="1"/>
  <c r="G138" i="86"/>
  <c r="J138" i="86" s="1"/>
  <c r="G138" i="87" s="1"/>
  <c r="J138" i="87" s="1"/>
  <c r="G144" i="86"/>
  <c r="J144" i="86" s="1"/>
  <c r="G144" i="87" s="1"/>
  <c r="J144" i="87" s="1"/>
  <c r="G101" i="86"/>
  <c r="J101" i="86" s="1"/>
  <c r="G101" i="87" s="1"/>
  <c r="J101" i="87" s="1"/>
  <c r="G61" i="86"/>
  <c r="J61" i="86" s="1"/>
  <c r="G61" i="87" s="1"/>
  <c r="J61" i="87" s="1"/>
  <c r="G98" i="86"/>
  <c r="J98" i="86" s="1"/>
  <c r="G98" i="87" s="1"/>
  <c r="J98" i="87" s="1"/>
  <c r="G166" i="86"/>
  <c r="J166" i="86" s="1"/>
  <c r="G166" i="87" s="1"/>
  <c r="J166" i="87" s="1"/>
  <c r="G168" i="86"/>
  <c r="J168" i="86" s="1"/>
  <c r="G168" i="87" s="1"/>
  <c r="J168" i="87" s="1"/>
  <c r="G185" i="86"/>
  <c r="J185" i="86" s="1"/>
  <c r="G185" i="87" s="1"/>
  <c r="J185" i="87" s="1"/>
  <c r="G176" i="86"/>
  <c r="J176" i="86" s="1"/>
  <c r="G176" i="87" s="1"/>
  <c r="J176" i="87" s="1"/>
  <c r="G224" i="86"/>
  <c r="J224" i="86" s="1"/>
  <c r="G224" i="87" s="1"/>
  <c r="J224" i="87" s="1"/>
  <c r="G64" i="86"/>
  <c r="J64" i="86" s="1"/>
  <c r="G64" i="87" s="1"/>
  <c r="J64" i="87" s="1"/>
  <c r="G121" i="86"/>
  <c r="J121" i="86" s="1"/>
  <c r="G121" i="87" s="1"/>
  <c r="J121" i="87" s="1"/>
  <c r="G91" i="86"/>
  <c r="J91" i="86" s="1"/>
  <c r="G91" i="87" s="1"/>
  <c r="J91" i="87" s="1"/>
  <c r="G118" i="86"/>
  <c r="J118" i="86" s="1"/>
  <c r="G118" i="87" s="1"/>
  <c r="J118" i="87" s="1"/>
  <c r="G123" i="86"/>
  <c r="J123" i="86" s="1"/>
  <c r="G123" i="87" s="1"/>
  <c r="J123" i="87" s="1"/>
  <c r="G68" i="86"/>
  <c r="J68" i="86" s="1"/>
  <c r="G68" i="87" s="1"/>
  <c r="J68" i="87" s="1"/>
  <c r="G184" i="86"/>
  <c r="J184" i="86" s="1"/>
  <c r="G184" i="87" s="1"/>
  <c r="J184" i="87" s="1"/>
  <c r="G160" i="86"/>
  <c r="J160" i="86" s="1"/>
  <c r="G160" i="87" s="1"/>
  <c r="J160" i="87" s="1"/>
  <c r="G93" i="86"/>
  <c r="J93" i="86" s="1"/>
  <c r="G93" i="87" s="1"/>
  <c r="J93" i="87" s="1"/>
  <c r="G225" i="86"/>
  <c r="J225" i="86" s="1"/>
  <c r="G225" i="87" s="1"/>
  <c r="J225" i="87" s="1"/>
  <c r="G79" i="86"/>
  <c r="J79" i="86" s="1"/>
  <c r="G79" i="87" s="1"/>
  <c r="J79" i="87" s="1"/>
  <c r="G62" i="86"/>
  <c r="J62" i="86" s="1"/>
  <c r="G62" i="87" s="1"/>
  <c r="J62" i="87" s="1"/>
  <c r="G170" i="86"/>
  <c r="J170" i="86" s="1"/>
  <c r="G170" i="87" s="1"/>
  <c r="J170" i="87" s="1"/>
  <c r="G172" i="86"/>
  <c r="J172" i="86" s="1"/>
  <c r="G172" i="87" s="1"/>
  <c r="J172" i="87" s="1"/>
  <c r="G215" i="86"/>
  <c r="J215" i="86" s="1"/>
  <c r="G215" i="87" s="1"/>
  <c r="J215" i="87" s="1"/>
  <c r="G222" i="86"/>
  <c r="J222" i="86" s="1"/>
  <c r="G222" i="87" s="1"/>
  <c r="J222" i="87" s="1"/>
  <c r="G92" i="86"/>
  <c r="J92" i="86" s="1"/>
  <c r="G92" i="87" s="1"/>
  <c r="J92" i="87" s="1"/>
  <c r="G90" i="86"/>
  <c r="J90" i="86" s="1"/>
  <c r="G90" i="87" s="1"/>
  <c r="J90" i="87" s="1"/>
  <c r="G65" i="86"/>
  <c r="J65" i="86" s="1"/>
  <c r="G65" i="87" s="1"/>
  <c r="J65" i="87" s="1"/>
  <c r="G72" i="86"/>
  <c r="J72" i="86" s="1"/>
  <c r="G72" i="87" s="1"/>
  <c r="J72" i="87" s="1"/>
  <c r="G80" i="86"/>
  <c r="J80" i="86" s="1"/>
  <c r="G80" i="87" s="1"/>
  <c r="J80" i="87" s="1"/>
  <c r="G66" i="86"/>
  <c r="J66" i="86" s="1"/>
  <c r="G66" i="87" s="1"/>
  <c r="J66" i="87" s="1"/>
  <c r="G158" i="86"/>
  <c r="J158" i="86" s="1"/>
  <c r="G158" i="87" s="1"/>
  <c r="J158" i="87" s="1"/>
  <c r="G143" i="86"/>
  <c r="J143" i="86" s="1"/>
  <c r="G143" i="87" s="1"/>
  <c r="J143" i="87" s="1"/>
  <c r="G159" i="86"/>
  <c r="J159" i="86" s="1"/>
  <c r="G159" i="87" s="1"/>
  <c r="J159" i="87" s="1"/>
  <c r="G205" i="100"/>
  <c r="J205" i="100" s="1"/>
  <c r="G148" i="100"/>
  <c r="J148" i="100" s="1"/>
  <c r="G206" i="100"/>
  <c r="J206" i="100" s="1"/>
  <c r="G193" i="100"/>
  <c r="J193" i="100" s="1"/>
  <c r="G226" i="100"/>
  <c r="J226" i="100" s="1"/>
  <c r="G125" i="100"/>
  <c r="J125" i="100" s="1"/>
  <c r="G127" i="100"/>
  <c r="J127" i="100" s="1"/>
  <c r="G113" i="100"/>
  <c r="J113" i="100" s="1"/>
  <c r="G84" i="100"/>
  <c r="J84" i="100" s="1"/>
  <c r="G177" i="100"/>
  <c r="J177" i="100" s="1"/>
  <c r="G208" i="100"/>
  <c r="J208" i="100" s="1"/>
  <c r="G181" i="100"/>
  <c r="J181" i="100" s="1"/>
  <c r="G194" i="100"/>
  <c r="J194" i="100" s="1"/>
  <c r="G152" i="100"/>
  <c r="J152" i="100" s="1"/>
  <c r="G153" i="100"/>
  <c r="J153" i="100" s="1"/>
  <c r="G151" i="100"/>
  <c r="J151" i="100" s="1"/>
  <c r="G83" i="100"/>
  <c r="J83" i="100" s="1"/>
  <c r="G213" i="100"/>
  <c r="J213" i="100" s="1"/>
  <c r="G126" i="100"/>
  <c r="J126" i="100" s="1"/>
  <c r="G155" i="100"/>
  <c r="J155" i="100" s="1"/>
  <c r="G227" i="85"/>
  <c r="J227" i="85" s="1"/>
  <c r="G227" i="86" s="1"/>
  <c r="J227" i="86" s="1"/>
  <c r="G88" i="85"/>
  <c r="J88" i="85" s="1"/>
  <c r="G87" i="85"/>
  <c r="J87" i="85" s="1"/>
  <c r="G86" i="85"/>
  <c r="J86" i="85" s="1"/>
  <c r="G228" i="86"/>
  <c r="J228" i="86" s="1"/>
  <c r="G228" i="87" s="1"/>
  <c r="J228" i="87" s="1"/>
  <c r="G256" i="86"/>
  <c r="J256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54" i="89" l="1"/>
  <c r="J254" i="89" s="1"/>
  <c r="G227" i="87"/>
  <c r="J227" i="87" s="1"/>
  <c r="G24" i="87"/>
  <c r="J24" i="87" s="1"/>
  <c r="G24" i="88" s="1"/>
  <c r="J24" i="88" s="1"/>
  <c r="G26" i="87"/>
  <c r="J26" i="87" s="1"/>
  <c r="G26" i="88" s="1"/>
  <c r="J26" i="88" s="1"/>
  <c r="G25" i="87"/>
  <c r="J25" i="87" s="1"/>
  <c r="G25" i="88" s="1"/>
  <c r="J25" i="88" s="1"/>
  <c r="G38" i="86"/>
  <c r="J38" i="86" s="1"/>
  <c r="G38" i="87" s="1"/>
  <c r="J38" i="87" s="1"/>
  <c r="G86" i="86"/>
  <c r="J86" i="86" s="1"/>
  <c r="G86" i="87" s="1"/>
  <c r="J86" i="87" s="1"/>
  <c r="G221" i="86"/>
  <c r="J221" i="86" s="1"/>
  <c r="G221" i="87" s="1"/>
  <c r="J221" i="87" s="1"/>
  <c r="G21" i="87"/>
  <c r="J21" i="87" s="1"/>
  <c r="G21" i="88" s="1"/>
  <c r="J21" i="88" s="1"/>
  <c r="G88" i="86"/>
  <c r="J88" i="86" s="1"/>
  <c r="G87" i="86"/>
  <c r="J87" i="86" s="1"/>
  <c r="G161" i="86"/>
  <c r="J161" i="86" s="1"/>
  <c r="G161" i="87" s="1"/>
  <c r="J161" i="87" s="1"/>
  <c r="G96" i="86"/>
  <c r="J96" i="86" s="1"/>
  <c r="G96" i="87" s="1"/>
  <c r="J96" i="87" s="1"/>
  <c r="G97" i="89"/>
  <c r="J97" i="89" s="1"/>
  <c r="G97" i="90" s="1"/>
  <c r="J97" i="90" s="1"/>
  <c r="G165" i="86"/>
  <c r="J165" i="86" s="1"/>
  <c r="G165" i="87" s="1"/>
  <c r="J165" i="87" s="1"/>
  <c r="G119" i="86"/>
  <c r="J119" i="86" s="1"/>
  <c r="G119" i="87" s="1"/>
  <c r="J119" i="87" s="1"/>
  <c r="G23" i="87"/>
  <c r="J23" i="87" s="1"/>
  <c r="G23" i="88" s="1"/>
  <c r="J23" i="88" s="1"/>
  <c r="G19" i="87"/>
  <c r="J19" i="87" s="1"/>
  <c r="G19" i="88" s="1"/>
  <c r="J19" i="88" s="1"/>
  <c r="G22" i="87"/>
  <c r="J22" i="87" s="1"/>
  <c r="G22" i="88" s="1"/>
  <c r="J22" i="88" s="1"/>
  <c r="G20" i="87"/>
  <c r="J20" i="87" s="1"/>
  <c r="G20" i="88" s="1"/>
  <c r="J20" i="88" s="1"/>
  <c r="G122" i="86"/>
  <c r="J122" i="86" s="1"/>
  <c r="G122" i="87" s="1"/>
  <c r="J122" i="87" s="1"/>
  <c r="G153" i="101"/>
  <c r="J153" i="101" s="1"/>
  <c r="G127" i="101"/>
  <c r="J127" i="101" s="1"/>
  <c r="G152" i="101"/>
  <c r="J152" i="101" s="1"/>
  <c r="G125" i="101"/>
  <c r="J125" i="101" s="1"/>
  <c r="G209" i="101"/>
  <c r="J209" i="101" s="1"/>
  <c r="G194" i="101"/>
  <c r="J194" i="101" s="1"/>
  <c r="G226" i="101"/>
  <c r="J226" i="101" s="1"/>
  <c r="G151" i="101"/>
  <c r="J151" i="101" s="1"/>
  <c r="G155" i="101"/>
  <c r="J155" i="101" s="1"/>
  <c r="G181" i="101"/>
  <c r="J181" i="101" s="1"/>
  <c r="G193" i="101"/>
  <c r="J193" i="101" s="1"/>
  <c r="G126" i="101"/>
  <c r="J126" i="101" s="1"/>
  <c r="G208" i="101"/>
  <c r="J208" i="101" s="1"/>
  <c r="G206" i="101"/>
  <c r="J206" i="101" s="1"/>
  <c r="G113" i="101"/>
  <c r="J113" i="101" s="1"/>
  <c r="G213" i="101"/>
  <c r="J213" i="101" s="1"/>
  <c r="G177" i="101"/>
  <c r="J177" i="101" s="1"/>
  <c r="G148" i="101"/>
  <c r="J148" i="101" s="1"/>
  <c r="G83" i="101"/>
  <c r="J83" i="101" s="1"/>
  <c r="G84" i="101"/>
  <c r="J84" i="101" s="1"/>
  <c r="G205" i="101"/>
  <c r="J205" i="101" s="1"/>
  <c r="G204" i="100"/>
  <c r="J204" i="100" s="1"/>
  <c r="G196" i="100"/>
  <c r="J196" i="100" s="1"/>
  <c r="G9" i="100"/>
  <c r="J9" i="100" s="1"/>
  <c r="G195" i="100"/>
  <c r="J195" i="100" s="1"/>
  <c r="G211" i="100"/>
  <c r="J211" i="100" s="1"/>
  <c r="G212" i="100"/>
  <c r="J212" i="100" s="1"/>
  <c r="G147" i="100"/>
  <c r="J147" i="100" s="1"/>
  <c r="G197" i="100"/>
  <c r="J197" i="100" s="1"/>
  <c r="G150" i="100"/>
  <c r="J150" i="100" s="1"/>
  <c r="G39" i="100"/>
  <c r="J39" i="100" s="1"/>
  <c r="G11" i="100"/>
  <c r="J11" i="100" s="1"/>
  <c r="G198" i="100"/>
  <c r="J198" i="100" s="1"/>
  <c r="G202" i="100"/>
  <c r="J202" i="100" s="1"/>
  <c r="G203" i="100"/>
  <c r="J203" i="100" s="1"/>
  <c r="G128" i="100"/>
  <c r="J128" i="100" s="1"/>
  <c r="G10" i="100"/>
  <c r="J10" i="100" s="1"/>
  <c r="G182" i="100"/>
  <c r="J182" i="100" s="1"/>
  <c r="G157" i="100"/>
  <c r="J157" i="100" s="1"/>
  <c r="G210" i="100"/>
  <c r="J210" i="100" s="1"/>
  <c r="G149" i="100"/>
  <c r="J149" i="100" s="1"/>
  <c r="G224" i="88"/>
  <c r="J224" i="88" s="1"/>
  <c r="G224" i="89" s="1"/>
  <c r="J224" i="89" s="1"/>
  <c r="G227" i="88"/>
  <c r="J227" i="88" s="1"/>
  <c r="G256" i="87"/>
  <c r="J256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228" i="88"/>
  <c r="J228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G33" i="87"/>
  <c r="J33" i="87" s="1"/>
  <c r="G43" i="87"/>
  <c r="J43" i="87" s="1"/>
  <c r="G108" i="87"/>
  <c r="J108" i="87" s="1"/>
  <c r="G110" i="87"/>
  <c r="J110" i="87" s="1"/>
  <c r="G54" i="87"/>
  <c r="J54" i="87" s="1"/>
  <c r="G111" i="87"/>
  <c r="J111" i="87" s="1"/>
  <c r="G47" i="87"/>
  <c r="J47" i="87" s="1"/>
  <c r="G214" i="85"/>
  <c r="J214" i="85" s="1"/>
  <c r="G48" i="87"/>
  <c r="J48" i="87" s="1"/>
  <c r="G49" i="87"/>
  <c r="J49" i="87" s="1"/>
  <c r="G115" i="87"/>
  <c r="J115" i="87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54" i="90" l="1"/>
  <c r="J254" i="90" s="1"/>
  <c r="G20" i="89"/>
  <c r="J20" i="89" s="1"/>
  <c r="G20" i="90" s="1"/>
  <c r="J20" i="90" s="1"/>
  <c r="G23" i="89"/>
  <c r="J23" i="89" s="1"/>
  <c r="G23" i="90" s="1"/>
  <c r="J23" i="90" s="1"/>
  <c r="G26" i="89"/>
  <c r="J26" i="89" s="1"/>
  <c r="G26" i="90" s="1"/>
  <c r="J26" i="90" s="1"/>
  <c r="G24" i="89"/>
  <c r="J24" i="89" s="1"/>
  <c r="G24" i="90" s="1"/>
  <c r="J24" i="90" s="1"/>
  <c r="G22" i="89"/>
  <c r="J22" i="89" s="1"/>
  <c r="G22" i="90" s="1"/>
  <c r="J22" i="90" s="1"/>
  <c r="G79" i="89"/>
  <c r="J79" i="89" s="1"/>
  <c r="G79" i="90" s="1"/>
  <c r="J79" i="90" s="1"/>
  <c r="G64" i="89"/>
  <c r="J64" i="89" s="1"/>
  <c r="G64" i="90" s="1"/>
  <c r="J64" i="90" s="1"/>
  <c r="G69" i="89"/>
  <c r="J69" i="89" s="1"/>
  <c r="G69" i="90" s="1"/>
  <c r="J69" i="90" s="1"/>
  <c r="G99" i="89"/>
  <c r="J99" i="89" s="1"/>
  <c r="G99" i="90" s="1"/>
  <c r="J99" i="90" s="1"/>
  <c r="G81" i="89"/>
  <c r="J81" i="89" s="1"/>
  <c r="G81" i="90" s="1"/>
  <c r="J81" i="90" s="1"/>
  <c r="G215" i="89"/>
  <c r="J215" i="89" s="1"/>
  <c r="G215" i="90" s="1"/>
  <c r="J215" i="90" s="1"/>
  <c r="G183" i="89"/>
  <c r="J183" i="89" s="1"/>
  <c r="G183" i="90" s="1"/>
  <c r="J183" i="90" s="1"/>
  <c r="G145" i="89"/>
  <c r="J145" i="89" s="1"/>
  <c r="G145" i="90" s="1"/>
  <c r="J145" i="90" s="1"/>
  <c r="G172" i="89"/>
  <c r="J172" i="89" s="1"/>
  <c r="G172" i="90" s="1"/>
  <c r="J172" i="90" s="1"/>
  <c r="G185" i="89"/>
  <c r="J185" i="89" s="1"/>
  <c r="G185" i="90" s="1"/>
  <c r="J185" i="90" s="1"/>
  <c r="G214" i="86"/>
  <c r="J214" i="86" s="1"/>
  <c r="G214" i="87" s="1"/>
  <c r="J214" i="87" s="1"/>
  <c r="G214" i="88" s="1"/>
  <c r="G95" i="89"/>
  <c r="J95" i="89" s="1"/>
  <c r="G95" i="90" s="1"/>
  <c r="J95" i="90" s="1"/>
  <c r="G170" i="89"/>
  <c r="J170" i="89" s="1"/>
  <c r="G170" i="90" s="1"/>
  <c r="J170" i="90" s="1"/>
  <c r="G166" i="89"/>
  <c r="J166" i="89" s="1"/>
  <c r="G166" i="90" s="1"/>
  <c r="J166" i="90" s="1"/>
  <c r="G167" i="89"/>
  <c r="J167" i="89" s="1"/>
  <c r="G167" i="90" s="1"/>
  <c r="J167" i="90" s="1"/>
  <c r="G78" i="89"/>
  <c r="J78" i="89" s="1"/>
  <c r="G78" i="90" s="1"/>
  <c r="J78" i="90" s="1"/>
  <c r="G143" i="89"/>
  <c r="J143" i="89" s="1"/>
  <c r="G143" i="90" s="1"/>
  <c r="J143" i="90" s="1"/>
  <c r="G158" i="89"/>
  <c r="J158" i="89" s="1"/>
  <c r="G158" i="90" s="1"/>
  <c r="J158" i="90" s="1"/>
  <c r="G106" i="89"/>
  <c r="J106" i="89" s="1"/>
  <c r="G106" i="90" s="1"/>
  <c r="J106" i="90" s="1"/>
  <c r="G223" i="89"/>
  <c r="J223" i="89" s="1"/>
  <c r="G223" i="90" s="1"/>
  <c r="J223" i="90" s="1"/>
  <c r="G171" i="89"/>
  <c r="J171" i="89" s="1"/>
  <c r="G171" i="90" s="1"/>
  <c r="J171" i="90" s="1"/>
  <c r="G141" i="89"/>
  <c r="J141" i="89" s="1"/>
  <c r="G141" i="90" s="1"/>
  <c r="J141" i="90" s="1"/>
  <c r="G101" i="89"/>
  <c r="J101" i="89" s="1"/>
  <c r="G101" i="90" s="1"/>
  <c r="J101" i="90" s="1"/>
  <c r="G164" i="89"/>
  <c r="J164" i="89" s="1"/>
  <c r="G164" i="90" s="1"/>
  <c r="J164" i="90" s="1"/>
  <c r="G120" i="89"/>
  <c r="J120" i="89" s="1"/>
  <c r="G120" i="90" s="1"/>
  <c r="J120" i="90" s="1"/>
  <c r="G89" i="89"/>
  <c r="J89" i="89" s="1"/>
  <c r="G89" i="90" s="1"/>
  <c r="J89" i="90" s="1"/>
  <c r="G90" i="89"/>
  <c r="J90" i="89" s="1"/>
  <c r="G90" i="90" s="1"/>
  <c r="J90" i="90" s="1"/>
  <c r="G80" i="89"/>
  <c r="J80" i="89" s="1"/>
  <c r="G80" i="90" s="1"/>
  <c r="J80" i="90" s="1"/>
  <c r="G146" i="89"/>
  <c r="J146" i="89" s="1"/>
  <c r="G146" i="90" s="1"/>
  <c r="J146" i="90" s="1"/>
  <c r="G160" i="89"/>
  <c r="J160" i="89" s="1"/>
  <c r="G160" i="90" s="1"/>
  <c r="J160" i="90" s="1"/>
  <c r="G130" i="89"/>
  <c r="J130" i="89" s="1"/>
  <c r="G130" i="90" s="1"/>
  <c r="J130" i="90" s="1"/>
  <c r="G92" i="89"/>
  <c r="J92" i="89" s="1"/>
  <c r="G92" i="90" s="1"/>
  <c r="J92" i="90" s="1"/>
  <c r="G93" i="89"/>
  <c r="J93" i="89" s="1"/>
  <c r="G93" i="90" s="1"/>
  <c r="J93" i="90" s="1"/>
  <c r="G121" i="89"/>
  <c r="J121" i="89" s="1"/>
  <c r="G121" i="90" s="1"/>
  <c r="J121" i="90" s="1"/>
  <c r="G179" i="89"/>
  <c r="J179" i="89" s="1"/>
  <c r="G179" i="90" s="1"/>
  <c r="J179" i="90" s="1"/>
  <c r="G98" i="89"/>
  <c r="J98" i="89" s="1"/>
  <c r="G98" i="90" s="1"/>
  <c r="J98" i="90" s="1"/>
  <c r="G168" i="89"/>
  <c r="J168" i="89" s="1"/>
  <c r="G168" i="90" s="1"/>
  <c r="J168" i="90" s="1"/>
  <c r="G70" i="97"/>
  <c r="J70" i="97" s="1"/>
  <c r="G70" i="98" s="1"/>
  <c r="J70" i="98" s="1"/>
  <c r="G88" i="87"/>
  <c r="J88" i="87" s="1"/>
  <c r="G88" i="88" s="1"/>
  <c r="J88" i="88" s="1"/>
  <c r="G87" i="87"/>
  <c r="J87" i="87" s="1"/>
  <c r="G87" i="88" s="1"/>
  <c r="J87" i="88" s="1"/>
  <c r="G192" i="89"/>
  <c r="J192" i="89" s="1"/>
  <c r="G192" i="90" s="1"/>
  <c r="J192" i="90" s="1"/>
  <c r="G138" i="89"/>
  <c r="J138" i="89" s="1"/>
  <c r="G138" i="90" s="1"/>
  <c r="J138" i="90" s="1"/>
  <c r="G19" i="89"/>
  <c r="J19" i="89" s="1"/>
  <c r="G19" i="90" s="1"/>
  <c r="J19" i="90" s="1"/>
  <c r="G142" i="89"/>
  <c r="J142" i="89" s="1"/>
  <c r="G142" i="90" s="1"/>
  <c r="J142" i="90" s="1"/>
  <c r="G85" i="89"/>
  <c r="J85" i="89" s="1"/>
  <c r="G85" i="90" s="1"/>
  <c r="J85" i="90" s="1"/>
  <c r="G91" i="89"/>
  <c r="J91" i="89" s="1"/>
  <c r="G91" i="90" s="1"/>
  <c r="J91" i="90" s="1"/>
  <c r="G123" i="89"/>
  <c r="J123" i="89" s="1"/>
  <c r="G123" i="90" s="1"/>
  <c r="J123" i="90" s="1"/>
  <c r="G154" i="89"/>
  <c r="J154" i="89" s="1"/>
  <c r="G154" i="90" s="1"/>
  <c r="J154" i="90" s="1"/>
  <c r="G137" i="89"/>
  <c r="J137" i="89" s="1"/>
  <c r="G137" i="90" s="1"/>
  <c r="J137" i="90" s="1"/>
  <c r="G71" i="97"/>
  <c r="J71" i="97" s="1"/>
  <c r="G71" i="98" s="1"/>
  <c r="J71" i="98" s="1"/>
  <c r="G139" i="89"/>
  <c r="J139" i="89" s="1"/>
  <c r="G139" i="90" s="1"/>
  <c r="J139" i="90" s="1"/>
  <c r="G74" i="89"/>
  <c r="J74" i="89" s="1"/>
  <c r="G74" i="90" s="1"/>
  <c r="J74" i="90" s="1"/>
  <c r="G77" i="89"/>
  <c r="J77" i="89" s="1"/>
  <c r="G77" i="90" s="1"/>
  <c r="J77" i="90" s="1"/>
  <c r="G159" i="89"/>
  <c r="J159" i="89" s="1"/>
  <c r="G159" i="90" s="1"/>
  <c r="J159" i="90" s="1"/>
  <c r="G118" i="89"/>
  <c r="J118" i="89" s="1"/>
  <c r="G118" i="90" s="1"/>
  <c r="J118" i="90" s="1"/>
  <c r="G184" i="89"/>
  <c r="J184" i="89" s="1"/>
  <c r="G184" i="90" s="1"/>
  <c r="J184" i="90" s="1"/>
  <c r="G176" i="89"/>
  <c r="J176" i="89" s="1"/>
  <c r="G176" i="90" s="1"/>
  <c r="J176" i="90" s="1"/>
  <c r="G66" i="89"/>
  <c r="J66" i="89" s="1"/>
  <c r="G66" i="90" s="1"/>
  <c r="J66" i="90" s="1"/>
  <c r="G144" i="89"/>
  <c r="J144" i="89" s="1"/>
  <c r="G144" i="90" s="1"/>
  <c r="J144" i="90" s="1"/>
  <c r="G175" i="97"/>
  <c r="J175" i="97" s="1"/>
  <c r="G175" i="98" s="1"/>
  <c r="J175" i="98" s="1"/>
  <c r="G220" i="89"/>
  <c r="J220" i="89" s="1"/>
  <c r="G220" i="90" s="1"/>
  <c r="J220" i="90" s="1"/>
  <c r="G100" i="89"/>
  <c r="J100" i="89" s="1"/>
  <c r="G100" i="90" s="1"/>
  <c r="J100" i="90" s="1"/>
  <c r="G140" i="89"/>
  <c r="J140" i="89" s="1"/>
  <c r="G140" i="90" s="1"/>
  <c r="J140" i="90" s="1"/>
  <c r="G163" i="89"/>
  <c r="J163" i="89" s="1"/>
  <c r="G163" i="90" s="1"/>
  <c r="J163" i="90" s="1"/>
  <c r="G67" i="89"/>
  <c r="J67" i="89" s="1"/>
  <c r="G67" i="90" s="1"/>
  <c r="J67" i="90" s="1"/>
  <c r="G73" i="89"/>
  <c r="J73" i="89" s="1"/>
  <c r="G73" i="90" s="1"/>
  <c r="J73" i="90" s="1"/>
  <c r="G25" i="89"/>
  <c r="J25" i="89" s="1"/>
  <c r="G25" i="90" s="1"/>
  <c r="J25" i="90" s="1"/>
  <c r="G162" i="89"/>
  <c r="J162" i="89" s="1"/>
  <c r="G162" i="90" s="1"/>
  <c r="J162" i="90" s="1"/>
  <c r="G68" i="89"/>
  <c r="J68" i="89" s="1"/>
  <c r="G68" i="90" s="1"/>
  <c r="J68" i="90" s="1"/>
  <c r="G21" i="89"/>
  <c r="J21" i="89" s="1"/>
  <c r="G21" i="90" s="1"/>
  <c r="J21" i="90" s="1"/>
  <c r="G61" i="89"/>
  <c r="J61" i="89" s="1"/>
  <c r="G61" i="90" s="1"/>
  <c r="J61" i="90" s="1"/>
  <c r="G62" i="89"/>
  <c r="J62" i="89" s="1"/>
  <c r="G62" i="90" s="1"/>
  <c r="J62" i="90" s="1"/>
  <c r="G225" i="89"/>
  <c r="J225" i="89" s="1"/>
  <c r="G225" i="90" s="1"/>
  <c r="J225" i="90" s="1"/>
  <c r="G72" i="89"/>
  <c r="J72" i="89" s="1"/>
  <c r="G72" i="90" s="1"/>
  <c r="J72" i="90" s="1"/>
  <c r="G65" i="89"/>
  <c r="J65" i="89" s="1"/>
  <c r="G65" i="90" s="1"/>
  <c r="J65" i="90" s="1"/>
  <c r="G180" i="89"/>
  <c r="J180" i="89" s="1"/>
  <c r="G180" i="90" s="1"/>
  <c r="J180" i="90" s="1"/>
  <c r="G222" i="89"/>
  <c r="J222" i="89" s="1"/>
  <c r="G222" i="90" s="1"/>
  <c r="J222" i="90" s="1"/>
  <c r="G150" i="101"/>
  <c r="J150" i="101" s="1"/>
  <c r="G196" i="101"/>
  <c r="J196" i="101" s="1"/>
  <c r="G113" i="102"/>
  <c r="J113" i="102" s="1"/>
  <c r="G226" i="102"/>
  <c r="J226" i="102" s="1"/>
  <c r="G226" i="103" s="1"/>
  <c r="J226" i="103" s="1"/>
  <c r="G226" i="104" s="1"/>
  <c r="J226" i="104" s="1"/>
  <c r="G226" i="105" s="1"/>
  <c r="J226" i="105" s="1"/>
  <c r="G128" i="101"/>
  <c r="J128" i="101" s="1"/>
  <c r="G204" i="101"/>
  <c r="J204" i="101" s="1"/>
  <c r="G206" i="102"/>
  <c r="J206" i="102" s="1"/>
  <c r="G206" i="103" s="1"/>
  <c r="J206" i="103" s="1"/>
  <c r="G206" i="104" s="1"/>
  <c r="G194" i="102"/>
  <c r="J194" i="102" s="1"/>
  <c r="G194" i="103" s="1"/>
  <c r="J194" i="103" s="1"/>
  <c r="G194" i="104" s="1"/>
  <c r="J194" i="104" s="1"/>
  <c r="G194" i="105" s="1"/>
  <c r="J194" i="105" s="1"/>
  <c r="G9" i="101"/>
  <c r="J9" i="101" s="1"/>
  <c r="G203" i="101"/>
  <c r="J203" i="101" s="1"/>
  <c r="G205" i="102"/>
  <c r="J205" i="102" s="1"/>
  <c r="G205" i="103" s="1"/>
  <c r="J205" i="103" s="1"/>
  <c r="G205" i="104" s="1"/>
  <c r="G208" i="102"/>
  <c r="J208" i="102" s="1"/>
  <c r="G208" i="103" s="1"/>
  <c r="J208" i="103" s="1"/>
  <c r="G208" i="104" s="1"/>
  <c r="G209" i="102"/>
  <c r="J209" i="102" s="1"/>
  <c r="G209" i="103" s="1"/>
  <c r="J209" i="103" s="1"/>
  <c r="G39" i="101"/>
  <c r="J39" i="101" s="1"/>
  <c r="G202" i="101"/>
  <c r="J202" i="101" s="1"/>
  <c r="G147" i="101"/>
  <c r="J147" i="101" s="1"/>
  <c r="G84" i="102"/>
  <c r="J84" i="102" s="1"/>
  <c r="G84" i="103" s="1"/>
  <c r="J84" i="103" s="1"/>
  <c r="G84" i="104" s="1"/>
  <c r="J84" i="104" s="1"/>
  <c r="G84" i="105" s="1"/>
  <c r="J84" i="105" s="1"/>
  <c r="G126" i="102"/>
  <c r="J126" i="102" s="1"/>
  <c r="G126" i="103" s="1"/>
  <c r="J126" i="103" s="1"/>
  <c r="G126" i="104" s="1"/>
  <c r="J126" i="104" s="1"/>
  <c r="G126" i="105" s="1"/>
  <c r="J126" i="105" s="1"/>
  <c r="G125" i="102"/>
  <c r="J125" i="102" s="1"/>
  <c r="G125" i="103" s="1"/>
  <c r="J125" i="103" s="1"/>
  <c r="G125" i="104" s="1"/>
  <c r="J125" i="104" s="1"/>
  <c r="G125" i="105" s="1"/>
  <c r="J125" i="105" s="1"/>
  <c r="G213" i="102"/>
  <c r="J213" i="102" s="1"/>
  <c r="G213" i="103" s="1"/>
  <c r="J213" i="103" s="1"/>
  <c r="G213" i="104" s="1"/>
  <c r="G210" i="101"/>
  <c r="J210" i="101" s="1"/>
  <c r="G212" i="101"/>
  <c r="J212" i="101" s="1"/>
  <c r="G83" i="102"/>
  <c r="J83" i="102" s="1"/>
  <c r="G83" i="103" s="1"/>
  <c r="J83" i="103" s="1"/>
  <c r="G83" i="104" s="1"/>
  <c r="J83" i="104" s="1"/>
  <c r="G83" i="105" s="1"/>
  <c r="J83" i="105" s="1"/>
  <c r="G193" i="102"/>
  <c r="J193" i="102" s="1"/>
  <c r="G193" i="103" s="1"/>
  <c r="J193" i="103" s="1"/>
  <c r="G193" i="104" s="1"/>
  <c r="J193" i="104" s="1"/>
  <c r="G193" i="105" s="1"/>
  <c r="J193" i="105" s="1"/>
  <c r="G152" i="102"/>
  <c r="J152" i="102" s="1"/>
  <c r="G152" i="103" s="1"/>
  <c r="J152" i="103" s="1"/>
  <c r="G152" i="104" s="1"/>
  <c r="J152" i="104" s="1"/>
  <c r="G152" i="105" s="1"/>
  <c r="J152" i="105" s="1"/>
  <c r="G157" i="101"/>
  <c r="J157" i="101" s="1"/>
  <c r="G211" i="101"/>
  <c r="J211" i="101" s="1"/>
  <c r="G148" i="102"/>
  <c r="J148" i="102" s="1"/>
  <c r="G148" i="103" s="1"/>
  <c r="J148" i="103" s="1"/>
  <c r="G148" i="104" s="1"/>
  <c r="J148" i="104" s="1"/>
  <c r="G148" i="105" s="1"/>
  <c r="J148" i="105" s="1"/>
  <c r="G181" i="102"/>
  <c r="J181" i="102" s="1"/>
  <c r="G181" i="103" s="1"/>
  <c r="J181" i="103" s="1"/>
  <c r="G181" i="104" s="1"/>
  <c r="J181" i="104" s="1"/>
  <c r="G181" i="105" s="1"/>
  <c r="J181" i="105" s="1"/>
  <c r="G127" i="102"/>
  <c r="J127" i="102" s="1"/>
  <c r="G127" i="103" s="1"/>
  <c r="J127" i="103" s="1"/>
  <c r="G127" i="104" s="1"/>
  <c r="J127" i="104" s="1"/>
  <c r="G127" i="105" s="1"/>
  <c r="J127" i="105" s="1"/>
  <c r="G151" i="102"/>
  <c r="J151" i="102" s="1"/>
  <c r="G151" i="103" s="1"/>
  <c r="J151" i="103" s="1"/>
  <c r="G151" i="104" s="1"/>
  <c r="J151" i="104" s="1"/>
  <c r="G151" i="105" s="1"/>
  <c r="J151" i="105" s="1"/>
  <c r="G182" i="101"/>
  <c r="J182" i="101" s="1"/>
  <c r="G11" i="101"/>
  <c r="J11" i="101" s="1"/>
  <c r="G195" i="101"/>
  <c r="J195" i="101" s="1"/>
  <c r="G177" i="102"/>
  <c r="J177" i="102" s="1"/>
  <c r="G177" i="103" s="1"/>
  <c r="J177" i="103" s="1"/>
  <c r="G177" i="104" s="1"/>
  <c r="J177" i="104" s="1"/>
  <c r="G177" i="105" s="1"/>
  <c r="J177" i="105" s="1"/>
  <c r="G155" i="102"/>
  <c r="J155" i="102" s="1"/>
  <c r="G155" i="103" s="1"/>
  <c r="J155" i="103" s="1"/>
  <c r="G155" i="104" s="1"/>
  <c r="J155" i="104" s="1"/>
  <c r="G155" i="105" s="1"/>
  <c r="J155" i="105" s="1"/>
  <c r="G153" i="102"/>
  <c r="J153" i="102" s="1"/>
  <c r="G153" i="103" s="1"/>
  <c r="J153" i="103" s="1"/>
  <c r="G153" i="104" s="1"/>
  <c r="J153" i="104" s="1"/>
  <c r="G153" i="105" s="1"/>
  <c r="J153" i="105" s="1"/>
  <c r="G149" i="101"/>
  <c r="J149" i="101" s="1"/>
  <c r="G10" i="101"/>
  <c r="J10" i="101" s="1"/>
  <c r="G198" i="101"/>
  <c r="J198" i="101" s="1"/>
  <c r="G197" i="101"/>
  <c r="J197" i="101" s="1"/>
  <c r="G54" i="88"/>
  <c r="J54" i="88" s="1"/>
  <c r="G54" i="89" s="1"/>
  <c r="J54" i="89" s="1"/>
  <c r="G27" i="88"/>
  <c r="J27" i="88" s="1"/>
  <c r="G27" i="89" s="1"/>
  <c r="J27" i="89" s="1"/>
  <c r="G46" i="88"/>
  <c r="J46" i="88" s="1"/>
  <c r="G46" i="89" s="1"/>
  <c r="J46" i="89" s="1"/>
  <c r="G56" i="88"/>
  <c r="J56" i="88" s="1"/>
  <c r="G56" i="89" s="1"/>
  <c r="J56" i="89" s="1"/>
  <c r="G31" i="88"/>
  <c r="J31" i="88" s="1"/>
  <c r="G31" i="89" s="1"/>
  <c r="J31" i="89" s="1"/>
  <c r="G28" i="88"/>
  <c r="J28" i="88" s="1"/>
  <c r="G28" i="89" s="1"/>
  <c r="J28" i="89" s="1"/>
  <c r="G86" i="88"/>
  <c r="J86" i="88" s="1"/>
  <c r="G51" i="88"/>
  <c r="J51" i="88" s="1"/>
  <c r="G51" i="89" s="1"/>
  <c r="J51" i="89" s="1"/>
  <c r="G29" i="88"/>
  <c r="J29" i="88" s="1"/>
  <c r="G29" i="89" s="1"/>
  <c r="J29" i="89" s="1"/>
  <c r="G50" i="88"/>
  <c r="J50" i="88" s="1"/>
  <c r="G50" i="89" s="1"/>
  <c r="J50" i="89" s="1"/>
  <c r="G41" i="88"/>
  <c r="J41" i="88" s="1"/>
  <c r="G41" i="89" s="1"/>
  <c r="J41" i="89" s="1"/>
  <c r="G44" i="88"/>
  <c r="J44" i="88" s="1"/>
  <c r="G44" i="89" s="1"/>
  <c r="J44" i="89" s="1"/>
  <c r="G49" i="88"/>
  <c r="J49" i="88" s="1"/>
  <c r="G49" i="89" s="1"/>
  <c r="J49" i="89" s="1"/>
  <c r="G43" i="88"/>
  <c r="J43" i="88" s="1"/>
  <c r="G43" i="89" s="1"/>
  <c r="J43" i="89" s="1"/>
  <c r="G30" i="88"/>
  <c r="J30" i="88" s="1"/>
  <c r="G30" i="89" s="1"/>
  <c r="J30" i="89" s="1"/>
  <c r="G36" i="88"/>
  <c r="J36" i="88" s="1"/>
  <c r="G36" i="89" s="1"/>
  <c r="J36" i="89" s="1"/>
  <c r="G48" i="88"/>
  <c r="J48" i="88" s="1"/>
  <c r="G48" i="89" s="1"/>
  <c r="J48" i="89" s="1"/>
  <c r="G33" i="88"/>
  <c r="J33" i="88" s="1"/>
  <c r="G33" i="89" s="1"/>
  <c r="J33" i="89" s="1"/>
  <c r="G40" i="88"/>
  <c r="J40" i="88" s="1"/>
  <c r="G40" i="89" s="1"/>
  <c r="J40" i="89" s="1"/>
  <c r="G58" i="88"/>
  <c r="J58" i="88" s="1"/>
  <c r="G58" i="89" s="1"/>
  <c r="J58" i="89" s="1"/>
  <c r="G42" i="88"/>
  <c r="J42" i="88" s="1"/>
  <c r="G42" i="89" s="1"/>
  <c r="J42" i="89" s="1"/>
  <c r="G59" i="88"/>
  <c r="J59" i="88" s="1"/>
  <c r="G59" i="89" s="1"/>
  <c r="J59" i="89" s="1"/>
  <c r="G32" i="88"/>
  <c r="J32" i="88" s="1"/>
  <c r="G32" i="89" s="1"/>
  <c r="J32" i="89" s="1"/>
  <c r="G37" i="88"/>
  <c r="J37" i="88" s="1"/>
  <c r="G37" i="89" s="1"/>
  <c r="J37" i="89" s="1"/>
  <c r="G47" i="88"/>
  <c r="J47" i="88" s="1"/>
  <c r="G47" i="89" s="1"/>
  <c r="J47" i="89" s="1"/>
  <c r="G57" i="88"/>
  <c r="J57" i="88" s="1"/>
  <c r="G57" i="89" s="1"/>
  <c r="J57" i="89" s="1"/>
  <c r="G34" i="88"/>
  <c r="J34" i="88" s="1"/>
  <c r="G55" i="88"/>
  <c r="J55" i="88" s="1"/>
  <c r="G55" i="89" s="1"/>
  <c r="J55" i="89" s="1"/>
  <c r="G52" i="88"/>
  <c r="J52" i="88" s="1"/>
  <c r="G52" i="89" s="1"/>
  <c r="J52" i="89" s="1"/>
  <c r="G53" i="88"/>
  <c r="J53" i="88" s="1"/>
  <c r="G53" i="89" s="1"/>
  <c r="J53" i="89" s="1"/>
  <c r="G86" i="89"/>
  <c r="J86" i="89" s="1"/>
  <c r="G228" i="89"/>
  <c r="J228" i="89" s="1"/>
  <c r="G227" i="89"/>
  <c r="J227" i="89" s="1"/>
  <c r="G256" i="88"/>
  <c r="J256" i="88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G82" i="87"/>
  <c r="J82" i="87" s="1"/>
  <c r="G224" i="90"/>
  <c r="J224" i="90" s="1"/>
  <c r="G34" i="89"/>
  <c r="J34" i="89" s="1"/>
  <c r="G97" i="91"/>
  <c r="J97" i="91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54" i="91" l="1"/>
  <c r="J254" i="91" s="1"/>
  <c r="J213" i="104"/>
  <c r="G213" i="105" s="1"/>
  <c r="J213" i="105" s="1"/>
  <c r="G213" i="106" s="1"/>
  <c r="J213" i="106" s="1"/>
  <c r="G213" i="107" s="1"/>
  <c r="J213" i="107" s="1"/>
  <c r="J208" i="104"/>
  <c r="G208" i="105" s="1"/>
  <c r="J208" i="105" s="1"/>
  <c r="G208" i="106" s="1"/>
  <c r="J208" i="106" s="1"/>
  <c r="G208" i="107" s="1"/>
  <c r="J208" i="107" s="1"/>
  <c r="J206" i="104"/>
  <c r="G206" i="105" s="1"/>
  <c r="J206" i="105" s="1"/>
  <c r="G206" i="106" s="1"/>
  <c r="J206" i="106" s="1"/>
  <c r="G206" i="107" s="1"/>
  <c r="J206" i="107" s="1"/>
  <c r="J205" i="104"/>
  <c r="G205" i="105" s="1"/>
  <c r="J205" i="105" s="1"/>
  <c r="G205" i="106" s="1"/>
  <c r="J205" i="106" s="1"/>
  <c r="G205" i="107" s="1"/>
  <c r="J205" i="107" s="1"/>
  <c r="G108" i="89"/>
  <c r="J108" i="89" s="1"/>
  <c r="G108" i="90" s="1"/>
  <c r="J108" i="90" s="1"/>
  <c r="G88" i="89"/>
  <c r="J88" i="89" s="1"/>
  <c r="G87" i="89"/>
  <c r="J87" i="89" s="1"/>
  <c r="G107" i="89"/>
  <c r="J107" i="89" s="1"/>
  <c r="G112" i="89"/>
  <c r="J112" i="89" s="1"/>
  <c r="G112" i="90" s="1"/>
  <c r="J112" i="90" s="1"/>
  <c r="G165" i="89"/>
  <c r="J165" i="89" s="1"/>
  <c r="G165" i="90" s="1"/>
  <c r="J165" i="90" s="1"/>
  <c r="G117" i="89"/>
  <c r="J117" i="89" s="1"/>
  <c r="G117" i="90" s="1"/>
  <c r="J117" i="90" s="1"/>
  <c r="G116" i="89"/>
  <c r="J116" i="89" s="1"/>
  <c r="G116" i="90" s="1"/>
  <c r="J116" i="90" s="1"/>
  <c r="G110" i="89"/>
  <c r="J110" i="89" s="1"/>
  <c r="G110" i="90" s="1"/>
  <c r="J110" i="90" s="1"/>
  <c r="G38" i="89"/>
  <c r="J38" i="89" s="1"/>
  <c r="G38" i="90" s="1"/>
  <c r="J38" i="90" s="1"/>
  <c r="G111" i="89"/>
  <c r="J111" i="89" s="1"/>
  <c r="G111" i="90" s="1"/>
  <c r="J111" i="90" s="1"/>
  <c r="G122" i="89"/>
  <c r="J122" i="89" s="1"/>
  <c r="G122" i="90" s="1"/>
  <c r="J122" i="90" s="1"/>
  <c r="G96" i="89"/>
  <c r="J96" i="89" s="1"/>
  <c r="G96" i="90" s="1"/>
  <c r="J96" i="90" s="1"/>
  <c r="G221" i="89"/>
  <c r="J221" i="89" s="1"/>
  <c r="G221" i="90" s="1"/>
  <c r="J221" i="90" s="1"/>
  <c r="G161" i="89"/>
  <c r="J161" i="89" s="1"/>
  <c r="G161" i="90" s="1"/>
  <c r="J161" i="90" s="1"/>
  <c r="G119" i="89"/>
  <c r="J119" i="89" s="1"/>
  <c r="G119" i="90" s="1"/>
  <c r="J119" i="90" s="1"/>
  <c r="G115" i="89"/>
  <c r="J115" i="89" s="1"/>
  <c r="G115" i="90" s="1"/>
  <c r="J115" i="90" s="1"/>
  <c r="G182" i="102"/>
  <c r="J182" i="102" s="1"/>
  <c r="G182" i="103" s="1"/>
  <c r="J182" i="103" s="1"/>
  <c r="G182" i="104" s="1"/>
  <c r="J182" i="104" s="1"/>
  <c r="G182" i="105" s="1"/>
  <c r="J182" i="105" s="1"/>
  <c r="G83" i="106"/>
  <c r="J83" i="106" s="1"/>
  <c r="G83" i="107" s="1"/>
  <c r="J83" i="107" s="1"/>
  <c r="G127" i="106"/>
  <c r="J127" i="106" s="1"/>
  <c r="G127" i="107" s="1"/>
  <c r="J127" i="107" s="1"/>
  <c r="G204" i="102"/>
  <c r="J204" i="102" s="1"/>
  <c r="G204" i="103" s="1"/>
  <c r="J204" i="103" s="1"/>
  <c r="G204" i="104" s="1"/>
  <c r="G155" i="106"/>
  <c r="J155" i="106" s="1"/>
  <c r="G155" i="107" s="1"/>
  <c r="J155" i="107" s="1"/>
  <c r="G181" i="106"/>
  <c r="J181" i="106" s="1"/>
  <c r="G181" i="107" s="1"/>
  <c r="J181" i="107" s="1"/>
  <c r="G210" i="102"/>
  <c r="J210" i="102" s="1"/>
  <c r="G210" i="103" s="1"/>
  <c r="J210" i="103" s="1"/>
  <c r="G210" i="104" s="1"/>
  <c r="G209" i="104"/>
  <c r="G128" i="102"/>
  <c r="J128" i="102" s="1"/>
  <c r="G128" i="103" s="1"/>
  <c r="J128" i="103" s="1"/>
  <c r="G128" i="104" s="1"/>
  <c r="J128" i="104" s="1"/>
  <c r="G128" i="105" s="1"/>
  <c r="J128" i="105" s="1"/>
  <c r="G151" i="106"/>
  <c r="J151" i="106" s="1"/>
  <c r="G151" i="107" s="1"/>
  <c r="J151" i="107" s="1"/>
  <c r="G177" i="106"/>
  <c r="J177" i="106" s="1"/>
  <c r="G177" i="107" s="1"/>
  <c r="J177" i="107" s="1"/>
  <c r="G148" i="106"/>
  <c r="J148" i="106" s="1"/>
  <c r="G148" i="107" s="1"/>
  <c r="J148" i="107" s="1"/>
  <c r="G226" i="106"/>
  <c r="J226" i="106" s="1"/>
  <c r="G226" i="107" s="1"/>
  <c r="J226" i="107" s="1"/>
  <c r="G194" i="106"/>
  <c r="J194" i="106" s="1"/>
  <c r="G194" i="107" s="1"/>
  <c r="J194" i="107" s="1"/>
  <c r="G153" i="106"/>
  <c r="J153" i="106" s="1"/>
  <c r="G153" i="107" s="1"/>
  <c r="J153" i="107" s="1"/>
  <c r="G197" i="102"/>
  <c r="J197" i="102" s="1"/>
  <c r="G197" i="103" s="1"/>
  <c r="J197" i="103" s="1"/>
  <c r="G197" i="104" s="1"/>
  <c r="J197" i="104" s="1"/>
  <c r="G197" i="105" s="1"/>
  <c r="J197" i="105" s="1"/>
  <c r="G125" i="106"/>
  <c r="J125" i="106" s="1"/>
  <c r="G125" i="107" s="1"/>
  <c r="J125" i="107" s="1"/>
  <c r="G113" i="103"/>
  <c r="J113" i="103" s="1"/>
  <c r="G113" i="104" s="1"/>
  <c r="J113" i="104" s="1"/>
  <c r="G113" i="105" s="1"/>
  <c r="J113" i="105" s="1"/>
  <c r="G147" i="102"/>
  <c r="J147" i="102" s="1"/>
  <c r="G147" i="103" s="1"/>
  <c r="J147" i="103" s="1"/>
  <c r="G147" i="104" s="1"/>
  <c r="J147" i="104" s="1"/>
  <c r="G147" i="105" s="1"/>
  <c r="J147" i="105" s="1"/>
  <c r="G202" i="102"/>
  <c r="J202" i="102" s="1"/>
  <c r="G202" i="103" s="1"/>
  <c r="J202" i="103" s="1"/>
  <c r="G202" i="104" s="1"/>
  <c r="G212" i="102"/>
  <c r="J212" i="102" s="1"/>
  <c r="G212" i="103" s="1"/>
  <c r="J212" i="103" s="1"/>
  <c r="G212" i="104" s="1"/>
  <c r="G211" i="102"/>
  <c r="J211" i="102" s="1"/>
  <c r="G211" i="103" s="1"/>
  <c r="J211" i="103" s="1"/>
  <c r="G211" i="104" s="1"/>
  <c r="G198" i="102"/>
  <c r="J198" i="102" s="1"/>
  <c r="G198" i="103" s="1"/>
  <c r="J198" i="103" s="1"/>
  <c r="G198" i="104" s="1"/>
  <c r="J198" i="104" s="1"/>
  <c r="G198" i="105" s="1"/>
  <c r="J198" i="105" s="1"/>
  <c r="G157" i="102"/>
  <c r="J157" i="102" s="1"/>
  <c r="G157" i="103" s="1"/>
  <c r="J157" i="103" s="1"/>
  <c r="G157" i="104" s="1"/>
  <c r="J157" i="104" s="1"/>
  <c r="G157" i="105" s="1"/>
  <c r="J157" i="105" s="1"/>
  <c r="G126" i="106"/>
  <c r="J126" i="106" s="1"/>
  <c r="G126" i="107" s="1"/>
  <c r="J126" i="107" s="1"/>
  <c r="G203" i="102"/>
  <c r="J203" i="102" s="1"/>
  <c r="G203" i="103" s="1"/>
  <c r="J203" i="103" s="1"/>
  <c r="G203" i="104" s="1"/>
  <c r="G196" i="102"/>
  <c r="J196" i="102" s="1"/>
  <c r="G196" i="103" s="1"/>
  <c r="J196" i="103" s="1"/>
  <c r="G196" i="104" s="1"/>
  <c r="J196" i="104" s="1"/>
  <c r="G196" i="105" s="1"/>
  <c r="J196" i="105" s="1"/>
  <c r="G193" i="106"/>
  <c r="J193" i="106" s="1"/>
  <c r="G193" i="107" s="1"/>
  <c r="J193" i="107" s="1"/>
  <c r="G39" i="102"/>
  <c r="J39" i="102" s="1"/>
  <c r="G39" i="103" s="1"/>
  <c r="J39" i="103" s="1"/>
  <c r="G39" i="104" s="1"/>
  <c r="J39" i="104" s="1"/>
  <c r="G39" i="105" s="1"/>
  <c r="J39" i="105" s="1"/>
  <c r="G10" i="102"/>
  <c r="J10" i="102" s="1"/>
  <c r="G10" i="103" s="1"/>
  <c r="J10" i="103" s="1"/>
  <c r="G10" i="104" s="1"/>
  <c r="J10" i="104" s="1"/>
  <c r="G10" i="105" s="1"/>
  <c r="J10" i="105" s="1"/>
  <c r="G11" i="102"/>
  <c r="J11" i="102" s="1"/>
  <c r="G11" i="103" s="1"/>
  <c r="J11" i="103" s="1"/>
  <c r="G11" i="104" s="1"/>
  <c r="J11" i="104" s="1"/>
  <c r="G152" i="106"/>
  <c r="J152" i="106" s="1"/>
  <c r="G152" i="107" s="1"/>
  <c r="J152" i="107" s="1"/>
  <c r="G84" i="106"/>
  <c r="J84" i="106" s="1"/>
  <c r="G84" i="107" s="1"/>
  <c r="J84" i="107" s="1"/>
  <c r="G9" i="102"/>
  <c r="J9" i="102" s="1"/>
  <c r="G9" i="103" s="1"/>
  <c r="J9" i="103" s="1"/>
  <c r="G9" i="104" s="1"/>
  <c r="J9" i="104" s="1"/>
  <c r="G9" i="105" s="1"/>
  <c r="J9" i="105" s="1"/>
  <c r="G150" i="102"/>
  <c r="J150" i="102" s="1"/>
  <c r="G150" i="103" s="1"/>
  <c r="J150" i="103" s="1"/>
  <c r="G150" i="104" s="1"/>
  <c r="J150" i="104" s="1"/>
  <c r="G150" i="105" s="1"/>
  <c r="J150" i="105" s="1"/>
  <c r="G149" i="102"/>
  <c r="J149" i="102" s="1"/>
  <c r="G149" i="103" s="1"/>
  <c r="J149" i="103" s="1"/>
  <c r="G149" i="104" s="1"/>
  <c r="J149" i="104" s="1"/>
  <c r="G149" i="105" s="1"/>
  <c r="J149" i="105" s="1"/>
  <c r="G195" i="102"/>
  <c r="J195" i="102" s="1"/>
  <c r="G195" i="103" s="1"/>
  <c r="J195" i="103" s="1"/>
  <c r="G195" i="104" s="1"/>
  <c r="J195" i="104" s="1"/>
  <c r="G195" i="105" s="1"/>
  <c r="J195" i="105" s="1"/>
  <c r="G86" i="90"/>
  <c r="J86" i="90" s="1"/>
  <c r="G228" i="90"/>
  <c r="J228" i="90" s="1"/>
  <c r="G227" i="90"/>
  <c r="J227" i="90" s="1"/>
  <c r="G256" i="89"/>
  <c r="J256" i="89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14" i="86"/>
  <c r="J14" i="86" s="1"/>
  <c r="G7" i="86"/>
  <c r="J7" i="86" s="1"/>
  <c r="J214" i="88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49" i="90"/>
  <c r="J49" i="90" s="1"/>
  <c r="G62" i="91"/>
  <c r="J62" i="91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97" i="92"/>
  <c r="J97" i="92" s="1"/>
  <c r="G172" i="91"/>
  <c r="J172" i="91" s="1"/>
  <c r="G95" i="91"/>
  <c r="J95" i="91" s="1"/>
  <c r="G77" i="91"/>
  <c r="J77" i="91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54" i="92" l="1"/>
  <c r="J254" i="92" s="1"/>
  <c r="J211" i="104"/>
  <c r="G211" i="105" s="1"/>
  <c r="J211" i="105" s="1"/>
  <c r="G211" i="106" s="1"/>
  <c r="J211" i="106" s="1"/>
  <c r="G211" i="107" s="1"/>
  <c r="J211" i="107" s="1"/>
  <c r="J212" i="104"/>
  <c r="G212" i="105" s="1"/>
  <c r="J212" i="105" s="1"/>
  <c r="G212" i="106" s="1"/>
  <c r="J212" i="106" s="1"/>
  <c r="G212" i="107" s="1"/>
  <c r="J212" i="107" s="1"/>
  <c r="J210" i="104"/>
  <c r="G210" i="105" s="1"/>
  <c r="J210" i="105" s="1"/>
  <c r="G210" i="106" s="1"/>
  <c r="J210" i="106" s="1"/>
  <c r="G210" i="107" s="1"/>
  <c r="J210" i="107" s="1"/>
  <c r="J202" i="104"/>
  <c r="G202" i="105" s="1"/>
  <c r="J202" i="105" s="1"/>
  <c r="G202" i="106" s="1"/>
  <c r="J202" i="106" s="1"/>
  <c r="G202" i="107" s="1"/>
  <c r="J202" i="107" s="1"/>
  <c r="J203" i="104"/>
  <c r="G203" i="105" s="1"/>
  <c r="J203" i="105" s="1"/>
  <c r="G203" i="106" s="1"/>
  <c r="J203" i="106" s="1"/>
  <c r="G203" i="107" s="1"/>
  <c r="J203" i="107" s="1"/>
  <c r="J204" i="104"/>
  <c r="G204" i="105" s="1"/>
  <c r="J204" i="105" s="1"/>
  <c r="G204" i="106" s="1"/>
  <c r="J204" i="106" s="1"/>
  <c r="G204" i="107" s="1"/>
  <c r="J204" i="107" s="1"/>
  <c r="J209" i="104"/>
  <c r="G209" i="105" s="1"/>
  <c r="J209" i="105" s="1"/>
  <c r="G209" i="106" s="1"/>
  <c r="J209" i="106" s="1"/>
  <c r="G209" i="107" s="1"/>
  <c r="J209" i="107" s="1"/>
  <c r="G117" i="91"/>
  <c r="J117" i="91" s="1"/>
  <c r="G111" i="91"/>
  <c r="J111" i="91" s="1"/>
  <c r="G107" i="90"/>
  <c r="J107" i="90" s="1"/>
  <c r="G116" i="91"/>
  <c r="J116" i="91" s="1"/>
  <c r="G108" i="91"/>
  <c r="J108" i="91" s="1"/>
  <c r="G6" i="87"/>
  <c r="J6" i="87" s="1"/>
  <c r="G6" i="88" s="1"/>
  <c r="J6" i="88" s="1"/>
  <c r="G110" i="91"/>
  <c r="J110" i="91" s="1"/>
  <c r="G115" i="91"/>
  <c r="J115" i="91" s="1"/>
  <c r="G18" i="87"/>
  <c r="J18" i="87" s="1"/>
  <c r="G18" i="88" s="1"/>
  <c r="J18" i="88" s="1"/>
  <c r="G214" i="89"/>
  <c r="J214" i="89" s="1"/>
  <c r="G214" i="90" s="1"/>
  <c r="J214" i="90" s="1"/>
  <c r="G13" i="87"/>
  <c r="J13" i="87" s="1"/>
  <c r="G13" i="88" s="1"/>
  <c r="J13" i="88" s="1"/>
  <c r="G112" i="91"/>
  <c r="J112" i="91" s="1"/>
  <c r="G7" i="87"/>
  <c r="J7" i="87" s="1"/>
  <c r="G7" i="88" s="1"/>
  <c r="J7" i="88" s="1"/>
  <c r="G88" i="90"/>
  <c r="J88" i="90" s="1"/>
  <c r="G87" i="90"/>
  <c r="J87" i="90" s="1"/>
  <c r="G14" i="87"/>
  <c r="J14" i="87" s="1"/>
  <c r="G14" i="88" s="1"/>
  <c r="J14" i="88" s="1"/>
  <c r="G16" i="87"/>
  <c r="J16" i="87" s="1"/>
  <c r="G16" i="88" s="1"/>
  <c r="J16" i="88" s="1"/>
  <c r="G74" i="92"/>
  <c r="J74" i="92" s="1"/>
  <c r="G74" i="93" s="1"/>
  <c r="J74" i="93" s="1"/>
  <c r="G8" i="87"/>
  <c r="J8" i="87" s="1"/>
  <c r="G8" i="88" s="1"/>
  <c r="J8" i="88" s="1"/>
  <c r="G17" i="87"/>
  <c r="J17" i="87" s="1"/>
  <c r="G17" i="88" s="1"/>
  <c r="J17" i="88" s="1"/>
  <c r="G15" i="87"/>
  <c r="J15" i="87" s="1"/>
  <c r="G15" i="88" s="1"/>
  <c r="J15" i="88" s="1"/>
  <c r="G9" i="106"/>
  <c r="J9" i="106" s="1"/>
  <c r="G9" i="107" s="1"/>
  <c r="J9" i="107" s="1"/>
  <c r="G196" i="106"/>
  <c r="J196" i="106" s="1"/>
  <c r="G196" i="107" s="1"/>
  <c r="J196" i="107" s="1"/>
  <c r="G147" i="106"/>
  <c r="J147" i="106" s="1"/>
  <c r="G147" i="107" s="1"/>
  <c r="J147" i="107" s="1"/>
  <c r="G150" i="106"/>
  <c r="J150" i="106" s="1"/>
  <c r="G150" i="107" s="1"/>
  <c r="J150" i="107" s="1"/>
  <c r="G113" i="106"/>
  <c r="J113" i="106" s="1"/>
  <c r="G113" i="107" s="1"/>
  <c r="J113" i="107" s="1"/>
  <c r="G11" i="105"/>
  <c r="J11" i="105" s="1"/>
  <c r="G157" i="106"/>
  <c r="J157" i="106" s="1"/>
  <c r="G157" i="107" s="1"/>
  <c r="J157" i="107" s="1"/>
  <c r="G149" i="106"/>
  <c r="J149" i="106" s="1"/>
  <c r="G149" i="107" s="1"/>
  <c r="J149" i="107" s="1"/>
  <c r="G10" i="106"/>
  <c r="J10" i="106" s="1"/>
  <c r="G10" i="107" s="1"/>
  <c r="J10" i="107" s="1"/>
  <c r="G198" i="106"/>
  <c r="J198" i="106" s="1"/>
  <c r="G198" i="107" s="1"/>
  <c r="J198" i="107" s="1"/>
  <c r="G197" i="106"/>
  <c r="J197" i="106" s="1"/>
  <c r="G197" i="107" s="1"/>
  <c r="J197" i="107" s="1"/>
  <c r="G195" i="106"/>
  <c r="J195" i="106" s="1"/>
  <c r="G195" i="107" s="1"/>
  <c r="J195" i="107" s="1"/>
  <c r="G39" i="106"/>
  <c r="J39" i="106" s="1"/>
  <c r="G128" i="106"/>
  <c r="J128" i="106" s="1"/>
  <c r="G128" i="107" s="1"/>
  <c r="J128" i="107" s="1"/>
  <c r="G182" i="106"/>
  <c r="J182" i="106" s="1"/>
  <c r="G182" i="107" s="1"/>
  <c r="J182" i="107" s="1"/>
  <c r="G175" i="100"/>
  <c r="J175" i="100" s="1"/>
  <c r="G71" i="100"/>
  <c r="J71" i="100" s="1"/>
  <c r="G70" i="100"/>
  <c r="J70" i="100" s="1"/>
  <c r="G39" i="107"/>
  <c r="J39" i="107" s="1"/>
  <c r="G86" i="91"/>
  <c r="J86" i="91" s="1"/>
  <c r="G227" i="91"/>
  <c r="J227" i="91" s="1"/>
  <c r="G228" i="91"/>
  <c r="J228" i="91" s="1"/>
  <c r="G256" i="90"/>
  <c r="J256" i="90" s="1"/>
  <c r="G173" i="89"/>
  <c r="J173" i="89" s="1"/>
  <c r="G174" i="89"/>
  <c r="J174" i="89" s="1"/>
  <c r="G103" i="89"/>
  <c r="J103" i="89" s="1"/>
  <c r="G102" i="89"/>
  <c r="J102" i="89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00" i="92"/>
  <c r="J100" i="92" s="1"/>
  <c r="G170" i="92"/>
  <c r="J170" i="92" s="1"/>
  <c r="G78" i="92"/>
  <c r="J78" i="92" s="1"/>
  <c r="G61" i="92"/>
  <c r="J61" i="92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36" i="91"/>
  <c r="J36" i="91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254" i="93" l="1"/>
  <c r="J254" i="93" s="1"/>
  <c r="G14" i="89"/>
  <c r="J14" i="89" s="1"/>
  <c r="G14" i="90" s="1"/>
  <c r="J14" i="90" s="1"/>
  <c r="G115" i="92"/>
  <c r="J115" i="92" s="1"/>
  <c r="G115" i="93" s="1"/>
  <c r="J115" i="93" s="1"/>
  <c r="G115" i="94" s="1"/>
  <c r="J115" i="94" s="1"/>
  <c r="G110" i="92"/>
  <c r="J110" i="92" s="1"/>
  <c r="G110" i="93" s="1"/>
  <c r="J110" i="93" s="1"/>
  <c r="G110" i="94" s="1"/>
  <c r="J110" i="94" s="1"/>
  <c r="G6" i="89"/>
  <c r="J6" i="89" s="1"/>
  <c r="G6" i="90" s="1"/>
  <c r="J6" i="90" s="1"/>
  <c r="G15" i="89"/>
  <c r="J15" i="89" s="1"/>
  <c r="G15" i="90" s="1"/>
  <c r="J15" i="90" s="1"/>
  <c r="G7" i="89"/>
  <c r="J7" i="89" s="1"/>
  <c r="G7" i="90" s="1"/>
  <c r="J7" i="90" s="1"/>
  <c r="G108" i="92"/>
  <c r="J108" i="92" s="1"/>
  <c r="G108" i="93" s="1"/>
  <c r="J108" i="93" s="1"/>
  <c r="G108" i="94" s="1"/>
  <c r="J108" i="94" s="1"/>
  <c r="G17" i="89"/>
  <c r="J17" i="89" s="1"/>
  <c r="G17" i="90" s="1"/>
  <c r="J17" i="90" s="1"/>
  <c r="G112" i="92"/>
  <c r="J112" i="92" s="1"/>
  <c r="G112" i="93" s="1"/>
  <c r="J112" i="93" s="1"/>
  <c r="G112" i="94" s="1"/>
  <c r="J112" i="94" s="1"/>
  <c r="G116" i="92"/>
  <c r="J116" i="92" s="1"/>
  <c r="G116" i="93" s="1"/>
  <c r="J116" i="93" s="1"/>
  <c r="G116" i="94" s="1"/>
  <c r="J116" i="94" s="1"/>
  <c r="G8" i="89"/>
  <c r="J8" i="89" s="1"/>
  <c r="G8" i="90" s="1"/>
  <c r="J8" i="90" s="1"/>
  <c r="G13" i="89"/>
  <c r="J13" i="89" s="1"/>
  <c r="G13" i="90" s="1"/>
  <c r="J13" i="90" s="1"/>
  <c r="G107" i="91"/>
  <c r="J107" i="91" s="1"/>
  <c r="G107" i="92" s="1"/>
  <c r="J107" i="92" s="1"/>
  <c r="G107" i="93" s="1"/>
  <c r="J107" i="93" s="1"/>
  <c r="G107" i="94" s="1"/>
  <c r="J107" i="94" s="1"/>
  <c r="G111" i="92"/>
  <c r="J111" i="92" s="1"/>
  <c r="G111" i="93" s="1"/>
  <c r="J111" i="93" s="1"/>
  <c r="G111" i="94" s="1"/>
  <c r="J111" i="94" s="1"/>
  <c r="G16" i="89"/>
  <c r="J16" i="89" s="1"/>
  <c r="G16" i="90" s="1"/>
  <c r="J16" i="90" s="1"/>
  <c r="G18" i="89"/>
  <c r="J18" i="89" s="1"/>
  <c r="G18" i="90" s="1"/>
  <c r="J18" i="90" s="1"/>
  <c r="G117" i="92"/>
  <c r="J117" i="92" s="1"/>
  <c r="G117" i="93" s="1"/>
  <c r="J117" i="93" s="1"/>
  <c r="G117" i="94" s="1"/>
  <c r="J117" i="94" s="1"/>
  <c r="G88" i="91"/>
  <c r="J88" i="91" s="1"/>
  <c r="G87" i="91"/>
  <c r="J87" i="91" s="1"/>
  <c r="G175" i="101"/>
  <c r="J175" i="101" s="1"/>
  <c r="G11" i="106"/>
  <c r="J11" i="106" s="1"/>
  <c r="G11" i="107" s="1"/>
  <c r="J11" i="107" s="1"/>
  <c r="G71" i="101"/>
  <c r="J71" i="101" s="1"/>
  <c r="G70" i="101"/>
  <c r="J70" i="101" s="1"/>
  <c r="G86" i="92"/>
  <c r="J86" i="92" s="1"/>
  <c r="G228" i="92"/>
  <c r="J228" i="92" s="1"/>
  <c r="G227" i="92"/>
  <c r="J227" i="92" s="1"/>
  <c r="G256" i="91"/>
  <c r="J256" i="91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42" i="93"/>
  <c r="J142" i="93" s="1"/>
  <c r="G32" i="92"/>
  <c r="J32" i="92" s="1"/>
  <c r="G141" i="93"/>
  <c r="J141" i="93" s="1"/>
  <c r="G56" i="92"/>
  <c r="J56" i="92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62" i="93"/>
  <c r="J162" i="93" s="1"/>
  <c r="G52" i="92"/>
  <c r="J52" i="92" s="1"/>
  <c r="G168" i="93"/>
  <c r="J168" i="93" s="1"/>
  <c r="G167" i="93"/>
  <c r="J167" i="93" s="1"/>
  <c r="G46" i="92"/>
  <c r="J46" i="92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254" i="94" l="1"/>
  <c r="J254" i="94" s="1"/>
  <c r="G88" i="92"/>
  <c r="J88" i="92" s="1"/>
  <c r="G87" i="92"/>
  <c r="J87" i="92" s="1"/>
  <c r="G71" i="102"/>
  <c r="J71" i="102" s="1"/>
  <c r="G71" i="103" s="1"/>
  <c r="J71" i="103" s="1"/>
  <c r="G71" i="104" s="1"/>
  <c r="J71" i="104" s="1"/>
  <c r="G71" i="105" s="1"/>
  <c r="J71" i="105" s="1"/>
  <c r="G70" i="102"/>
  <c r="J70" i="102" s="1"/>
  <c r="G70" i="103" s="1"/>
  <c r="J70" i="103" s="1"/>
  <c r="G70" i="104" s="1"/>
  <c r="J70" i="104" s="1"/>
  <c r="G70" i="105" s="1"/>
  <c r="J70" i="105" s="1"/>
  <c r="G175" i="102"/>
  <c r="J175" i="102" s="1"/>
  <c r="G175" i="103" s="1"/>
  <c r="J175" i="103" s="1"/>
  <c r="G175" i="104" s="1"/>
  <c r="J175" i="104" s="1"/>
  <c r="G175" i="105" s="1"/>
  <c r="J175" i="105" s="1"/>
  <c r="G20" i="94"/>
  <c r="J20" i="94" s="1"/>
  <c r="G20" i="95" s="1"/>
  <c r="G86" i="93"/>
  <c r="J86" i="93" s="1"/>
  <c r="G228" i="93"/>
  <c r="J228" i="93" s="1"/>
  <c r="G227" i="93"/>
  <c r="J227" i="93" s="1"/>
  <c r="G256" i="92"/>
  <c r="J256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54" i="95" l="1"/>
  <c r="J254" i="95" s="1"/>
  <c r="G88" i="93"/>
  <c r="J88" i="93" s="1"/>
  <c r="G87" i="93"/>
  <c r="J87" i="93" s="1"/>
  <c r="G87" i="94" s="1"/>
  <c r="J87" i="94" s="1"/>
  <c r="G175" i="106"/>
  <c r="J175" i="106" s="1"/>
  <c r="G175" i="107" s="1"/>
  <c r="J175" i="107" s="1"/>
  <c r="G70" i="106"/>
  <c r="J70" i="106" s="1"/>
  <c r="G70" i="107" s="1"/>
  <c r="J70" i="107" s="1"/>
  <c r="G71" i="106"/>
  <c r="J71" i="106" s="1"/>
  <c r="G71" i="107" s="1"/>
  <c r="J71" i="107" s="1"/>
  <c r="G88" i="94"/>
  <c r="J88" i="94" s="1"/>
  <c r="J20" i="95"/>
  <c r="G20" i="96" s="1"/>
  <c r="J20" i="96" s="1"/>
  <c r="G20" i="97" s="1"/>
  <c r="J20" i="97" s="1"/>
  <c r="G86" i="94"/>
  <c r="J86" i="94" s="1"/>
  <c r="G227" i="94"/>
  <c r="J227" i="94" s="1"/>
  <c r="G228" i="94"/>
  <c r="J228" i="94" s="1"/>
  <c r="G256" i="93"/>
  <c r="J256" i="93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54" i="96" l="1"/>
  <c r="J254" i="96" s="1"/>
  <c r="G116" i="97"/>
  <c r="J116" i="97" s="1"/>
  <c r="G116" i="98" s="1"/>
  <c r="J116" i="98" s="1"/>
  <c r="G107" i="97"/>
  <c r="J107" i="97" s="1"/>
  <c r="G107" i="98" s="1"/>
  <c r="J107" i="98" s="1"/>
  <c r="G117" i="97"/>
  <c r="J117" i="97" s="1"/>
  <c r="G117" i="98" s="1"/>
  <c r="J117" i="98" s="1"/>
  <c r="G108" i="97"/>
  <c r="J108" i="97" s="1"/>
  <c r="G108" i="98" s="1"/>
  <c r="J108" i="98" s="1"/>
  <c r="G110" i="97"/>
  <c r="J110" i="97" s="1"/>
  <c r="G110" i="98" s="1"/>
  <c r="J110" i="98" s="1"/>
  <c r="G111" i="97"/>
  <c r="J111" i="97" s="1"/>
  <c r="G111" i="98" s="1"/>
  <c r="J111" i="98" s="1"/>
  <c r="G97" i="97"/>
  <c r="J97" i="97" s="1"/>
  <c r="G97" i="98" s="1"/>
  <c r="J97" i="98" s="1"/>
  <c r="G115" i="97"/>
  <c r="J115" i="97" s="1"/>
  <c r="G115" i="98" s="1"/>
  <c r="J115" i="98" s="1"/>
  <c r="G88" i="95"/>
  <c r="J88" i="95" s="1"/>
  <c r="G87" i="95"/>
  <c r="G112" i="97"/>
  <c r="J112" i="97" s="1"/>
  <c r="G112" i="98" s="1"/>
  <c r="J112" i="98" s="1"/>
  <c r="J98" i="95"/>
  <c r="G98" i="96" s="1"/>
  <c r="J98" i="96" s="1"/>
  <c r="G98" i="97" s="1"/>
  <c r="J98" i="97" s="1"/>
  <c r="J99" i="95"/>
  <c r="G99" i="96" s="1"/>
  <c r="J99" i="96" s="1"/>
  <c r="G99" i="97" s="1"/>
  <c r="J99" i="97" s="1"/>
  <c r="J21" i="95"/>
  <c r="G21" i="96" s="1"/>
  <c r="J21" i="96" s="1"/>
  <c r="G21" i="97" s="1"/>
  <c r="J21" i="97" s="1"/>
  <c r="J93" i="95"/>
  <c r="G93" i="96" s="1"/>
  <c r="J93" i="96" s="1"/>
  <c r="G93" i="97" s="1"/>
  <c r="J93" i="97" s="1"/>
  <c r="J77" i="95"/>
  <c r="G77" i="96" s="1"/>
  <c r="J77" i="96" s="1"/>
  <c r="G77" i="97" s="1"/>
  <c r="J77" i="97" s="1"/>
  <c r="J66" i="95"/>
  <c r="G66" i="96" s="1"/>
  <c r="J66" i="96" s="1"/>
  <c r="G66" i="97" s="1"/>
  <c r="J66" i="97" s="1"/>
  <c r="G86" i="95"/>
  <c r="G228" i="95"/>
  <c r="J228" i="95" s="1"/>
  <c r="G227" i="95"/>
  <c r="G256" i="94"/>
  <c r="J256" i="94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G74" i="97"/>
  <c r="J74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54" i="97" l="1"/>
  <c r="J254" i="97" s="1"/>
  <c r="G138" i="97"/>
  <c r="J138" i="97" s="1"/>
  <c r="G138" i="98" s="1"/>
  <c r="J138" i="98" s="1"/>
  <c r="G91" i="97"/>
  <c r="J91" i="97" s="1"/>
  <c r="G91" i="98" s="1"/>
  <c r="J91" i="98" s="1"/>
  <c r="G69" i="97"/>
  <c r="J69" i="97" s="1"/>
  <c r="G69" i="98" s="1"/>
  <c r="J69" i="98" s="1"/>
  <c r="G65" i="97"/>
  <c r="J65" i="97" s="1"/>
  <c r="G65" i="98" s="1"/>
  <c r="J65" i="98" s="1"/>
  <c r="G167" i="97"/>
  <c r="J167" i="97" s="1"/>
  <c r="G167" i="98" s="1"/>
  <c r="J167" i="98" s="1"/>
  <c r="G164" i="97"/>
  <c r="J164" i="97" s="1"/>
  <c r="G164" i="98" s="1"/>
  <c r="J164" i="98" s="1"/>
  <c r="G159" i="97"/>
  <c r="J159" i="97" s="1"/>
  <c r="G159" i="98" s="1"/>
  <c r="J159" i="98" s="1"/>
  <c r="G144" i="97"/>
  <c r="J144" i="97" s="1"/>
  <c r="G144" i="98" s="1"/>
  <c r="J144" i="98" s="1"/>
  <c r="G61" i="97"/>
  <c r="J61" i="97" s="1"/>
  <c r="G61" i="98" s="1"/>
  <c r="J61" i="98" s="1"/>
  <c r="G90" i="97"/>
  <c r="J90" i="97" s="1"/>
  <c r="G90" i="98" s="1"/>
  <c r="J90" i="98" s="1"/>
  <c r="G67" i="97"/>
  <c r="J67" i="97" s="1"/>
  <c r="G67" i="98" s="1"/>
  <c r="J67" i="98" s="1"/>
  <c r="G106" i="97"/>
  <c r="J106" i="97" s="1"/>
  <c r="G106" i="98" s="1"/>
  <c r="J106" i="98" s="1"/>
  <c r="G22" i="97"/>
  <c r="J22" i="97" s="1"/>
  <c r="G22" i="98" s="1"/>
  <c r="J22" i="98" s="1"/>
  <c r="G142" i="97"/>
  <c r="J142" i="97" s="1"/>
  <c r="G142" i="98" s="1"/>
  <c r="J142" i="98" s="1"/>
  <c r="G154" i="97"/>
  <c r="J154" i="97" s="1"/>
  <c r="G154" i="98" s="1"/>
  <c r="J154" i="98" s="1"/>
  <c r="G19" i="97"/>
  <c r="J19" i="97" s="1"/>
  <c r="G19" i="98" s="1"/>
  <c r="J19" i="98" s="1"/>
  <c r="G85" i="97"/>
  <c r="J85" i="97" s="1"/>
  <c r="G85" i="98" s="1"/>
  <c r="J85" i="98" s="1"/>
  <c r="G92" i="97"/>
  <c r="J92" i="97" s="1"/>
  <c r="G92" i="98" s="1"/>
  <c r="J92" i="98" s="1"/>
  <c r="G172" i="97"/>
  <c r="J172" i="97" s="1"/>
  <c r="G172" i="98" s="1"/>
  <c r="J172" i="98" s="1"/>
  <c r="G158" i="97"/>
  <c r="J158" i="97" s="1"/>
  <c r="G158" i="98" s="1"/>
  <c r="J158" i="98" s="1"/>
  <c r="G168" i="97"/>
  <c r="J168" i="97" s="1"/>
  <c r="G168" i="98" s="1"/>
  <c r="J168" i="98" s="1"/>
  <c r="G225" i="97"/>
  <c r="J225" i="97" s="1"/>
  <c r="G225" i="98" s="1"/>
  <c r="J225" i="98" s="1"/>
  <c r="G123" i="97"/>
  <c r="J123" i="97" s="1"/>
  <c r="G123" i="98" s="1"/>
  <c r="J123" i="98" s="1"/>
  <c r="G215" i="97"/>
  <c r="J215" i="97" s="1"/>
  <c r="G215" i="98" s="1"/>
  <c r="J215" i="98" s="1"/>
  <c r="G118" i="97"/>
  <c r="J118" i="97" s="1"/>
  <c r="G118" i="98" s="1"/>
  <c r="J118" i="98" s="1"/>
  <c r="G143" i="97"/>
  <c r="J143" i="97" s="1"/>
  <c r="G143" i="98" s="1"/>
  <c r="J143" i="98" s="1"/>
  <c r="G185" i="97"/>
  <c r="J185" i="97" s="1"/>
  <c r="G185" i="98" s="1"/>
  <c r="J185" i="98" s="1"/>
  <c r="G222" i="97"/>
  <c r="J222" i="97" s="1"/>
  <c r="G222" i="98" s="1"/>
  <c r="J222" i="98" s="1"/>
  <c r="G141" i="97"/>
  <c r="J141" i="97" s="1"/>
  <c r="G141" i="98" s="1"/>
  <c r="J141" i="98" s="1"/>
  <c r="G166" i="97"/>
  <c r="J166" i="97" s="1"/>
  <c r="G166" i="98" s="1"/>
  <c r="J166" i="98" s="1"/>
  <c r="G23" i="97"/>
  <c r="J23" i="97" s="1"/>
  <c r="G23" i="98" s="1"/>
  <c r="J23" i="98" s="1"/>
  <c r="G224" i="97"/>
  <c r="J224" i="97" s="1"/>
  <c r="G224" i="98" s="1"/>
  <c r="J224" i="98" s="1"/>
  <c r="G192" i="97"/>
  <c r="J192" i="97" s="1"/>
  <c r="G192" i="98" s="1"/>
  <c r="J192" i="98" s="1"/>
  <c r="G68" i="97"/>
  <c r="J68" i="97" s="1"/>
  <c r="G68" i="98" s="1"/>
  <c r="J68" i="98" s="1"/>
  <c r="G89" i="97"/>
  <c r="J89" i="97" s="1"/>
  <c r="G89" i="98" s="1"/>
  <c r="J89" i="98" s="1"/>
  <c r="G171" i="97"/>
  <c r="J171" i="97" s="1"/>
  <c r="G171" i="98" s="1"/>
  <c r="J171" i="98" s="1"/>
  <c r="G184" i="97"/>
  <c r="J184" i="97" s="1"/>
  <c r="G184" i="98" s="1"/>
  <c r="J184" i="98" s="1"/>
  <c r="G223" i="97"/>
  <c r="J223" i="97" s="1"/>
  <c r="G223" i="98" s="1"/>
  <c r="J223" i="98" s="1"/>
  <c r="G183" i="97"/>
  <c r="J183" i="97" s="1"/>
  <c r="G183" i="98" s="1"/>
  <c r="J183" i="98" s="1"/>
  <c r="G139" i="97"/>
  <c r="J139" i="97" s="1"/>
  <c r="G139" i="98" s="1"/>
  <c r="J139" i="98" s="1"/>
  <c r="G121" i="97"/>
  <c r="J121" i="97" s="1"/>
  <c r="G121" i="98" s="1"/>
  <c r="J121" i="98" s="1"/>
  <c r="G145" i="97"/>
  <c r="J145" i="97" s="1"/>
  <c r="G145" i="98" s="1"/>
  <c r="J145" i="98" s="1"/>
  <c r="G80" i="97"/>
  <c r="J80" i="97" s="1"/>
  <c r="G80" i="98" s="1"/>
  <c r="J80" i="98" s="1"/>
  <c r="G137" i="97"/>
  <c r="J137" i="97" s="1"/>
  <c r="G137" i="98" s="1"/>
  <c r="J137" i="98" s="1"/>
  <c r="G100" i="97"/>
  <c r="J100" i="97" s="1"/>
  <c r="G100" i="98" s="1"/>
  <c r="J100" i="98" s="1"/>
  <c r="G179" i="97"/>
  <c r="J179" i="97" s="1"/>
  <c r="G179" i="98" s="1"/>
  <c r="J179" i="98" s="1"/>
  <c r="G95" i="97"/>
  <c r="J95" i="97" s="1"/>
  <c r="G95" i="98" s="1"/>
  <c r="J95" i="98" s="1"/>
  <c r="G130" i="97"/>
  <c r="J130" i="97" s="1"/>
  <c r="G130" i="98" s="1"/>
  <c r="J130" i="98" s="1"/>
  <c r="G180" i="97"/>
  <c r="J180" i="97" s="1"/>
  <c r="G180" i="98" s="1"/>
  <c r="J180" i="98" s="1"/>
  <c r="G24" i="97"/>
  <c r="J24" i="97" s="1"/>
  <c r="G24" i="98" s="1"/>
  <c r="J24" i="98" s="1"/>
  <c r="G140" i="97"/>
  <c r="J140" i="97" s="1"/>
  <c r="G140" i="98" s="1"/>
  <c r="J140" i="98" s="1"/>
  <c r="G72" i="97"/>
  <c r="J72" i="97" s="1"/>
  <c r="G72" i="98" s="1"/>
  <c r="J72" i="98" s="1"/>
  <c r="G79" i="97"/>
  <c r="J79" i="97" s="1"/>
  <c r="G79" i="98" s="1"/>
  <c r="J79" i="98" s="1"/>
  <c r="G62" i="97"/>
  <c r="J62" i="97" s="1"/>
  <c r="G62" i="98" s="1"/>
  <c r="J62" i="98" s="1"/>
  <c r="G160" i="97"/>
  <c r="J160" i="97" s="1"/>
  <c r="G160" i="98" s="1"/>
  <c r="J160" i="98" s="1"/>
  <c r="G64" i="97"/>
  <c r="J64" i="97" s="1"/>
  <c r="G64" i="98" s="1"/>
  <c r="J64" i="98" s="1"/>
  <c r="G170" i="97"/>
  <c r="J170" i="97" s="1"/>
  <c r="G170" i="98" s="1"/>
  <c r="J170" i="98" s="1"/>
  <c r="G162" i="97"/>
  <c r="J162" i="97" s="1"/>
  <c r="G162" i="98" s="1"/>
  <c r="J162" i="98" s="1"/>
  <c r="G25" i="97"/>
  <c r="J25" i="97" s="1"/>
  <c r="G25" i="98" s="1"/>
  <c r="J25" i="98" s="1"/>
  <c r="G176" i="97"/>
  <c r="J176" i="97" s="1"/>
  <c r="G176" i="98" s="1"/>
  <c r="J176" i="98" s="1"/>
  <c r="G81" i="97"/>
  <c r="J81" i="97" s="1"/>
  <c r="G81" i="98" s="1"/>
  <c r="J81" i="98" s="1"/>
  <c r="G120" i="97"/>
  <c r="J120" i="97" s="1"/>
  <c r="G120" i="98" s="1"/>
  <c r="J120" i="98" s="1"/>
  <c r="G163" i="97"/>
  <c r="J163" i="97" s="1"/>
  <c r="G163" i="98" s="1"/>
  <c r="J163" i="98" s="1"/>
  <c r="G220" i="97"/>
  <c r="J220" i="97" s="1"/>
  <c r="G220" i="98" s="1"/>
  <c r="J220" i="98" s="1"/>
  <c r="G101" i="97"/>
  <c r="J101" i="97" s="1"/>
  <c r="G101" i="98" s="1"/>
  <c r="J101" i="98" s="1"/>
  <c r="G26" i="97"/>
  <c r="J26" i="97" s="1"/>
  <c r="G26" i="98" s="1"/>
  <c r="J26" i="98" s="1"/>
  <c r="G146" i="97"/>
  <c r="J146" i="97" s="1"/>
  <c r="G146" i="98" s="1"/>
  <c r="J146" i="98" s="1"/>
  <c r="G78" i="97"/>
  <c r="J78" i="97" s="1"/>
  <c r="G78" i="98" s="1"/>
  <c r="J78" i="98" s="1"/>
  <c r="J227" i="95"/>
  <c r="G227" i="96" s="1"/>
  <c r="J227" i="96" s="1"/>
  <c r="G227" i="97" s="1"/>
  <c r="J227" i="97" s="1"/>
  <c r="G227" i="98" s="1"/>
  <c r="J227" i="98" s="1"/>
  <c r="G88" i="96"/>
  <c r="J88" i="96" s="1"/>
  <c r="J87" i="95"/>
  <c r="G87" i="96" s="1"/>
  <c r="J87" i="96" s="1"/>
  <c r="J86" i="95"/>
  <c r="G86" i="96" s="1"/>
  <c r="J86" i="96" s="1"/>
  <c r="J51" i="95"/>
  <c r="G51" i="96" s="1"/>
  <c r="J51" i="96" s="1"/>
  <c r="G51" i="97" s="1"/>
  <c r="J51" i="97" s="1"/>
  <c r="J49" i="95"/>
  <c r="G49" i="96" s="1"/>
  <c r="J49" i="96" s="1"/>
  <c r="G49" i="97" s="1"/>
  <c r="J49" i="97" s="1"/>
  <c r="G228" i="96"/>
  <c r="J228" i="96" s="1"/>
  <c r="G256" i="95"/>
  <c r="J256" i="95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G77" i="98"/>
  <c r="J77" i="98" s="1"/>
  <c r="G21" i="98"/>
  <c r="J21" i="98" s="1"/>
  <c r="G93" i="98"/>
  <c r="J93" i="98" s="1"/>
  <c r="G74" i="98"/>
  <c r="J74" i="98" s="1"/>
  <c r="G98" i="98"/>
  <c r="J98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254" i="98" l="1"/>
  <c r="J254" i="98" s="1"/>
  <c r="G34" i="97"/>
  <c r="J34" i="97" s="1"/>
  <c r="G34" i="98" s="1"/>
  <c r="J34" i="98" s="1"/>
  <c r="G88" i="97"/>
  <c r="J88" i="97" s="1"/>
  <c r="G87" i="97"/>
  <c r="J87" i="97" s="1"/>
  <c r="G86" i="97"/>
  <c r="J86" i="97" s="1"/>
  <c r="G86" i="98" s="1"/>
  <c r="J86" i="98" s="1"/>
  <c r="G53" i="97"/>
  <c r="J53" i="97" s="1"/>
  <c r="G53" i="98" s="1"/>
  <c r="J53" i="98" s="1"/>
  <c r="G47" i="97"/>
  <c r="J47" i="97" s="1"/>
  <c r="G47" i="98" s="1"/>
  <c r="J47" i="98" s="1"/>
  <c r="G50" i="97"/>
  <c r="J50" i="97" s="1"/>
  <c r="G50" i="98" s="1"/>
  <c r="J50" i="98" s="1"/>
  <c r="G44" i="97"/>
  <c r="J44" i="97" s="1"/>
  <c r="G44" i="98" s="1"/>
  <c r="J44" i="98" s="1"/>
  <c r="G36" i="97"/>
  <c r="J36" i="97" s="1"/>
  <c r="G36" i="98" s="1"/>
  <c r="J36" i="98" s="1"/>
  <c r="G122" i="97"/>
  <c r="J122" i="97" s="1"/>
  <c r="G122" i="98" s="1"/>
  <c r="J122" i="98" s="1"/>
  <c r="G32" i="97"/>
  <c r="J32" i="97" s="1"/>
  <c r="G32" i="98" s="1"/>
  <c r="J32" i="98" s="1"/>
  <c r="G96" i="97"/>
  <c r="J96" i="97" s="1"/>
  <c r="G96" i="98" s="1"/>
  <c r="J96" i="98" s="1"/>
  <c r="G161" i="97"/>
  <c r="J161" i="97" s="1"/>
  <c r="G161" i="98" s="1"/>
  <c r="J161" i="98" s="1"/>
  <c r="G119" i="97"/>
  <c r="J119" i="97" s="1"/>
  <c r="G119" i="98" s="1"/>
  <c r="J119" i="98" s="1"/>
  <c r="G33" i="97"/>
  <c r="J33" i="97" s="1"/>
  <c r="G33" i="98" s="1"/>
  <c r="J33" i="98" s="1"/>
  <c r="G58" i="97"/>
  <c r="J58" i="97" s="1"/>
  <c r="G58" i="98" s="1"/>
  <c r="J58" i="98" s="1"/>
  <c r="G27" i="97"/>
  <c r="J27" i="97" s="1"/>
  <c r="G27" i="98" s="1"/>
  <c r="J27" i="98" s="1"/>
  <c r="G30" i="97"/>
  <c r="J30" i="97" s="1"/>
  <c r="G30" i="98" s="1"/>
  <c r="J30" i="98" s="1"/>
  <c r="G221" i="97"/>
  <c r="J221" i="97" s="1"/>
  <c r="G221" i="98" s="1"/>
  <c r="J221" i="98" s="1"/>
  <c r="G48" i="97"/>
  <c r="J48" i="97" s="1"/>
  <c r="G48" i="98" s="1"/>
  <c r="J48" i="98" s="1"/>
  <c r="G42" i="97"/>
  <c r="J42" i="97" s="1"/>
  <c r="G42" i="98" s="1"/>
  <c r="J42" i="98" s="1"/>
  <c r="G56" i="97"/>
  <c r="J56" i="97" s="1"/>
  <c r="G56" i="98" s="1"/>
  <c r="J56" i="98" s="1"/>
  <c r="G41" i="97"/>
  <c r="J41" i="97" s="1"/>
  <c r="G41" i="98" s="1"/>
  <c r="J41" i="98" s="1"/>
  <c r="G57" i="97"/>
  <c r="J57" i="97" s="1"/>
  <c r="G57" i="98" s="1"/>
  <c r="J57" i="98" s="1"/>
  <c r="G43" i="97"/>
  <c r="J43" i="97" s="1"/>
  <c r="G43" i="98" s="1"/>
  <c r="J43" i="98" s="1"/>
  <c r="G55" i="97"/>
  <c r="J55" i="97" s="1"/>
  <c r="G55" i="98" s="1"/>
  <c r="J55" i="98" s="1"/>
  <c r="G28" i="97"/>
  <c r="J28" i="97" s="1"/>
  <c r="G28" i="98" s="1"/>
  <c r="J28" i="98" s="1"/>
  <c r="G59" i="97"/>
  <c r="J59" i="97" s="1"/>
  <c r="G59" i="98" s="1"/>
  <c r="J59" i="98" s="1"/>
  <c r="G29" i="97"/>
  <c r="J29" i="97" s="1"/>
  <c r="G29" i="98" s="1"/>
  <c r="J29" i="98" s="1"/>
  <c r="G37" i="97"/>
  <c r="J37" i="97" s="1"/>
  <c r="G37" i="98" s="1"/>
  <c r="J37" i="98" s="1"/>
  <c r="G46" i="97"/>
  <c r="J46" i="97" s="1"/>
  <c r="G46" i="98" s="1"/>
  <c r="J46" i="98" s="1"/>
  <c r="G54" i="97"/>
  <c r="J54" i="97" s="1"/>
  <c r="G54" i="98" s="1"/>
  <c r="J54" i="98" s="1"/>
  <c r="G38" i="97"/>
  <c r="J38" i="97" s="1"/>
  <c r="G38" i="98" s="1"/>
  <c r="J38" i="98" s="1"/>
  <c r="G165" i="97"/>
  <c r="J165" i="97" s="1"/>
  <c r="G165" i="98" s="1"/>
  <c r="J165" i="98" s="1"/>
  <c r="G52" i="97"/>
  <c r="J52" i="97" s="1"/>
  <c r="G52" i="98" s="1"/>
  <c r="J52" i="98" s="1"/>
  <c r="G31" i="97"/>
  <c r="J31" i="97" s="1"/>
  <c r="G31" i="98" s="1"/>
  <c r="J31" i="98" s="1"/>
  <c r="G40" i="97"/>
  <c r="J40" i="97" s="1"/>
  <c r="G40" i="98" s="1"/>
  <c r="J40" i="98" s="1"/>
  <c r="G20" i="100"/>
  <c r="J20" i="100" s="1"/>
  <c r="G112" i="100"/>
  <c r="J112" i="100" s="1"/>
  <c r="G108" i="100"/>
  <c r="J108" i="100" s="1"/>
  <c r="G117" i="100"/>
  <c r="J117" i="100" s="1"/>
  <c r="G97" i="100"/>
  <c r="J97" i="100" s="1"/>
  <c r="G107" i="100"/>
  <c r="J107" i="100" s="1"/>
  <c r="G227" i="99"/>
  <c r="J227" i="99" s="1"/>
  <c r="G110" i="100"/>
  <c r="J110" i="100" s="1"/>
  <c r="G115" i="100"/>
  <c r="J115" i="100" s="1"/>
  <c r="G111" i="100"/>
  <c r="J111" i="100" s="1"/>
  <c r="G116" i="100"/>
  <c r="J116" i="100" s="1"/>
  <c r="G228" i="97"/>
  <c r="J228" i="97" s="1"/>
  <c r="G256" i="96"/>
  <c r="J256" i="96" s="1"/>
  <c r="E256" i="97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255" i="100"/>
  <c r="J255" i="100" s="1"/>
  <c r="G255" i="101" s="1"/>
  <c r="J255" i="101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105" i="74"/>
  <c r="J105" i="74" s="1"/>
  <c r="G49" i="98"/>
  <c r="J49" i="98" s="1"/>
  <c r="G51" i="98"/>
  <c r="J51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54" i="99" l="1"/>
  <c r="J254" i="99" s="1"/>
  <c r="G254" i="100" s="1"/>
  <c r="J254" i="100" s="1"/>
  <c r="G88" i="98"/>
  <c r="J88" i="98" s="1"/>
  <c r="G88" i="99" s="1"/>
  <c r="J88" i="99" s="1"/>
  <c r="G87" i="98"/>
  <c r="J87" i="98" s="1"/>
  <c r="G87" i="99" s="1"/>
  <c r="J87" i="99" s="1"/>
  <c r="G105" i="77"/>
  <c r="J105" i="77" s="1"/>
  <c r="G105" i="78" s="1"/>
  <c r="J105" i="78" s="1"/>
  <c r="J105" i="79" s="1"/>
  <c r="G105" i="80" s="1"/>
  <c r="J105" i="80" s="1"/>
  <c r="E105" i="81" s="1"/>
  <c r="G105" i="81" s="1"/>
  <c r="J105" i="81" s="1"/>
  <c r="G105" i="82" s="1"/>
  <c r="J105" i="82" s="1"/>
  <c r="G105" i="83" s="1"/>
  <c r="J105" i="83" s="1"/>
  <c r="G105" i="84" s="1"/>
  <c r="J105" i="84" s="1"/>
  <c r="G105" i="85" s="1"/>
  <c r="J105" i="85" s="1"/>
  <c r="G105" i="86" s="1"/>
  <c r="J105" i="86" s="1"/>
  <c r="G105" i="87" s="1"/>
  <c r="J105" i="87" s="1"/>
  <c r="G105" i="88" s="1"/>
  <c r="J105" i="88" s="1"/>
  <c r="G105" i="89" s="1"/>
  <c r="J105" i="89" s="1"/>
  <c r="G105" i="90" s="1"/>
  <c r="J105" i="90" s="1"/>
  <c r="G105" i="91" s="1"/>
  <c r="J105" i="91" s="1"/>
  <c r="G105" i="92" s="1"/>
  <c r="J105" i="92" s="1"/>
  <c r="G105" i="93" s="1"/>
  <c r="J105" i="93" s="1"/>
  <c r="G187" i="77"/>
  <c r="J187" i="77" s="1"/>
  <c r="G187" i="78" s="1"/>
  <c r="J187" i="78" s="1"/>
  <c r="J187" i="79" s="1"/>
  <c r="G187" i="80" s="1"/>
  <c r="J187" i="80" s="1"/>
  <c r="E187" i="81" s="1"/>
  <c r="G187" i="81" s="1"/>
  <c r="J187" i="81" s="1"/>
  <c r="G187" i="82" s="1"/>
  <c r="J187" i="82" s="1"/>
  <c r="G187" i="83" s="1"/>
  <c r="J187" i="83" s="1"/>
  <c r="G187" i="84" s="1"/>
  <c r="J187" i="84" s="1"/>
  <c r="G187" i="85" s="1"/>
  <c r="J187" i="85" s="1"/>
  <c r="G187" i="86" s="1"/>
  <c r="J187" i="86" s="1"/>
  <c r="G187" i="87" s="1"/>
  <c r="J187" i="87" s="1"/>
  <c r="G187" i="88" s="1"/>
  <c r="J187" i="88" s="1"/>
  <c r="G187" i="89" s="1"/>
  <c r="J187" i="89" s="1"/>
  <c r="G187" i="90" s="1"/>
  <c r="J187" i="90" s="1"/>
  <c r="G187" i="91" s="1"/>
  <c r="J187" i="91" s="1"/>
  <c r="G187" i="92" s="1"/>
  <c r="J187" i="92" s="1"/>
  <c r="G187" i="93" s="1"/>
  <c r="J187" i="93" s="1"/>
  <c r="G214" i="97"/>
  <c r="J214" i="97" s="1"/>
  <c r="G214" i="98" s="1"/>
  <c r="J214" i="98" s="1"/>
  <c r="G116" i="101"/>
  <c r="J116" i="101" s="1"/>
  <c r="G97" i="101"/>
  <c r="J97" i="101" s="1"/>
  <c r="G107" i="101"/>
  <c r="J107" i="101" s="1"/>
  <c r="G108" i="101"/>
  <c r="J108" i="101" s="1"/>
  <c r="G111" i="101"/>
  <c r="J111" i="101" s="1"/>
  <c r="G112" i="101"/>
  <c r="J112" i="101" s="1"/>
  <c r="G115" i="101"/>
  <c r="J115" i="101" s="1"/>
  <c r="G20" i="101"/>
  <c r="J20" i="101" s="1"/>
  <c r="G90" i="100"/>
  <c r="J90" i="100" s="1"/>
  <c r="G145" i="100"/>
  <c r="J145" i="100" s="1"/>
  <c r="G101" i="100"/>
  <c r="J101" i="100" s="1"/>
  <c r="G192" i="100"/>
  <c r="J192" i="100" s="1"/>
  <c r="G164" i="100"/>
  <c r="J164" i="100" s="1"/>
  <c r="G138" i="100"/>
  <c r="J138" i="100" s="1"/>
  <c r="G93" i="100"/>
  <c r="J93" i="100" s="1"/>
  <c r="G120" i="100"/>
  <c r="J120" i="100" s="1"/>
  <c r="G100" i="100"/>
  <c r="J100" i="100" s="1"/>
  <c r="G143" i="100"/>
  <c r="J143" i="100" s="1"/>
  <c r="G21" i="100"/>
  <c r="J21" i="100" s="1"/>
  <c r="G99" i="100"/>
  <c r="J99" i="100" s="1"/>
  <c r="G68" i="100"/>
  <c r="J68" i="100" s="1"/>
  <c r="G123" i="100"/>
  <c r="J123" i="100" s="1"/>
  <c r="G154" i="100"/>
  <c r="J154" i="100" s="1"/>
  <c r="G65" i="100"/>
  <c r="J65" i="100" s="1"/>
  <c r="G142" i="100"/>
  <c r="J142" i="100" s="1"/>
  <c r="G79" i="100"/>
  <c r="J79" i="100" s="1"/>
  <c r="G61" i="100"/>
  <c r="J61" i="100" s="1"/>
  <c r="G98" i="100"/>
  <c r="J98" i="100" s="1"/>
  <c r="G160" i="100"/>
  <c r="J160" i="100" s="1"/>
  <c r="G167" i="100"/>
  <c r="J167" i="100" s="1"/>
  <c r="G110" i="101"/>
  <c r="J110" i="101" s="1"/>
  <c r="G77" i="100"/>
  <c r="J77" i="100" s="1"/>
  <c r="G118" i="100"/>
  <c r="J118" i="100" s="1"/>
  <c r="G180" i="100"/>
  <c r="J180" i="100" s="1"/>
  <c r="G78" i="100"/>
  <c r="J78" i="100" s="1"/>
  <c r="G19" i="100"/>
  <c r="J19" i="100" s="1"/>
  <c r="G179" i="100"/>
  <c r="J179" i="100" s="1"/>
  <c r="G121" i="100"/>
  <c r="J121" i="100" s="1"/>
  <c r="G184" i="100"/>
  <c r="J184" i="100" s="1"/>
  <c r="G146" i="100"/>
  <c r="J146" i="100" s="1"/>
  <c r="G163" i="100"/>
  <c r="J163" i="100" s="1"/>
  <c r="G24" i="100"/>
  <c r="J24" i="100" s="1"/>
  <c r="G85" i="100"/>
  <c r="J85" i="100" s="1"/>
  <c r="G64" i="100"/>
  <c r="J64" i="100" s="1"/>
  <c r="G80" i="100"/>
  <c r="J80" i="100" s="1"/>
  <c r="G81" i="100"/>
  <c r="J81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66" i="100"/>
  <c r="J166" i="100" s="1"/>
  <c r="G23" i="100"/>
  <c r="J23" i="100" s="1"/>
  <c r="G86" i="99"/>
  <c r="J86" i="99" s="1"/>
  <c r="G86" i="100" s="1"/>
  <c r="J86" i="100" s="1"/>
  <c r="G106" i="100"/>
  <c r="J106" i="100" s="1"/>
  <c r="G72" i="100"/>
  <c r="J72" i="100" s="1"/>
  <c r="G141" i="100"/>
  <c r="J141" i="100" s="1"/>
  <c r="G140" i="100"/>
  <c r="J140" i="100" s="1"/>
  <c r="G137" i="100"/>
  <c r="J137" i="100" s="1"/>
  <c r="G172" i="100"/>
  <c r="J172" i="100" s="1"/>
  <c r="G162" i="100"/>
  <c r="J162" i="100" s="1"/>
  <c r="G220" i="100"/>
  <c r="J220" i="100" s="1"/>
  <c r="G139" i="100"/>
  <c r="J139" i="100" s="1"/>
  <c r="G170" i="100"/>
  <c r="J170" i="100" s="1"/>
  <c r="G62" i="100"/>
  <c r="J62" i="100" s="1"/>
  <c r="G74" i="100"/>
  <c r="J74" i="100" s="1"/>
  <c r="G168" i="100"/>
  <c r="J168" i="100" s="1"/>
  <c r="G144" i="100"/>
  <c r="J144" i="100" s="1"/>
  <c r="G117" i="101"/>
  <c r="J117" i="101" s="1"/>
  <c r="G183" i="100"/>
  <c r="J183" i="100" s="1"/>
  <c r="G158" i="100"/>
  <c r="J158" i="100" s="1"/>
  <c r="G26" i="100"/>
  <c r="J26" i="100" s="1"/>
  <c r="G89" i="100"/>
  <c r="J89" i="100" s="1"/>
  <c r="G215" i="100"/>
  <c r="J215" i="100" s="1"/>
  <c r="G176" i="100"/>
  <c r="J176" i="100" s="1"/>
  <c r="G95" i="100"/>
  <c r="J95" i="100" s="1"/>
  <c r="G66" i="100"/>
  <c r="J66" i="100" s="1"/>
  <c r="G91" i="100"/>
  <c r="J91" i="100" s="1"/>
  <c r="G69" i="100"/>
  <c r="J69" i="100" s="1"/>
  <c r="G222" i="100"/>
  <c r="J222" i="100" s="1"/>
  <c r="G185" i="100"/>
  <c r="J185" i="100" s="1"/>
  <c r="G22" i="100"/>
  <c r="J22" i="100" s="1"/>
  <c r="G92" i="100"/>
  <c r="J92" i="100" s="1"/>
  <c r="J6" i="95"/>
  <c r="G6" i="96" s="1"/>
  <c r="J6" i="96" s="1"/>
  <c r="G6" i="97" s="1"/>
  <c r="J6" i="97" s="1"/>
  <c r="G189" i="77"/>
  <c r="J189" i="77" s="1"/>
  <c r="G15" i="96"/>
  <c r="J15" i="96" s="1"/>
  <c r="G15" i="97" s="1"/>
  <c r="J15" i="97" s="1"/>
  <c r="G227" i="100"/>
  <c r="J227" i="100" s="1"/>
  <c r="G228" i="98"/>
  <c r="J228" i="98" s="1"/>
  <c r="G224" i="100"/>
  <c r="J224" i="100" s="1"/>
  <c r="G225" i="100"/>
  <c r="J225" i="100" s="1"/>
  <c r="G256" i="97"/>
  <c r="J256" i="97" s="1"/>
  <c r="G173" i="96"/>
  <c r="J173" i="96" s="1"/>
  <c r="G174" i="96"/>
  <c r="J174" i="96" s="1"/>
  <c r="G102" i="96"/>
  <c r="J102" i="96" s="1"/>
  <c r="G14" i="96"/>
  <c r="J14" i="96" s="1"/>
  <c r="G7" i="96"/>
  <c r="J7" i="96" s="1"/>
  <c r="G16" i="96"/>
  <c r="J16" i="96" s="1"/>
  <c r="G41" i="99"/>
  <c r="J41" i="99" s="1"/>
  <c r="G59" i="99"/>
  <c r="J59" i="99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J189" i="79" s="1"/>
  <c r="G189" i="80" s="1"/>
  <c r="J189" i="80" s="1"/>
  <c r="E189" i="81" s="1"/>
  <c r="G189" i="81" s="1"/>
  <c r="J189" i="81" s="1"/>
  <c r="G189" i="82" s="1"/>
  <c r="J189" i="82" s="1"/>
  <c r="G189" i="83" s="1"/>
  <c r="J189" i="83" s="1"/>
  <c r="G189" i="84" s="1"/>
  <c r="J189" i="84" s="1"/>
  <c r="G189" i="85" s="1"/>
  <c r="J189" i="85" s="1"/>
  <c r="G189" i="86" s="1"/>
  <c r="J189" i="86" s="1"/>
  <c r="G189" i="87" s="1"/>
  <c r="J189" i="87" s="1"/>
  <c r="G189" i="88" s="1"/>
  <c r="J189" i="88" s="1"/>
  <c r="G189" i="89" s="1"/>
  <c r="J189" i="89" s="1"/>
  <c r="G189" i="90" s="1"/>
  <c r="J189" i="90" s="1"/>
  <c r="G189" i="91" s="1"/>
  <c r="J189" i="91" s="1"/>
  <c r="G189" i="92" s="1"/>
  <c r="J189" i="92" s="1"/>
  <c r="G189" i="93" s="1"/>
  <c r="J189" i="93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G219" i="78"/>
  <c r="J219" i="78" s="1"/>
  <c r="G103" i="96"/>
  <c r="J103" i="96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254" i="101" l="1"/>
  <c r="J254" i="101" s="1"/>
  <c r="G254" i="102" s="1"/>
  <c r="J254" i="102" s="1"/>
  <c r="G105" i="94"/>
  <c r="J105" i="94" s="1"/>
  <c r="G105" i="95" s="1"/>
  <c r="J105" i="95" s="1"/>
  <c r="G105" i="96" s="1"/>
  <c r="J105" i="96" s="1"/>
  <c r="G187" i="94"/>
  <c r="J187" i="94" s="1"/>
  <c r="G187" i="95" s="1"/>
  <c r="J187" i="95" s="1"/>
  <c r="G187" i="96" s="1"/>
  <c r="J187" i="96" s="1"/>
  <c r="G13" i="97"/>
  <c r="J13" i="97" s="1"/>
  <c r="G13" i="98" s="1"/>
  <c r="J13" i="98" s="1"/>
  <c r="G189" i="94"/>
  <c r="J189" i="94" s="1"/>
  <c r="G189" i="95" s="1"/>
  <c r="J189" i="95" s="1"/>
  <c r="G189" i="96" s="1"/>
  <c r="J189" i="96" s="1"/>
  <c r="G189" i="97" s="1"/>
  <c r="J189" i="97" s="1"/>
  <c r="G189" i="98" s="1"/>
  <c r="J189" i="98" s="1"/>
  <c r="G189" i="99" s="1"/>
  <c r="J189" i="99" s="1"/>
  <c r="G16" i="97"/>
  <c r="J16" i="97" s="1"/>
  <c r="G16" i="98" s="1"/>
  <c r="J16" i="98" s="1"/>
  <c r="G17" i="97"/>
  <c r="J17" i="97" s="1"/>
  <c r="G17" i="98" s="1"/>
  <c r="J17" i="98" s="1"/>
  <c r="G8" i="97"/>
  <c r="J8" i="97" s="1"/>
  <c r="G8" i="98" s="1"/>
  <c r="G7" i="97"/>
  <c r="J7" i="97" s="1"/>
  <c r="G7" i="98" s="1"/>
  <c r="G14" i="97"/>
  <c r="J14" i="97" s="1"/>
  <c r="G14" i="98" s="1"/>
  <c r="J14" i="98" s="1"/>
  <c r="G144" i="101"/>
  <c r="J144" i="101" s="1"/>
  <c r="G171" i="101"/>
  <c r="J171" i="101" s="1"/>
  <c r="G120" i="101"/>
  <c r="J120" i="101" s="1"/>
  <c r="G168" i="101"/>
  <c r="J168" i="101" s="1"/>
  <c r="G23" i="101"/>
  <c r="J23" i="101" s="1"/>
  <c r="G121" i="101"/>
  <c r="J121" i="101" s="1"/>
  <c r="G154" i="101"/>
  <c r="J154" i="101" s="1"/>
  <c r="G93" i="101"/>
  <c r="J93" i="101" s="1"/>
  <c r="G69" i="101"/>
  <c r="J69" i="101" s="1"/>
  <c r="G172" i="101"/>
  <c r="J172" i="101" s="1"/>
  <c r="G166" i="101"/>
  <c r="J166" i="101" s="1"/>
  <c r="G80" i="101"/>
  <c r="J80" i="101" s="1"/>
  <c r="G179" i="101"/>
  <c r="J179" i="101" s="1"/>
  <c r="G160" i="101"/>
  <c r="J160" i="101" s="1"/>
  <c r="G123" i="101"/>
  <c r="J123" i="101" s="1"/>
  <c r="G138" i="101"/>
  <c r="J138" i="101" s="1"/>
  <c r="G112" i="102"/>
  <c r="J112" i="102" s="1"/>
  <c r="G112" i="103" s="1"/>
  <c r="J112" i="103" s="1"/>
  <c r="G220" i="101"/>
  <c r="J220" i="101" s="1"/>
  <c r="G110" i="102"/>
  <c r="J110" i="102" s="1"/>
  <c r="G110" i="103" s="1"/>
  <c r="J110" i="103" s="1"/>
  <c r="G222" i="101"/>
  <c r="J222" i="101" s="1"/>
  <c r="G162" i="101"/>
  <c r="J162" i="101" s="1"/>
  <c r="G81" i="101"/>
  <c r="J81" i="101" s="1"/>
  <c r="G167" i="101"/>
  <c r="J167" i="101" s="1"/>
  <c r="G115" i="102"/>
  <c r="J115" i="102" s="1"/>
  <c r="G115" i="103" s="1"/>
  <c r="J115" i="103" s="1"/>
  <c r="G74" i="101"/>
  <c r="J74" i="101" s="1"/>
  <c r="G91" i="101"/>
  <c r="J91" i="101" s="1"/>
  <c r="G26" i="101"/>
  <c r="J26" i="101" s="1"/>
  <c r="G88" i="100"/>
  <c r="J88" i="100" s="1"/>
  <c r="G87" i="100"/>
  <c r="J87" i="100" s="1"/>
  <c r="G137" i="101"/>
  <c r="J137" i="101" s="1"/>
  <c r="G25" i="101"/>
  <c r="J25" i="101" s="1"/>
  <c r="G64" i="101"/>
  <c r="J64" i="101" s="1"/>
  <c r="G19" i="101"/>
  <c r="J19" i="101" s="1"/>
  <c r="G98" i="101"/>
  <c r="J98" i="101" s="1"/>
  <c r="G68" i="101"/>
  <c r="J68" i="101" s="1"/>
  <c r="G164" i="101"/>
  <c r="J164" i="101" s="1"/>
  <c r="G111" i="102"/>
  <c r="J111" i="102" s="1"/>
  <c r="G111" i="103" s="1"/>
  <c r="J111" i="103" s="1"/>
  <c r="G184" i="101"/>
  <c r="J184" i="101" s="1"/>
  <c r="G140" i="101"/>
  <c r="J140" i="101" s="1"/>
  <c r="G79" i="101"/>
  <c r="J79" i="101" s="1"/>
  <c r="G21" i="101"/>
  <c r="J21" i="101" s="1"/>
  <c r="G101" i="101"/>
  <c r="J101" i="101" s="1"/>
  <c r="G107" i="102"/>
  <c r="J107" i="102" s="1"/>
  <c r="G107" i="103" s="1"/>
  <c r="J107" i="103" s="1"/>
  <c r="G183" i="101"/>
  <c r="J183" i="101" s="1"/>
  <c r="G141" i="101"/>
  <c r="J141" i="101" s="1"/>
  <c r="G22" i="101"/>
  <c r="J22" i="101" s="1"/>
  <c r="G170" i="101"/>
  <c r="J170" i="101" s="1"/>
  <c r="G72" i="101"/>
  <c r="J72" i="101" s="1"/>
  <c r="G67" i="101"/>
  <c r="J67" i="101" s="1"/>
  <c r="G163" i="101"/>
  <c r="J163" i="101" s="1"/>
  <c r="G118" i="101"/>
  <c r="J118" i="101" s="1"/>
  <c r="G142" i="101"/>
  <c r="J142" i="101" s="1"/>
  <c r="G143" i="101"/>
  <c r="J143" i="101" s="1"/>
  <c r="G145" i="101"/>
  <c r="J145" i="101" s="1"/>
  <c r="G97" i="102"/>
  <c r="J97" i="102" s="1"/>
  <c r="G97" i="103" s="1"/>
  <c r="J97" i="103" s="1"/>
  <c r="G97" i="104" s="1"/>
  <c r="J97" i="104" s="1"/>
  <c r="G97" i="105" s="1"/>
  <c r="J97" i="105" s="1"/>
  <c r="G215" i="101"/>
  <c r="J215" i="101" s="1"/>
  <c r="G20" i="102"/>
  <c r="J20" i="102" s="1"/>
  <c r="G20" i="103" s="1"/>
  <c r="J20" i="103" s="1"/>
  <c r="G20" i="104" s="1"/>
  <c r="J20" i="104" s="1"/>
  <c r="G20" i="105" s="1"/>
  <c r="J20" i="105" s="1"/>
  <c r="G20" i="106" s="1"/>
  <c r="J20" i="106" s="1"/>
  <c r="G158" i="101"/>
  <c r="J158" i="101" s="1"/>
  <c r="G159" i="101"/>
  <c r="J159" i="101" s="1"/>
  <c r="G85" i="101"/>
  <c r="J85" i="101" s="1"/>
  <c r="G78" i="101"/>
  <c r="J78" i="101" s="1"/>
  <c r="G61" i="101"/>
  <c r="J61" i="101" s="1"/>
  <c r="G99" i="101"/>
  <c r="J99" i="101" s="1"/>
  <c r="G192" i="101"/>
  <c r="J192" i="101" s="1"/>
  <c r="G108" i="102"/>
  <c r="J108" i="102" s="1"/>
  <c r="G108" i="103" s="1"/>
  <c r="J108" i="103" s="1"/>
  <c r="G92" i="101"/>
  <c r="J92" i="101" s="1"/>
  <c r="G62" i="101"/>
  <c r="J62" i="101" s="1"/>
  <c r="G130" i="101"/>
  <c r="J130" i="101" s="1"/>
  <c r="G24" i="101"/>
  <c r="J24" i="101" s="1"/>
  <c r="G180" i="101"/>
  <c r="J180" i="101" s="1"/>
  <c r="G95" i="101"/>
  <c r="J95" i="101" s="1"/>
  <c r="G176" i="101"/>
  <c r="J176" i="101" s="1"/>
  <c r="G139" i="101"/>
  <c r="J139" i="101" s="1"/>
  <c r="G106" i="101"/>
  <c r="J106" i="101" s="1"/>
  <c r="G223" i="101"/>
  <c r="J223" i="101" s="1"/>
  <c r="G146" i="101"/>
  <c r="J146" i="101" s="1"/>
  <c r="G77" i="101"/>
  <c r="J77" i="101" s="1"/>
  <c r="G100" i="101"/>
  <c r="J100" i="101" s="1"/>
  <c r="G90" i="101"/>
  <c r="J90" i="101" s="1"/>
  <c r="G116" i="102"/>
  <c r="J116" i="102" s="1"/>
  <c r="G116" i="103" s="1"/>
  <c r="J116" i="103" s="1"/>
  <c r="G65" i="101"/>
  <c r="J65" i="101" s="1"/>
  <c r="G57" i="100"/>
  <c r="J57" i="100" s="1"/>
  <c r="G50" i="100"/>
  <c r="J50" i="100" s="1"/>
  <c r="G48" i="100"/>
  <c r="J48" i="100" s="1"/>
  <c r="G28" i="100"/>
  <c r="J28" i="100" s="1"/>
  <c r="G51" i="100"/>
  <c r="J51" i="100" s="1"/>
  <c r="G224" i="101"/>
  <c r="J224" i="101" s="1"/>
  <c r="G224" i="102" s="1"/>
  <c r="J224" i="102" s="1"/>
  <c r="G119" i="100"/>
  <c r="J119" i="100" s="1"/>
  <c r="G165" i="100"/>
  <c r="J165" i="100" s="1"/>
  <c r="G225" i="101"/>
  <c r="J225" i="101" s="1"/>
  <c r="G225" i="102" s="1"/>
  <c r="J225" i="102" s="1"/>
  <c r="G58" i="100"/>
  <c r="J58" i="100" s="1"/>
  <c r="G185" i="101"/>
  <c r="J185" i="101" s="1"/>
  <c r="G117" i="102"/>
  <c r="J117" i="102" s="1"/>
  <c r="G117" i="103" s="1"/>
  <c r="J117" i="103" s="1"/>
  <c r="G161" i="100"/>
  <c r="J161" i="100" s="1"/>
  <c r="G59" i="100"/>
  <c r="J59" i="100" s="1"/>
  <c r="G40" i="100"/>
  <c r="J40" i="100" s="1"/>
  <c r="G41" i="100"/>
  <c r="J41" i="100" s="1"/>
  <c r="G27" i="100"/>
  <c r="J27" i="100" s="1"/>
  <c r="G89" i="101"/>
  <c r="J89" i="101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G44" i="100"/>
  <c r="J44" i="100" s="1"/>
  <c r="G31" i="100"/>
  <c r="J31" i="100" s="1"/>
  <c r="G34" i="100"/>
  <c r="J34" i="100" s="1"/>
  <c r="G37" i="100"/>
  <c r="J37" i="100" s="1"/>
  <c r="G66" i="101"/>
  <c r="J66" i="101" s="1"/>
  <c r="G30" i="100"/>
  <c r="J30" i="100" s="1"/>
  <c r="G47" i="100"/>
  <c r="J47" i="100" s="1"/>
  <c r="G47" i="101" s="1"/>
  <c r="J47" i="101" s="1"/>
  <c r="G55" i="100"/>
  <c r="J55" i="100" s="1"/>
  <c r="G49" i="100"/>
  <c r="J49" i="100" s="1"/>
  <c r="G43" i="100"/>
  <c r="J43" i="100" s="1"/>
  <c r="G96" i="100"/>
  <c r="J96" i="100" s="1"/>
  <c r="G54" i="100"/>
  <c r="J54" i="100" s="1"/>
  <c r="G122" i="100"/>
  <c r="J122" i="100" s="1"/>
  <c r="G36" i="100"/>
  <c r="J36" i="100" s="1"/>
  <c r="G38" i="100"/>
  <c r="J38" i="100" s="1"/>
  <c r="G53" i="100"/>
  <c r="J53" i="100" s="1"/>
  <c r="G53" i="101" s="1"/>
  <c r="J53" i="101" s="1"/>
  <c r="G29" i="100"/>
  <c r="J29" i="100" s="1"/>
  <c r="G52" i="100"/>
  <c r="J52" i="100" s="1"/>
  <c r="G33" i="100"/>
  <c r="J33" i="100" s="1"/>
  <c r="G86" i="101"/>
  <c r="J86" i="101" s="1"/>
  <c r="G228" i="99"/>
  <c r="J228" i="99" s="1"/>
  <c r="G255" i="102"/>
  <c r="J255" i="102" s="1"/>
  <c r="G227" i="101"/>
  <c r="J227" i="101" s="1"/>
  <c r="G256" i="98"/>
  <c r="J256" i="98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214" i="99"/>
  <c r="J214" i="99" s="1"/>
  <c r="G76" i="74"/>
  <c r="J76" i="74" s="1"/>
  <c r="G82" i="97"/>
  <c r="J82" i="97" s="1"/>
  <c r="G15" i="98"/>
  <c r="J15" i="98" s="1"/>
  <c r="G6" i="98"/>
  <c r="J219" i="79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6" i="99"/>
  <c r="J186" i="99" s="1"/>
  <c r="G104" i="99"/>
  <c r="J104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54" i="103" l="1"/>
  <c r="J254" i="103" s="1"/>
  <c r="G187" i="97"/>
  <c r="J187" i="97" s="1"/>
  <c r="G187" i="98" s="1"/>
  <c r="J187" i="98" s="1"/>
  <c r="G187" i="99" s="1"/>
  <c r="J187" i="99" s="1"/>
  <c r="G187" i="100" s="1"/>
  <c r="J187" i="100" s="1"/>
  <c r="G105" i="97"/>
  <c r="J105" i="97" s="1"/>
  <c r="G105" i="98" s="1"/>
  <c r="J105" i="98" s="1"/>
  <c r="G105" i="99" s="1"/>
  <c r="J105" i="99" s="1"/>
  <c r="G105" i="100" s="1"/>
  <c r="J105" i="100" s="1"/>
  <c r="G207" i="77"/>
  <c r="J207" i="77" s="1"/>
  <c r="G207" i="78" s="1"/>
  <c r="J207" i="78" s="1"/>
  <c r="J207" i="79" s="1"/>
  <c r="G207" i="80" s="1"/>
  <c r="J207" i="80" s="1"/>
  <c r="E207" i="81" s="1"/>
  <c r="G207" i="81" s="1"/>
  <c r="J207" i="81" s="1"/>
  <c r="G207" i="82" s="1"/>
  <c r="J207" i="82" s="1"/>
  <c r="G207" i="83" s="1"/>
  <c r="J207" i="83" s="1"/>
  <c r="G76" i="77"/>
  <c r="J76" i="77" s="1"/>
  <c r="G76" i="78" s="1"/>
  <c r="J76" i="78" s="1"/>
  <c r="J76" i="79" s="1"/>
  <c r="G18" i="97"/>
  <c r="J18" i="97" s="1"/>
  <c r="G18" i="98" s="1"/>
  <c r="J18" i="98" s="1"/>
  <c r="G93" i="102"/>
  <c r="J93" i="102" s="1"/>
  <c r="G93" i="103" s="1"/>
  <c r="J93" i="103" s="1"/>
  <c r="G93" i="104" s="1"/>
  <c r="J93" i="104" s="1"/>
  <c r="G93" i="105" s="1"/>
  <c r="J93" i="105" s="1"/>
  <c r="G96" i="101"/>
  <c r="J96" i="101" s="1"/>
  <c r="G46" i="101"/>
  <c r="J46" i="101" s="1"/>
  <c r="G48" i="101"/>
  <c r="J48" i="101" s="1"/>
  <c r="G62" i="102"/>
  <c r="J62" i="102" s="1"/>
  <c r="G62" i="103" s="1"/>
  <c r="J62" i="103" s="1"/>
  <c r="G62" i="104" s="1"/>
  <c r="J62" i="104" s="1"/>
  <c r="G62" i="105" s="1"/>
  <c r="J62" i="105" s="1"/>
  <c r="G62" i="106" s="1"/>
  <c r="J62" i="106" s="1"/>
  <c r="G78" i="102"/>
  <c r="J78" i="102" s="1"/>
  <c r="G78" i="103" s="1"/>
  <c r="J78" i="103" s="1"/>
  <c r="G78" i="104" s="1"/>
  <c r="J78" i="104" s="1"/>
  <c r="G78" i="105" s="1"/>
  <c r="J78" i="105" s="1"/>
  <c r="G72" i="102"/>
  <c r="J72" i="102" s="1"/>
  <c r="G72" i="103" s="1"/>
  <c r="J72" i="103" s="1"/>
  <c r="G72" i="104" s="1"/>
  <c r="J72" i="104" s="1"/>
  <c r="G72" i="105" s="1"/>
  <c r="J72" i="105" s="1"/>
  <c r="G68" i="102"/>
  <c r="J68" i="102" s="1"/>
  <c r="G68" i="103" s="1"/>
  <c r="J68" i="103" s="1"/>
  <c r="G68" i="104" s="1"/>
  <c r="J68" i="104" s="1"/>
  <c r="G68" i="105" s="1"/>
  <c r="J68" i="105" s="1"/>
  <c r="G81" i="102"/>
  <c r="J81" i="102" s="1"/>
  <c r="G81" i="103" s="1"/>
  <c r="J81" i="103" s="1"/>
  <c r="G81" i="104" s="1"/>
  <c r="J81" i="104" s="1"/>
  <c r="G81" i="105" s="1"/>
  <c r="J81" i="105" s="1"/>
  <c r="G123" i="102"/>
  <c r="J123" i="102" s="1"/>
  <c r="G123" i="103" s="1"/>
  <c r="J123" i="103" s="1"/>
  <c r="G123" i="104" s="1"/>
  <c r="J123" i="104" s="1"/>
  <c r="G123" i="105" s="1"/>
  <c r="J123" i="105" s="1"/>
  <c r="G154" i="102"/>
  <c r="J154" i="102" s="1"/>
  <c r="G154" i="103" s="1"/>
  <c r="J154" i="103" s="1"/>
  <c r="G154" i="104" s="1"/>
  <c r="J154" i="104" s="1"/>
  <c r="G154" i="105" s="1"/>
  <c r="J154" i="105" s="1"/>
  <c r="G32" i="101"/>
  <c r="J32" i="101" s="1"/>
  <c r="G130" i="102"/>
  <c r="J130" i="102" s="1"/>
  <c r="G130" i="103" s="1"/>
  <c r="J130" i="103" s="1"/>
  <c r="G130" i="104" s="1"/>
  <c r="J130" i="104" s="1"/>
  <c r="G130" i="105" s="1"/>
  <c r="J130" i="105" s="1"/>
  <c r="G167" i="102"/>
  <c r="J167" i="102" s="1"/>
  <c r="G167" i="103" s="1"/>
  <c r="J167" i="103" s="1"/>
  <c r="G167" i="104" s="1"/>
  <c r="J167" i="104" s="1"/>
  <c r="G167" i="105" s="1"/>
  <c r="J167" i="105" s="1"/>
  <c r="G139" i="102"/>
  <c r="J139" i="102" s="1"/>
  <c r="G139" i="103" s="1"/>
  <c r="J139" i="103" s="1"/>
  <c r="G139" i="104" s="1"/>
  <c r="J139" i="104" s="1"/>
  <c r="G139" i="105" s="1"/>
  <c r="J139" i="105" s="1"/>
  <c r="G170" i="102"/>
  <c r="J170" i="102" s="1"/>
  <c r="G170" i="103" s="1"/>
  <c r="J170" i="103" s="1"/>
  <c r="G170" i="104" s="1"/>
  <c r="J170" i="104" s="1"/>
  <c r="G170" i="105" s="1"/>
  <c r="J170" i="105" s="1"/>
  <c r="G160" i="102"/>
  <c r="J160" i="102" s="1"/>
  <c r="G160" i="103" s="1"/>
  <c r="J160" i="103" s="1"/>
  <c r="G160" i="104" s="1"/>
  <c r="J160" i="104" s="1"/>
  <c r="G160" i="105" s="1"/>
  <c r="J160" i="105" s="1"/>
  <c r="G38" i="101"/>
  <c r="J38" i="101" s="1"/>
  <c r="G56" i="101"/>
  <c r="J56" i="101" s="1"/>
  <c r="G119" i="101"/>
  <c r="J119" i="101" s="1"/>
  <c r="G176" i="102"/>
  <c r="J176" i="102" s="1"/>
  <c r="G176" i="103" s="1"/>
  <c r="J176" i="103" s="1"/>
  <c r="G176" i="104" s="1"/>
  <c r="J176" i="104" s="1"/>
  <c r="G176" i="105" s="1"/>
  <c r="J176" i="105" s="1"/>
  <c r="G159" i="102"/>
  <c r="J159" i="102" s="1"/>
  <c r="G159" i="103" s="1"/>
  <c r="J159" i="103" s="1"/>
  <c r="G159" i="104" s="1"/>
  <c r="J159" i="104" s="1"/>
  <c r="G159" i="105" s="1"/>
  <c r="J159" i="105" s="1"/>
  <c r="G143" i="102"/>
  <c r="J143" i="102" s="1"/>
  <c r="G143" i="103" s="1"/>
  <c r="J143" i="103" s="1"/>
  <c r="G143" i="104" s="1"/>
  <c r="J143" i="104" s="1"/>
  <c r="G143" i="105" s="1"/>
  <c r="J143" i="105" s="1"/>
  <c r="G79" i="102"/>
  <c r="J79" i="102" s="1"/>
  <c r="G79" i="103" s="1"/>
  <c r="J79" i="103" s="1"/>
  <c r="G79" i="104" s="1"/>
  <c r="J79" i="104" s="1"/>
  <c r="G26" i="102"/>
  <c r="J26" i="102" s="1"/>
  <c r="G26" i="103" s="1"/>
  <c r="J26" i="103" s="1"/>
  <c r="G26" i="104" s="1"/>
  <c r="J26" i="104" s="1"/>
  <c r="G26" i="105" s="1"/>
  <c r="J26" i="105" s="1"/>
  <c r="G179" i="102"/>
  <c r="J179" i="102" s="1"/>
  <c r="G179" i="103" s="1"/>
  <c r="J179" i="103" s="1"/>
  <c r="G179" i="104" s="1"/>
  <c r="J179" i="104" s="1"/>
  <c r="G179" i="105" s="1"/>
  <c r="J179" i="105" s="1"/>
  <c r="G23" i="102"/>
  <c r="J23" i="102" s="1"/>
  <c r="G23" i="103" s="1"/>
  <c r="J23" i="103" s="1"/>
  <c r="G23" i="104" s="1"/>
  <c r="J23" i="104" s="1"/>
  <c r="G23" i="105" s="1"/>
  <c r="J23" i="105" s="1"/>
  <c r="G54" i="101"/>
  <c r="J54" i="101" s="1"/>
  <c r="G67" i="102"/>
  <c r="J67" i="102" s="1"/>
  <c r="G67" i="103" s="1"/>
  <c r="J67" i="103" s="1"/>
  <c r="G67" i="104" s="1"/>
  <c r="J67" i="104" s="1"/>
  <c r="G67" i="105" s="1"/>
  <c r="J67" i="105" s="1"/>
  <c r="G164" i="102"/>
  <c r="J164" i="102" s="1"/>
  <c r="G164" i="103" s="1"/>
  <c r="J164" i="103" s="1"/>
  <c r="G164" i="104" s="1"/>
  <c r="J164" i="104" s="1"/>
  <c r="G164" i="105" s="1"/>
  <c r="J164" i="105" s="1"/>
  <c r="G165" i="101"/>
  <c r="J165" i="101" s="1"/>
  <c r="G85" i="102"/>
  <c r="J85" i="102" s="1"/>
  <c r="G85" i="103" s="1"/>
  <c r="J85" i="103" s="1"/>
  <c r="G85" i="104" s="1"/>
  <c r="J85" i="104" s="1"/>
  <c r="G85" i="105" s="1"/>
  <c r="J85" i="105" s="1"/>
  <c r="G21" i="102"/>
  <c r="J21" i="102" s="1"/>
  <c r="G21" i="103" s="1"/>
  <c r="J21" i="103" s="1"/>
  <c r="G21" i="104" s="1"/>
  <c r="J21" i="104" s="1"/>
  <c r="G21" i="105" s="1"/>
  <c r="J21" i="105" s="1"/>
  <c r="G21" i="106" s="1"/>
  <c r="J21" i="106" s="1"/>
  <c r="G121" i="102"/>
  <c r="J121" i="102" s="1"/>
  <c r="G121" i="103" s="1"/>
  <c r="J121" i="103" s="1"/>
  <c r="G121" i="104" s="1"/>
  <c r="J121" i="104" s="1"/>
  <c r="G121" i="105" s="1"/>
  <c r="J121" i="105" s="1"/>
  <c r="G37" i="101"/>
  <c r="J37" i="101" s="1"/>
  <c r="G117" i="104"/>
  <c r="J117" i="104" s="1"/>
  <c r="G117" i="105" s="1"/>
  <c r="J117" i="105" s="1"/>
  <c r="G77" i="102"/>
  <c r="J77" i="102" s="1"/>
  <c r="G77" i="103" s="1"/>
  <c r="J77" i="103" s="1"/>
  <c r="G77" i="104" s="1"/>
  <c r="J77" i="104" s="1"/>
  <c r="G77" i="105" s="1"/>
  <c r="J77" i="105" s="1"/>
  <c r="G95" i="102"/>
  <c r="J95" i="102" s="1"/>
  <c r="G95" i="103" s="1"/>
  <c r="J95" i="103" s="1"/>
  <c r="G95" i="104" s="1"/>
  <c r="J95" i="104" s="1"/>
  <c r="G95" i="105" s="1"/>
  <c r="J95" i="105" s="1"/>
  <c r="G108" i="104"/>
  <c r="J108" i="104" s="1"/>
  <c r="G108" i="105" s="1"/>
  <c r="J108" i="105" s="1"/>
  <c r="G142" i="102"/>
  <c r="J142" i="102" s="1"/>
  <c r="G142" i="103" s="1"/>
  <c r="J142" i="103" s="1"/>
  <c r="G140" i="102"/>
  <c r="J140" i="102" s="1"/>
  <c r="G140" i="103" s="1"/>
  <c r="J140" i="103" s="1"/>
  <c r="G140" i="104" s="1"/>
  <c r="J140" i="104" s="1"/>
  <c r="G140" i="105" s="1"/>
  <c r="J140" i="105" s="1"/>
  <c r="G19" i="102"/>
  <c r="J19" i="102" s="1"/>
  <c r="G19" i="103" s="1"/>
  <c r="J19" i="103" s="1"/>
  <c r="G19" i="104" s="1"/>
  <c r="J19" i="104" s="1"/>
  <c r="G19" i="105" s="1"/>
  <c r="J19" i="105" s="1"/>
  <c r="G91" i="102"/>
  <c r="J91" i="102" s="1"/>
  <c r="G91" i="103" s="1"/>
  <c r="J91" i="103" s="1"/>
  <c r="G91" i="104" s="1"/>
  <c r="J91" i="104" s="1"/>
  <c r="G91" i="105" s="1"/>
  <c r="J91" i="105" s="1"/>
  <c r="G222" i="102"/>
  <c r="J222" i="102" s="1"/>
  <c r="G222" i="103" s="1"/>
  <c r="J222" i="103" s="1"/>
  <c r="G222" i="104" s="1"/>
  <c r="J222" i="104" s="1"/>
  <c r="G222" i="105" s="1"/>
  <c r="J222" i="105" s="1"/>
  <c r="G80" i="102"/>
  <c r="J80" i="102" s="1"/>
  <c r="G80" i="103" s="1"/>
  <c r="J80" i="103" s="1"/>
  <c r="G80" i="104" s="1"/>
  <c r="J80" i="104" s="1"/>
  <c r="G80" i="105" s="1"/>
  <c r="J80" i="105" s="1"/>
  <c r="G168" i="102"/>
  <c r="J168" i="102" s="1"/>
  <c r="G168" i="103" s="1"/>
  <c r="J168" i="103" s="1"/>
  <c r="G168" i="104" s="1"/>
  <c r="J168" i="104" s="1"/>
  <c r="G168" i="105" s="1"/>
  <c r="J168" i="105" s="1"/>
  <c r="G146" i="102"/>
  <c r="J146" i="102" s="1"/>
  <c r="G146" i="103" s="1"/>
  <c r="J146" i="103" s="1"/>
  <c r="G146" i="104" s="1"/>
  <c r="J146" i="104" s="1"/>
  <c r="G146" i="105" s="1"/>
  <c r="J146" i="105" s="1"/>
  <c r="G192" i="102"/>
  <c r="J192" i="102" s="1"/>
  <c r="G192" i="103" s="1"/>
  <c r="J192" i="103" s="1"/>
  <c r="G192" i="104" s="1"/>
  <c r="J192" i="104" s="1"/>
  <c r="G192" i="105" s="1"/>
  <c r="J192" i="105" s="1"/>
  <c r="G118" i="102"/>
  <c r="J118" i="102" s="1"/>
  <c r="G118" i="103" s="1"/>
  <c r="J118" i="103" s="1"/>
  <c r="G118" i="104" s="1"/>
  <c r="J118" i="104" s="1"/>
  <c r="G118" i="105" s="1"/>
  <c r="J118" i="105" s="1"/>
  <c r="G141" i="102"/>
  <c r="J141" i="102" s="1"/>
  <c r="G141" i="103" s="1"/>
  <c r="J141" i="103" s="1"/>
  <c r="G141" i="104" s="1"/>
  <c r="J141" i="104" s="1"/>
  <c r="G141" i="105" s="1"/>
  <c r="J141" i="105" s="1"/>
  <c r="G64" i="102"/>
  <c r="J64" i="102" s="1"/>
  <c r="G64" i="103" s="1"/>
  <c r="J64" i="103" s="1"/>
  <c r="G64" i="104" s="1"/>
  <c r="J64" i="104" s="1"/>
  <c r="G64" i="105" s="1"/>
  <c r="J64" i="105" s="1"/>
  <c r="G110" i="104"/>
  <c r="J110" i="104" s="1"/>
  <c r="G110" i="105" s="1"/>
  <c r="J110" i="105" s="1"/>
  <c r="G166" i="102"/>
  <c r="J166" i="102" s="1"/>
  <c r="G166" i="103" s="1"/>
  <c r="J166" i="103" s="1"/>
  <c r="G166" i="104" s="1"/>
  <c r="J166" i="104" s="1"/>
  <c r="G166" i="105" s="1"/>
  <c r="J166" i="105" s="1"/>
  <c r="G120" i="102"/>
  <c r="J120" i="102" s="1"/>
  <c r="G120" i="103" s="1"/>
  <c r="J120" i="103" s="1"/>
  <c r="G120" i="104" s="1"/>
  <c r="J120" i="104" s="1"/>
  <c r="G120" i="105" s="1"/>
  <c r="J120" i="105" s="1"/>
  <c r="G97" i="106"/>
  <c r="J97" i="106" s="1"/>
  <c r="G97" i="107" s="1"/>
  <c r="J97" i="107" s="1"/>
  <c r="G138" i="102"/>
  <c r="J138" i="102" s="1"/>
  <c r="G138" i="103" s="1"/>
  <c r="J138" i="103" s="1"/>
  <c r="G138" i="104" s="1"/>
  <c r="J138" i="104" s="1"/>
  <c r="G138" i="105" s="1"/>
  <c r="J138" i="105" s="1"/>
  <c r="G34" i="101"/>
  <c r="J34" i="101" s="1"/>
  <c r="G185" i="102"/>
  <c r="J185" i="102" s="1"/>
  <c r="G185" i="103" s="1"/>
  <c r="J185" i="103" s="1"/>
  <c r="G185" i="104" s="1"/>
  <c r="J185" i="104" s="1"/>
  <c r="G185" i="105" s="1"/>
  <c r="J185" i="105" s="1"/>
  <c r="G55" i="101"/>
  <c r="J55" i="101" s="1"/>
  <c r="G41" i="101"/>
  <c r="J41" i="101" s="1"/>
  <c r="G65" i="102"/>
  <c r="J65" i="102" s="1"/>
  <c r="G65" i="103" s="1"/>
  <c r="J65" i="103" s="1"/>
  <c r="G65" i="104" s="1"/>
  <c r="J65" i="104" s="1"/>
  <c r="G65" i="105" s="1"/>
  <c r="J65" i="105" s="1"/>
  <c r="G99" i="102"/>
  <c r="J99" i="102" s="1"/>
  <c r="G99" i="103" s="1"/>
  <c r="J99" i="103" s="1"/>
  <c r="G99" i="104" s="1"/>
  <c r="J99" i="104" s="1"/>
  <c r="G99" i="105" s="1"/>
  <c r="J99" i="105" s="1"/>
  <c r="G183" i="102"/>
  <c r="J183" i="102" s="1"/>
  <c r="G183" i="103" s="1"/>
  <c r="J183" i="103" s="1"/>
  <c r="G183" i="104" s="1"/>
  <c r="J183" i="104" s="1"/>
  <c r="G183" i="105" s="1"/>
  <c r="J183" i="105" s="1"/>
  <c r="G25" i="102"/>
  <c r="J25" i="102" s="1"/>
  <c r="G25" i="103" s="1"/>
  <c r="J25" i="103" s="1"/>
  <c r="G25" i="104" s="1"/>
  <c r="J25" i="104" s="1"/>
  <c r="G25" i="105" s="1"/>
  <c r="J25" i="105" s="1"/>
  <c r="G220" i="102"/>
  <c r="J220" i="102" s="1"/>
  <c r="G220" i="103" s="1"/>
  <c r="J220" i="103" s="1"/>
  <c r="G220" i="104" s="1"/>
  <c r="J220" i="104" s="1"/>
  <c r="G220" i="105" s="1"/>
  <c r="J220" i="105" s="1"/>
  <c r="G172" i="102"/>
  <c r="J172" i="102" s="1"/>
  <c r="G172" i="103" s="1"/>
  <c r="J172" i="103" s="1"/>
  <c r="G172" i="104" s="1"/>
  <c r="J172" i="104" s="1"/>
  <c r="G172" i="105" s="1"/>
  <c r="J172" i="105" s="1"/>
  <c r="G171" i="102"/>
  <c r="J171" i="102" s="1"/>
  <c r="G171" i="103" s="1"/>
  <c r="J171" i="103" s="1"/>
  <c r="G171" i="104" s="1"/>
  <c r="J171" i="104" s="1"/>
  <c r="G171" i="105" s="1"/>
  <c r="J171" i="105" s="1"/>
  <c r="G28" i="101"/>
  <c r="J28" i="101" s="1"/>
  <c r="G53" i="102"/>
  <c r="J53" i="102" s="1"/>
  <c r="G53" i="103" s="1"/>
  <c r="J53" i="103" s="1"/>
  <c r="G33" i="101"/>
  <c r="J33" i="101" s="1"/>
  <c r="G47" i="102"/>
  <c r="J47" i="102" s="1"/>
  <c r="G47" i="103" s="1"/>
  <c r="J47" i="103" s="1"/>
  <c r="G40" i="101"/>
  <c r="J40" i="101" s="1"/>
  <c r="G116" i="104"/>
  <c r="J116" i="104" s="1"/>
  <c r="G116" i="105" s="1"/>
  <c r="J116" i="105" s="1"/>
  <c r="G24" i="102"/>
  <c r="J24" i="102" s="1"/>
  <c r="G24" i="103" s="1"/>
  <c r="J24" i="103" s="1"/>
  <c r="G24" i="104" s="1"/>
  <c r="J24" i="104" s="1"/>
  <c r="G215" i="102"/>
  <c r="J215" i="102" s="1"/>
  <c r="G215" i="103" s="1"/>
  <c r="J215" i="103" s="1"/>
  <c r="G215" i="104" s="1"/>
  <c r="G107" i="104"/>
  <c r="J107" i="104" s="1"/>
  <c r="G107" i="105" s="1"/>
  <c r="J107" i="105" s="1"/>
  <c r="G111" i="104"/>
  <c r="J111" i="104" s="1"/>
  <c r="G111" i="105" s="1"/>
  <c r="J111" i="105" s="1"/>
  <c r="G115" i="104"/>
  <c r="J115" i="104" s="1"/>
  <c r="G115" i="105" s="1"/>
  <c r="J115" i="105" s="1"/>
  <c r="G112" i="104"/>
  <c r="J112" i="104" s="1"/>
  <c r="G112" i="105" s="1"/>
  <c r="J112" i="105" s="1"/>
  <c r="G69" i="102"/>
  <c r="J69" i="102" s="1"/>
  <c r="G69" i="103" s="1"/>
  <c r="J69" i="103" s="1"/>
  <c r="G69" i="104" s="1"/>
  <c r="J69" i="104" s="1"/>
  <c r="G69" i="105" s="1"/>
  <c r="J69" i="105" s="1"/>
  <c r="G144" i="102"/>
  <c r="J144" i="102" s="1"/>
  <c r="G144" i="103" s="1"/>
  <c r="J144" i="103" s="1"/>
  <c r="G144" i="104" s="1"/>
  <c r="J144" i="104" s="1"/>
  <c r="G144" i="105" s="1"/>
  <c r="J144" i="105" s="1"/>
  <c r="G88" i="101"/>
  <c r="J88" i="101" s="1"/>
  <c r="G87" i="101"/>
  <c r="J87" i="101" s="1"/>
  <c r="G52" i="101"/>
  <c r="J52" i="101" s="1"/>
  <c r="G43" i="101"/>
  <c r="J43" i="101" s="1"/>
  <c r="G30" i="101"/>
  <c r="J30" i="101" s="1"/>
  <c r="G42" i="101"/>
  <c r="J42" i="101" s="1"/>
  <c r="G50" i="101"/>
  <c r="J50" i="101" s="1"/>
  <c r="G223" i="102"/>
  <c r="J223" i="102" s="1"/>
  <c r="G223" i="103" s="1"/>
  <c r="J223" i="103" s="1"/>
  <c r="G223" i="104" s="1"/>
  <c r="J223" i="104" s="1"/>
  <c r="G223" i="105" s="1"/>
  <c r="J223" i="105" s="1"/>
  <c r="G36" i="101"/>
  <c r="J36" i="101" s="1"/>
  <c r="G31" i="101"/>
  <c r="J31" i="101" s="1"/>
  <c r="G89" i="102"/>
  <c r="J89" i="102" s="1"/>
  <c r="G89" i="103" s="1"/>
  <c r="J89" i="103" s="1"/>
  <c r="G89" i="104" s="1"/>
  <c r="J89" i="104" s="1"/>
  <c r="G89" i="105" s="1"/>
  <c r="J89" i="105" s="1"/>
  <c r="G58" i="101"/>
  <c r="J58" i="101" s="1"/>
  <c r="G90" i="102"/>
  <c r="J90" i="102" s="1"/>
  <c r="G90" i="103" s="1"/>
  <c r="J90" i="103" s="1"/>
  <c r="G90" i="104" s="1"/>
  <c r="J90" i="104" s="1"/>
  <c r="G90" i="105" s="1"/>
  <c r="J90" i="105" s="1"/>
  <c r="G214" i="100"/>
  <c r="J214" i="100" s="1"/>
  <c r="G59" i="101"/>
  <c r="J59" i="101" s="1"/>
  <c r="G29" i="101"/>
  <c r="J29" i="101" s="1"/>
  <c r="G122" i="101"/>
  <c r="J122" i="101" s="1"/>
  <c r="G49" i="101"/>
  <c r="J49" i="101" s="1"/>
  <c r="G66" i="102"/>
  <c r="J66" i="102" s="1"/>
  <c r="G66" i="103" s="1"/>
  <c r="J66" i="103" s="1"/>
  <c r="G66" i="104" s="1"/>
  <c r="J66" i="104" s="1"/>
  <c r="G66" i="105" s="1"/>
  <c r="J66" i="105" s="1"/>
  <c r="G44" i="101"/>
  <c r="J44" i="101" s="1"/>
  <c r="G221" i="101"/>
  <c r="J221" i="101" s="1"/>
  <c r="G27" i="101"/>
  <c r="J27" i="101" s="1"/>
  <c r="G161" i="101"/>
  <c r="J161" i="101" s="1"/>
  <c r="G51" i="101"/>
  <c r="J51" i="101" s="1"/>
  <c r="G57" i="101"/>
  <c r="J57" i="101" s="1"/>
  <c r="G100" i="102"/>
  <c r="J100" i="102" s="1"/>
  <c r="G100" i="103" s="1"/>
  <c r="J100" i="103" s="1"/>
  <c r="G100" i="104" s="1"/>
  <c r="J100" i="104" s="1"/>
  <c r="G100" i="105" s="1"/>
  <c r="J100" i="105" s="1"/>
  <c r="G106" i="102"/>
  <c r="J106" i="102" s="1"/>
  <c r="G106" i="103" s="1"/>
  <c r="J106" i="103" s="1"/>
  <c r="G106" i="104" s="1"/>
  <c r="J106" i="104" s="1"/>
  <c r="G106" i="105" s="1"/>
  <c r="J106" i="105" s="1"/>
  <c r="G180" i="102"/>
  <c r="J180" i="102" s="1"/>
  <c r="G180" i="103" s="1"/>
  <c r="J180" i="103" s="1"/>
  <c r="G180" i="104" s="1"/>
  <c r="J180" i="104" s="1"/>
  <c r="G180" i="105" s="1"/>
  <c r="J180" i="105" s="1"/>
  <c r="G92" i="102"/>
  <c r="J92" i="102" s="1"/>
  <c r="G92" i="103" s="1"/>
  <c r="J92" i="103" s="1"/>
  <c r="G92" i="104" s="1"/>
  <c r="J92" i="104" s="1"/>
  <c r="G92" i="105" s="1"/>
  <c r="J92" i="105" s="1"/>
  <c r="G61" i="102"/>
  <c r="J61" i="102" s="1"/>
  <c r="G61" i="103" s="1"/>
  <c r="J61" i="103" s="1"/>
  <c r="G61" i="104" s="1"/>
  <c r="J61" i="104" s="1"/>
  <c r="G61" i="105" s="1"/>
  <c r="J61" i="105" s="1"/>
  <c r="G158" i="102"/>
  <c r="J158" i="102" s="1"/>
  <c r="G158" i="103" s="1"/>
  <c r="J158" i="103" s="1"/>
  <c r="G158" i="104" s="1"/>
  <c r="J158" i="104" s="1"/>
  <c r="G158" i="105" s="1"/>
  <c r="J158" i="105" s="1"/>
  <c r="G145" i="102"/>
  <c r="J145" i="102" s="1"/>
  <c r="G145" i="103" s="1"/>
  <c r="J145" i="103" s="1"/>
  <c r="G145" i="104" s="1"/>
  <c r="J145" i="104" s="1"/>
  <c r="G145" i="105" s="1"/>
  <c r="J145" i="105" s="1"/>
  <c r="G163" i="102"/>
  <c r="J163" i="102" s="1"/>
  <c r="G163" i="103" s="1"/>
  <c r="J163" i="103" s="1"/>
  <c r="G163" i="104" s="1"/>
  <c r="J163" i="104" s="1"/>
  <c r="G163" i="105" s="1"/>
  <c r="J163" i="105" s="1"/>
  <c r="G22" i="102"/>
  <c r="J22" i="102" s="1"/>
  <c r="G22" i="103" s="1"/>
  <c r="J22" i="103" s="1"/>
  <c r="G22" i="104" s="1"/>
  <c r="J22" i="104" s="1"/>
  <c r="G101" i="102"/>
  <c r="J101" i="102" s="1"/>
  <c r="G101" i="103" s="1"/>
  <c r="J101" i="103" s="1"/>
  <c r="G101" i="104" s="1"/>
  <c r="J101" i="104" s="1"/>
  <c r="G101" i="105" s="1"/>
  <c r="J101" i="105" s="1"/>
  <c r="G184" i="102"/>
  <c r="J184" i="102" s="1"/>
  <c r="G184" i="103" s="1"/>
  <c r="J184" i="103" s="1"/>
  <c r="G184" i="104" s="1"/>
  <c r="J184" i="104" s="1"/>
  <c r="G184" i="105" s="1"/>
  <c r="J184" i="105" s="1"/>
  <c r="G98" i="102"/>
  <c r="J98" i="102" s="1"/>
  <c r="G98" i="103" s="1"/>
  <c r="J98" i="103" s="1"/>
  <c r="G98" i="104" s="1"/>
  <c r="J98" i="104" s="1"/>
  <c r="G98" i="105" s="1"/>
  <c r="J98" i="105" s="1"/>
  <c r="G137" i="102"/>
  <c r="J137" i="102" s="1"/>
  <c r="G137" i="103" s="1"/>
  <c r="J137" i="103" s="1"/>
  <c r="G137" i="104" s="1"/>
  <c r="J137" i="104" s="1"/>
  <c r="G137" i="105" s="1"/>
  <c r="J137" i="105" s="1"/>
  <c r="G74" i="102"/>
  <c r="J74" i="102" s="1"/>
  <c r="G74" i="103" s="1"/>
  <c r="J74" i="103" s="1"/>
  <c r="G74" i="104" s="1"/>
  <c r="J74" i="104" s="1"/>
  <c r="G74" i="105" s="1"/>
  <c r="J74" i="105" s="1"/>
  <c r="G162" i="102"/>
  <c r="J162" i="102" s="1"/>
  <c r="G162" i="103" s="1"/>
  <c r="J162" i="103" s="1"/>
  <c r="G162" i="104" s="1"/>
  <c r="J162" i="104" s="1"/>
  <c r="G162" i="105" s="1"/>
  <c r="J162" i="105" s="1"/>
  <c r="G188" i="77"/>
  <c r="J188" i="77" s="1"/>
  <c r="G188" i="78" s="1"/>
  <c r="J188" i="78" s="1"/>
  <c r="J188" i="79" s="1"/>
  <c r="G188" i="80" s="1"/>
  <c r="J188" i="80" s="1"/>
  <c r="E188" i="81" s="1"/>
  <c r="G188" i="81" s="1"/>
  <c r="J188" i="81" s="1"/>
  <c r="G188" i="82" s="1"/>
  <c r="J188" i="82" s="1"/>
  <c r="G188" i="83" s="1"/>
  <c r="J188" i="83" s="1"/>
  <c r="G188" i="84" s="1"/>
  <c r="J188" i="84" s="1"/>
  <c r="G188" i="85" s="1"/>
  <c r="J188" i="85" s="1"/>
  <c r="G188" i="86" s="1"/>
  <c r="J188" i="86" s="1"/>
  <c r="G188" i="87" s="1"/>
  <c r="J188" i="87" s="1"/>
  <c r="G188" i="88" s="1"/>
  <c r="J188" i="88" s="1"/>
  <c r="G188" i="89" s="1"/>
  <c r="J188" i="89" s="1"/>
  <c r="G188" i="90" s="1"/>
  <c r="J188" i="90" s="1"/>
  <c r="G188" i="91" s="1"/>
  <c r="J188" i="91" s="1"/>
  <c r="G188" i="92" s="1"/>
  <c r="J188" i="92" s="1"/>
  <c r="G188" i="93" s="1"/>
  <c r="J188" i="93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86" i="102"/>
  <c r="J86" i="102" s="1"/>
  <c r="G225" i="103"/>
  <c r="J225" i="103" s="1"/>
  <c r="G227" i="102"/>
  <c r="J227" i="102" s="1"/>
  <c r="G228" i="100"/>
  <c r="J228" i="100" s="1"/>
  <c r="G224" i="103"/>
  <c r="J224" i="103" s="1"/>
  <c r="G256" i="99"/>
  <c r="J256" i="99" s="1"/>
  <c r="G173" i="98"/>
  <c r="J173" i="98" s="1"/>
  <c r="G174" i="98"/>
  <c r="J174" i="98" s="1"/>
  <c r="G103" i="98"/>
  <c r="J103" i="98" s="1"/>
  <c r="G102" i="98"/>
  <c r="J102" i="98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J216" i="79"/>
  <c r="J217" i="79"/>
  <c r="J199" i="79"/>
  <c r="J200" i="79"/>
  <c r="J218" i="79"/>
  <c r="J201" i="79"/>
  <c r="G219" i="80"/>
  <c r="J219" i="80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142" i="104" l="1"/>
  <c r="G142" i="104" s="1"/>
  <c r="J142" i="104" s="1"/>
  <c r="G254" i="104"/>
  <c r="J254" i="104" s="1"/>
  <c r="G207" i="84"/>
  <c r="J207" i="84" s="1"/>
  <c r="G207" i="85" s="1"/>
  <c r="J207" i="85" s="1"/>
  <c r="G207" i="86" s="1"/>
  <c r="J207" i="86" s="1"/>
  <c r="G207" i="87" s="1"/>
  <c r="J207" i="87" s="1"/>
  <c r="J215" i="104"/>
  <c r="G215" i="105" s="1"/>
  <c r="J215" i="105" s="1"/>
  <c r="G215" i="106" s="1"/>
  <c r="J215" i="106" s="1"/>
  <c r="G215" i="107" s="1"/>
  <c r="J215" i="107" s="1"/>
  <c r="G76" i="80"/>
  <c r="J76" i="80" s="1"/>
  <c r="E76" i="81" s="1"/>
  <c r="G76" i="81" s="1"/>
  <c r="J76" i="81" s="1"/>
  <c r="G76" i="82" s="1"/>
  <c r="J76" i="82" s="1"/>
  <c r="G76" i="83" s="1"/>
  <c r="J76" i="83" s="1"/>
  <c r="G76" i="84" s="1"/>
  <c r="J76" i="84" s="1"/>
  <c r="G76" i="85" s="1"/>
  <c r="J76" i="85" s="1"/>
  <c r="G76" i="86" s="1"/>
  <c r="J76" i="86" s="1"/>
  <c r="G76" i="87" s="1"/>
  <c r="J76" i="87" s="1"/>
  <c r="G76" i="88" s="1"/>
  <c r="J76" i="88" s="1"/>
  <c r="G76" i="89" s="1"/>
  <c r="J76" i="89" s="1"/>
  <c r="G76" i="90" s="1"/>
  <c r="J76" i="90" s="1"/>
  <c r="G76" i="91" s="1"/>
  <c r="J76" i="91" s="1"/>
  <c r="G76" i="92" s="1"/>
  <c r="J76" i="92" s="1"/>
  <c r="G76" i="93" s="1"/>
  <c r="J76" i="93" s="1"/>
  <c r="G188" i="94"/>
  <c r="J188" i="94" s="1"/>
  <c r="G188" i="95" s="1"/>
  <c r="J188" i="95" s="1"/>
  <c r="G188" i="96" s="1"/>
  <c r="J188" i="96" s="1"/>
  <c r="E219" i="81"/>
  <c r="G219" i="81" s="1"/>
  <c r="J219" i="81" s="1"/>
  <c r="G216" i="80"/>
  <c r="J216" i="80" s="1"/>
  <c r="G68" i="106"/>
  <c r="J68" i="106" s="1"/>
  <c r="G68" i="107" s="1"/>
  <c r="J68" i="107" s="1"/>
  <c r="G50" i="102"/>
  <c r="J50" i="102" s="1"/>
  <c r="G50" i="103" s="1"/>
  <c r="J50" i="103" s="1"/>
  <c r="G50" i="104" s="1"/>
  <c r="J50" i="104" s="1"/>
  <c r="G50" i="105" s="1"/>
  <c r="J50" i="105" s="1"/>
  <c r="G28" i="102"/>
  <c r="J28" i="102" s="1"/>
  <c r="G28" i="103" s="1"/>
  <c r="J28" i="103" s="1"/>
  <c r="G117" i="106"/>
  <c r="J117" i="106" s="1"/>
  <c r="G117" i="107" s="1"/>
  <c r="J117" i="107" s="1"/>
  <c r="G143" i="106"/>
  <c r="J143" i="106" s="1"/>
  <c r="G143" i="107" s="1"/>
  <c r="J143" i="107" s="1"/>
  <c r="G170" i="106"/>
  <c r="J170" i="106" s="1"/>
  <c r="G170" i="107" s="1"/>
  <c r="J170" i="107" s="1"/>
  <c r="G145" i="106"/>
  <c r="J145" i="106" s="1"/>
  <c r="G145" i="107" s="1"/>
  <c r="J145" i="107" s="1"/>
  <c r="G100" i="106"/>
  <c r="J100" i="106" s="1"/>
  <c r="G100" i="107" s="1"/>
  <c r="J100" i="107" s="1"/>
  <c r="G66" i="106"/>
  <c r="J66" i="106" s="1"/>
  <c r="G66" i="107" s="1"/>
  <c r="J66" i="107" s="1"/>
  <c r="G90" i="106"/>
  <c r="J90" i="106" s="1"/>
  <c r="G90" i="107" s="1"/>
  <c r="J90" i="107" s="1"/>
  <c r="G69" i="106"/>
  <c r="J69" i="106" s="1"/>
  <c r="G69" i="107" s="1"/>
  <c r="J69" i="107" s="1"/>
  <c r="G171" i="106"/>
  <c r="J171" i="106" s="1"/>
  <c r="G171" i="107" s="1"/>
  <c r="J171" i="107" s="1"/>
  <c r="G65" i="106"/>
  <c r="J65" i="106" s="1"/>
  <c r="G65" i="107" s="1"/>
  <c r="J65" i="107" s="1"/>
  <c r="G192" i="106"/>
  <c r="J192" i="106" s="1"/>
  <c r="G192" i="107" s="1"/>
  <c r="J192" i="107" s="1"/>
  <c r="G37" i="102"/>
  <c r="J37" i="102" s="1"/>
  <c r="G37" i="103" s="1"/>
  <c r="J37" i="103" s="1"/>
  <c r="G37" i="104" s="1"/>
  <c r="J37" i="104" s="1"/>
  <c r="G37" i="105" s="1"/>
  <c r="J37" i="105" s="1"/>
  <c r="G67" i="106"/>
  <c r="J67" i="106" s="1"/>
  <c r="G67" i="107" s="1"/>
  <c r="J67" i="107" s="1"/>
  <c r="G139" i="106"/>
  <c r="J139" i="106" s="1"/>
  <c r="G139" i="107" s="1"/>
  <c r="J139" i="107" s="1"/>
  <c r="G72" i="106"/>
  <c r="J72" i="106" s="1"/>
  <c r="G72" i="107" s="1"/>
  <c r="J72" i="107" s="1"/>
  <c r="G163" i="106"/>
  <c r="J163" i="106" s="1"/>
  <c r="G163" i="107" s="1"/>
  <c r="J163" i="107" s="1"/>
  <c r="G58" i="102"/>
  <c r="J58" i="102" s="1"/>
  <c r="G58" i="103" s="1"/>
  <c r="J58" i="103" s="1"/>
  <c r="G58" i="104" s="1"/>
  <c r="J58" i="104" s="1"/>
  <c r="G58" i="105" s="1"/>
  <c r="J58" i="105" s="1"/>
  <c r="G58" i="106" s="1"/>
  <c r="J58" i="106" s="1"/>
  <c r="G140" i="106"/>
  <c r="J140" i="106" s="1"/>
  <c r="G140" i="107" s="1"/>
  <c r="J140" i="107" s="1"/>
  <c r="G54" i="102"/>
  <c r="J54" i="102" s="1"/>
  <c r="G54" i="103" s="1"/>
  <c r="J54" i="103" s="1"/>
  <c r="G54" i="104" s="1"/>
  <c r="J54" i="104" s="1"/>
  <c r="G54" i="105" s="1"/>
  <c r="J54" i="105" s="1"/>
  <c r="G166" i="106"/>
  <c r="J166" i="106" s="1"/>
  <c r="G166" i="107" s="1"/>
  <c r="J166" i="107" s="1"/>
  <c r="G130" i="106"/>
  <c r="J130" i="106" s="1"/>
  <c r="G130" i="107" s="1"/>
  <c r="J130" i="107" s="1"/>
  <c r="G184" i="106"/>
  <c r="J184" i="106" s="1"/>
  <c r="G184" i="107" s="1"/>
  <c r="J184" i="107" s="1"/>
  <c r="G61" i="106"/>
  <c r="J61" i="106" s="1"/>
  <c r="G61" i="107" s="1"/>
  <c r="J61" i="107" s="1"/>
  <c r="G161" i="102"/>
  <c r="J161" i="102" s="1"/>
  <c r="G161" i="103" s="1"/>
  <c r="J161" i="103" s="1"/>
  <c r="G161" i="104" s="1"/>
  <c r="J161" i="104" s="1"/>
  <c r="G161" i="105" s="1"/>
  <c r="J161" i="105" s="1"/>
  <c r="G122" i="102"/>
  <c r="J122" i="102" s="1"/>
  <c r="G122" i="103" s="1"/>
  <c r="J122" i="103" s="1"/>
  <c r="G122" i="104" s="1"/>
  <c r="J122" i="104" s="1"/>
  <c r="G122" i="105" s="1"/>
  <c r="J122" i="105" s="1"/>
  <c r="G43" i="102"/>
  <c r="J43" i="102" s="1"/>
  <c r="G43" i="103" s="1"/>
  <c r="J43" i="103" s="1"/>
  <c r="G43" i="104" s="1"/>
  <c r="J43" i="104" s="1"/>
  <c r="G43" i="105" s="1"/>
  <c r="J43" i="105" s="1"/>
  <c r="G220" i="106"/>
  <c r="J220" i="106" s="1"/>
  <c r="G220" i="107" s="1"/>
  <c r="J220" i="107" s="1"/>
  <c r="G110" i="106"/>
  <c r="J110" i="106" s="1"/>
  <c r="G110" i="107" s="1"/>
  <c r="J110" i="107" s="1"/>
  <c r="G108" i="106"/>
  <c r="J108" i="106" s="1"/>
  <c r="G108" i="107" s="1"/>
  <c r="J108" i="107" s="1"/>
  <c r="G119" i="102"/>
  <c r="J119" i="102" s="1"/>
  <c r="G119" i="103" s="1"/>
  <c r="J119" i="103" s="1"/>
  <c r="G119" i="104" s="1"/>
  <c r="J119" i="104" s="1"/>
  <c r="G119" i="105" s="1"/>
  <c r="J119" i="105" s="1"/>
  <c r="G32" i="102"/>
  <c r="J32" i="102" s="1"/>
  <c r="G32" i="103" s="1"/>
  <c r="J32" i="103" s="1"/>
  <c r="G48" i="102"/>
  <c r="J48" i="102" s="1"/>
  <c r="G48" i="103" s="1"/>
  <c r="J48" i="103" s="1"/>
  <c r="G48" i="104" s="1"/>
  <c r="J48" i="104" s="1"/>
  <c r="G48" i="105" s="1"/>
  <c r="J48" i="105" s="1"/>
  <c r="G44" i="102"/>
  <c r="J44" i="102" s="1"/>
  <c r="G44" i="103" s="1"/>
  <c r="J44" i="103" s="1"/>
  <c r="G44" i="104" s="1"/>
  <c r="J44" i="104" s="1"/>
  <c r="G44" i="105" s="1"/>
  <c r="J44" i="105" s="1"/>
  <c r="G118" i="106"/>
  <c r="J118" i="106" s="1"/>
  <c r="G118" i="107" s="1"/>
  <c r="J118" i="107" s="1"/>
  <c r="G57" i="102"/>
  <c r="J57" i="102" s="1"/>
  <c r="G57" i="103" s="1"/>
  <c r="J57" i="103" s="1"/>
  <c r="G57" i="104" s="1"/>
  <c r="J57" i="104" s="1"/>
  <c r="G57" i="105" s="1"/>
  <c r="J57" i="105" s="1"/>
  <c r="G57" i="106" s="1"/>
  <c r="J57" i="106" s="1"/>
  <c r="G112" i="106"/>
  <c r="J112" i="106" s="1"/>
  <c r="G112" i="107" s="1"/>
  <c r="J112" i="107" s="1"/>
  <c r="G167" i="106"/>
  <c r="J167" i="106" s="1"/>
  <c r="G167" i="107" s="1"/>
  <c r="J167" i="107" s="1"/>
  <c r="G89" i="106"/>
  <c r="J89" i="106" s="1"/>
  <c r="G89" i="107" s="1"/>
  <c r="J89" i="107" s="1"/>
  <c r="G40" i="102"/>
  <c r="J40" i="102" s="1"/>
  <c r="G40" i="103" s="1"/>
  <c r="J40" i="103" s="1"/>
  <c r="G40" i="104" s="1"/>
  <c r="J40" i="104" s="1"/>
  <c r="G40" i="105" s="1"/>
  <c r="J40" i="105" s="1"/>
  <c r="G40" i="106" s="1"/>
  <c r="J40" i="106" s="1"/>
  <c r="G172" i="106"/>
  <c r="J172" i="106" s="1"/>
  <c r="G172" i="107" s="1"/>
  <c r="J172" i="107" s="1"/>
  <c r="G55" i="102"/>
  <c r="J55" i="102" s="1"/>
  <c r="G55" i="103" s="1"/>
  <c r="J55" i="103" s="1"/>
  <c r="G55" i="104" s="1"/>
  <c r="J55" i="104" s="1"/>
  <c r="G55" i="105" s="1"/>
  <c r="J55" i="105" s="1"/>
  <c r="G55" i="106" s="1"/>
  <c r="J55" i="106" s="1"/>
  <c r="G176" i="106"/>
  <c r="J176" i="106" s="1"/>
  <c r="G176" i="107" s="1"/>
  <c r="J176" i="107" s="1"/>
  <c r="G101" i="106"/>
  <c r="J101" i="106" s="1"/>
  <c r="G101" i="107" s="1"/>
  <c r="J101" i="107" s="1"/>
  <c r="G92" i="106"/>
  <c r="J92" i="106" s="1"/>
  <c r="G92" i="107" s="1"/>
  <c r="J92" i="107" s="1"/>
  <c r="G29" i="102"/>
  <c r="J29" i="102" s="1"/>
  <c r="G29" i="103" s="1"/>
  <c r="J29" i="103" s="1"/>
  <c r="G29" i="104" s="1"/>
  <c r="J29" i="104" s="1"/>
  <c r="G29" i="105" s="1"/>
  <c r="J29" i="105" s="1"/>
  <c r="G52" i="102"/>
  <c r="J52" i="102" s="1"/>
  <c r="G52" i="103" s="1"/>
  <c r="J52" i="103" s="1"/>
  <c r="G52" i="104" s="1"/>
  <c r="J52" i="104" s="1"/>
  <c r="G52" i="105" s="1"/>
  <c r="J52" i="105" s="1"/>
  <c r="G111" i="106"/>
  <c r="J111" i="106" s="1"/>
  <c r="G111" i="107" s="1"/>
  <c r="J111" i="107" s="1"/>
  <c r="G25" i="106"/>
  <c r="J25" i="106" s="1"/>
  <c r="G25" i="107" s="1"/>
  <c r="J25" i="107" s="1"/>
  <c r="G64" i="106"/>
  <c r="J64" i="106" s="1"/>
  <c r="G64" i="107" s="1"/>
  <c r="J64" i="107" s="1"/>
  <c r="G80" i="106"/>
  <c r="J80" i="106" s="1"/>
  <c r="G80" i="107" s="1"/>
  <c r="J80" i="107" s="1"/>
  <c r="G85" i="106"/>
  <c r="J85" i="106" s="1"/>
  <c r="G85" i="107" s="1"/>
  <c r="J85" i="107" s="1"/>
  <c r="G56" i="102"/>
  <c r="J56" i="102" s="1"/>
  <c r="G56" i="103" s="1"/>
  <c r="J56" i="103" s="1"/>
  <c r="G56" i="104" s="1"/>
  <c r="J56" i="104" s="1"/>
  <c r="G56" i="105" s="1"/>
  <c r="J56" i="105" s="1"/>
  <c r="G56" i="106" s="1"/>
  <c r="J56" i="106" s="1"/>
  <c r="G154" i="106"/>
  <c r="J154" i="106" s="1"/>
  <c r="G154" i="107" s="1"/>
  <c r="J154" i="107" s="1"/>
  <c r="G46" i="102"/>
  <c r="J46" i="102" s="1"/>
  <c r="G46" i="103" s="1"/>
  <c r="J46" i="103" s="1"/>
  <c r="G46" i="104" s="1"/>
  <c r="J46" i="104" s="1"/>
  <c r="G46" i="105" s="1"/>
  <c r="J46" i="105" s="1"/>
  <c r="G144" i="106"/>
  <c r="J144" i="106" s="1"/>
  <c r="G144" i="107" s="1"/>
  <c r="J144" i="107" s="1"/>
  <c r="G99" i="106"/>
  <c r="J99" i="106" s="1"/>
  <c r="G99" i="107" s="1"/>
  <c r="J99" i="107" s="1"/>
  <c r="G146" i="106"/>
  <c r="J146" i="106" s="1"/>
  <c r="G146" i="107" s="1"/>
  <c r="J146" i="107" s="1"/>
  <c r="G98" i="106"/>
  <c r="J98" i="106" s="1"/>
  <c r="G98" i="107" s="1"/>
  <c r="J98" i="107" s="1"/>
  <c r="G23" i="106"/>
  <c r="J23" i="106" s="1"/>
  <c r="G23" i="107" s="1"/>
  <c r="J23" i="107" s="1"/>
  <c r="G180" i="106"/>
  <c r="J180" i="106" s="1"/>
  <c r="G180" i="107" s="1"/>
  <c r="J180" i="107" s="1"/>
  <c r="G59" i="102"/>
  <c r="J59" i="102" s="1"/>
  <c r="G59" i="103" s="1"/>
  <c r="J59" i="103" s="1"/>
  <c r="G59" i="104" s="1"/>
  <c r="J59" i="104" s="1"/>
  <c r="G59" i="105" s="1"/>
  <c r="J59" i="105" s="1"/>
  <c r="G59" i="106" s="1"/>
  <c r="J59" i="106" s="1"/>
  <c r="G36" i="102"/>
  <c r="J36" i="102" s="1"/>
  <c r="G36" i="103" s="1"/>
  <c r="J36" i="103" s="1"/>
  <c r="G36" i="104" s="1"/>
  <c r="J36" i="104" s="1"/>
  <c r="G36" i="105" s="1"/>
  <c r="J36" i="105" s="1"/>
  <c r="G107" i="106"/>
  <c r="J107" i="106" s="1"/>
  <c r="G107" i="107" s="1"/>
  <c r="J107" i="107" s="1"/>
  <c r="G183" i="106"/>
  <c r="J183" i="106" s="1"/>
  <c r="G183" i="107" s="1"/>
  <c r="J183" i="107" s="1"/>
  <c r="G34" i="102"/>
  <c r="J34" i="102" s="1"/>
  <c r="G34" i="103" s="1"/>
  <c r="J34" i="103" s="1"/>
  <c r="G34" i="104" s="1"/>
  <c r="J34" i="104" s="1"/>
  <c r="G34" i="105" s="1"/>
  <c r="J34" i="105" s="1"/>
  <c r="G222" i="106"/>
  <c r="J222" i="106" s="1"/>
  <c r="G222" i="107" s="1"/>
  <c r="J222" i="107" s="1"/>
  <c r="G165" i="102"/>
  <c r="J165" i="102" s="1"/>
  <c r="G165" i="103" s="1"/>
  <c r="J165" i="103" s="1"/>
  <c r="G165" i="104" s="1"/>
  <c r="J165" i="104" s="1"/>
  <c r="G165" i="105" s="1"/>
  <c r="J165" i="105" s="1"/>
  <c r="G26" i="106"/>
  <c r="J26" i="106" s="1"/>
  <c r="G26" i="107" s="1"/>
  <c r="J26" i="107" s="1"/>
  <c r="G38" i="102"/>
  <c r="J38" i="102" s="1"/>
  <c r="G38" i="103" s="1"/>
  <c r="J38" i="103" s="1"/>
  <c r="G38" i="104" s="1"/>
  <c r="J38" i="104" s="1"/>
  <c r="G38" i="105" s="1"/>
  <c r="J38" i="105" s="1"/>
  <c r="G123" i="106"/>
  <c r="J123" i="106" s="1"/>
  <c r="G123" i="107" s="1"/>
  <c r="J123" i="107" s="1"/>
  <c r="G96" i="102"/>
  <c r="J96" i="102" s="1"/>
  <c r="G96" i="103" s="1"/>
  <c r="J96" i="103" s="1"/>
  <c r="G96" i="104" s="1"/>
  <c r="J96" i="104" s="1"/>
  <c r="G96" i="105" s="1"/>
  <c r="J96" i="105" s="1"/>
  <c r="G74" i="106"/>
  <c r="J74" i="106" s="1"/>
  <c r="G74" i="107" s="1"/>
  <c r="J74" i="107" s="1"/>
  <c r="G158" i="106"/>
  <c r="J158" i="106" s="1"/>
  <c r="G158" i="107" s="1"/>
  <c r="J158" i="107" s="1"/>
  <c r="G116" i="106"/>
  <c r="J116" i="106" s="1"/>
  <c r="G116" i="107" s="1"/>
  <c r="J116" i="107" s="1"/>
  <c r="G41" i="102"/>
  <c r="J41" i="102" s="1"/>
  <c r="G41" i="103" s="1"/>
  <c r="J41" i="103" s="1"/>
  <c r="G41" i="104" s="1"/>
  <c r="J41" i="104" s="1"/>
  <c r="G41" i="105" s="1"/>
  <c r="J41" i="105" s="1"/>
  <c r="G41" i="106" s="1"/>
  <c r="J41" i="106" s="1"/>
  <c r="G120" i="106"/>
  <c r="J120" i="106" s="1"/>
  <c r="G120" i="107" s="1"/>
  <c r="J120" i="107" s="1"/>
  <c r="G78" i="106"/>
  <c r="J78" i="106" s="1"/>
  <c r="G78" i="107" s="1"/>
  <c r="J78" i="107" s="1"/>
  <c r="G51" i="102"/>
  <c r="J51" i="102" s="1"/>
  <c r="G51" i="103" s="1"/>
  <c r="J51" i="103" s="1"/>
  <c r="G51" i="104" s="1"/>
  <c r="J51" i="104" s="1"/>
  <c r="G51" i="105" s="1"/>
  <c r="J51" i="105" s="1"/>
  <c r="G30" i="102"/>
  <c r="J30" i="102" s="1"/>
  <c r="G30" i="103" s="1"/>
  <c r="J30" i="103" s="1"/>
  <c r="G30" i="104" s="1"/>
  <c r="J30" i="104" s="1"/>
  <c r="G30" i="105" s="1"/>
  <c r="J30" i="105" s="1"/>
  <c r="G121" i="106"/>
  <c r="J121" i="106" s="1"/>
  <c r="G121" i="107" s="1"/>
  <c r="J121" i="107" s="1"/>
  <c r="G162" i="106"/>
  <c r="J162" i="106" s="1"/>
  <c r="G162" i="107" s="1"/>
  <c r="J162" i="107" s="1"/>
  <c r="G106" i="106"/>
  <c r="J106" i="106" s="1"/>
  <c r="G106" i="107" s="1"/>
  <c r="J106" i="107" s="1"/>
  <c r="G221" i="102"/>
  <c r="J221" i="102" s="1"/>
  <c r="G221" i="103" s="1"/>
  <c r="J221" i="103" s="1"/>
  <c r="G221" i="104" s="1"/>
  <c r="J221" i="104" s="1"/>
  <c r="G221" i="105" s="1"/>
  <c r="J221" i="105" s="1"/>
  <c r="G223" i="106"/>
  <c r="J223" i="106" s="1"/>
  <c r="G223" i="107" s="1"/>
  <c r="J223" i="107" s="1"/>
  <c r="G138" i="106"/>
  <c r="J138" i="106" s="1"/>
  <c r="G138" i="107" s="1"/>
  <c r="J138" i="107" s="1"/>
  <c r="G141" i="106"/>
  <c r="J141" i="106" s="1"/>
  <c r="G141" i="107" s="1"/>
  <c r="J141" i="107" s="1"/>
  <c r="G91" i="106"/>
  <c r="J91" i="106" s="1"/>
  <c r="G91" i="107" s="1"/>
  <c r="J91" i="107" s="1"/>
  <c r="G77" i="106"/>
  <c r="J77" i="106" s="1"/>
  <c r="G77" i="107" s="1"/>
  <c r="J77" i="107" s="1"/>
  <c r="G79" i="105"/>
  <c r="J79" i="105" s="1"/>
  <c r="G160" i="106"/>
  <c r="J160" i="106" s="1"/>
  <c r="G160" i="107" s="1"/>
  <c r="J160" i="107" s="1"/>
  <c r="G81" i="106"/>
  <c r="J81" i="106" s="1"/>
  <c r="G81" i="107" s="1"/>
  <c r="J81" i="107" s="1"/>
  <c r="G93" i="106"/>
  <c r="J93" i="106" s="1"/>
  <c r="G93" i="107" s="1"/>
  <c r="J93" i="107" s="1"/>
  <c r="G17" i="100"/>
  <c r="J17" i="100" s="1"/>
  <c r="G168" i="106"/>
  <c r="J168" i="106" s="1"/>
  <c r="G168" i="107" s="1"/>
  <c r="J168" i="107" s="1"/>
  <c r="G6" i="100"/>
  <c r="J6" i="100" s="1"/>
  <c r="G14" i="100"/>
  <c r="J14" i="100" s="1"/>
  <c r="G8" i="100"/>
  <c r="J8" i="100" s="1"/>
  <c r="G164" i="106"/>
  <c r="J164" i="106" s="1"/>
  <c r="G164" i="107" s="1"/>
  <c r="J164" i="107" s="1"/>
  <c r="G179" i="106"/>
  <c r="J179" i="106" s="1"/>
  <c r="G179" i="107" s="1"/>
  <c r="J179" i="107" s="1"/>
  <c r="G137" i="106"/>
  <c r="J137" i="106" s="1"/>
  <c r="G137" i="107" s="1"/>
  <c r="J137" i="107" s="1"/>
  <c r="G13" i="100"/>
  <c r="J13" i="100" s="1"/>
  <c r="G16" i="100"/>
  <c r="J16" i="100" s="1"/>
  <c r="G159" i="106"/>
  <c r="J159" i="106" s="1"/>
  <c r="G159" i="107" s="1"/>
  <c r="J159" i="107" s="1"/>
  <c r="G88" i="102"/>
  <c r="J88" i="102" s="1"/>
  <c r="G88" i="103" s="1"/>
  <c r="J88" i="103" s="1"/>
  <c r="G87" i="102"/>
  <c r="J87" i="102" s="1"/>
  <c r="G87" i="103" s="1"/>
  <c r="J87" i="103" s="1"/>
  <c r="G33" i="102"/>
  <c r="J33" i="102" s="1"/>
  <c r="G33" i="103" s="1"/>
  <c r="J33" i="103" s="1"/>
  <c r="G33" i="104" s="1"/>
  <c r="J33" i="104" s="1"/>
  <c r="G33" i="105" s="1"/>
  <c r="J33" i="105" s="1"/>
  <c r="G49" i="102"/>
  <c r="J49" i="102" s="1"/>
  <c r="G49" i="103" s="1"/>
  <c r="J49" i="103" s="1"/>
  <c r="G49" i="104" s="1"/>
  <c r="J49" i="104" s="1"/>
  <c r="G49" i="105" s="1"/>
  <c r="J49" i="105" s="1"/>
  <c r="G31" i="102"/>
  <c r="J31" i="102" s="1"/>
  <c r="G31" i="103" s="1"/>
  <c r="J31" i="103" s="1"/>
  <c r="G31" i="104" s="1"/>
  <c r="J31" i="104" s="1"/>
  <c r="G115" i="106"/>
  <c r="J115" i="106" s="1"/>
  <c r="G115" i="107" s="1"/>
  <c r="J115" i="107" s="1"/>
  <c r="G15" i="100"/>
  <c r="J15" i="100" s="1"/>
  <c r="G95" i="106"/>
  <c r="J95" i="106" s="1"/>
  <c r="G95" i="107" s="1"/>
  <c r="J95" i="107" s="1"/>
  <c r="G19" i="106"/>
  <c r="J19" i="106" s="1"/>
  <c r="G19" i="107" s="1"/>
  <c r="J19" i="107" s="1"/>
  <c r="G185" i="106"/>
  <c r="J185" i="106" s="1"/>
  <c r="G185" i="107" s="1"/>
  <c r="J185" i="107" s="1"/>
  <c r="G22" i="105"/>
  <c r="J22" i="105" s="1"/>
  <c r="G27" i="102"/>
  <c r="J27" i="102" s="1"/>
  <c r="G27" i="103" s="1"/>
  <c r="J27" i="103" s="1"/>
  <c r="G27" i="104" s="1"/>
  <c r="J27" i="104" s="1"/>
  <c r="G27" i="105" s="1"/>
  <c r="J27" i="105" s="1"/>
  <c r="G214" i="101"/>
  <c r="J214" i="101" s="1"/>
  <c r="G42" i="102"/>
  <c r="J42" i="102" s="1"/>
  <c r="G42" i="103" s="1"/>
  <c r="J42" i="103" s="1"/>
  <c r="G42" i="104" s="1"/>
  <c r="J42" i="104" s="1"/>
  <c r="G42" i="105" s="1"/>
  <c r="J42" i="105" s="1"/>
  <c r="G24" i="105"/>
  <c r="J24" i="105" s="1"/>
  <c r="G7" i="100"/>
  <c r="J7" i="100" s="1"/>
  <c r="G53" i="104"/>
  <c r="J53" i="104" s="1"/>
  <c r="G47" i="104"/>
  <c r="J47" i="104" s="1"/>
  <c r="G32" i="107"/>
  <c r="J32" i="107" s="1"/>
  <c r="G255" i="103"/>
  <c r="J255" i="103" s="1"/>
  <c r="G28" i="107"/>
  <c r="J28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G174" i="99"/>
  <c r="J174" i="99" s="1"/>
  <c r="G103" i="99"/>
  <c r="J103" i="99" s="1"/>
  <c r="G102" i="99"/>
  <c r="J102" i="99" s="1"/>
  <c r="G18" i="99"/>
  <c r="J18" i="99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105" i="101"/>
  <c r="J105" i="101" s="1"/>
  <c r="G187" i="101"/>
  <c r="J187" i="101" s="1"/>
  <c r="G104" i="101"/>
  <c r="J104" i="101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142" i="105" l="1"/>
  <c r="G142" i="105" s="1"/>
  <c r="J142" i="105" s="1"/>
  <c r="G142" i="106" s="1"/>
  <c r="J142" i="106" s="1"/>
  <c r="G142" i="107" s="1"/>
  <c r="J142" i="107" s="1"/>
  <c r="G207" i="88"/>
  <c r="J207" i="88" s="1"/>
  <c r="G207" i="89" s="1"/>
  <c r="J207" i="89" s="1"/>
  <c r="G207" i="90" s="1"/>
  <c r="J207" i="90" s="1"/>
  <c r="G207" i="91" s="1"/>
  <c r="J207" i="91" s="1"/>
  <c r="G207" i="92" s="1"/>
  <c r="J207" i="92" s="1"/>
  <c r="G207" i="93" s="1"/>
  <c r="J207" i="93" s="1"/>
  <c r="G207" i="94" s="1"/>
  <c r="J207" i="94" s="1"/>
  <c r="G207" i="95" s="1"/>
  <c r="J207" i="95" s="1"/>
  <c r="G207" i="96" s="1"/>
  <c r="J207" i="96" s="1"/>
  <c r="G207" i="97" s="1"/>
  <c r="J207" i="97" s="1"/>
  <c r="G207" i="98" s="1"/>
  <c r="J207" i="98" s="1"/>
  <c r="G207" i="99" s="1"/>
  <c r="J207" i="99" s="1"/>
  <c r="G207" i="100" s="1"/>
  <c r="J207" i="100" s="1"/>
  <c r="G207" i="101" s="1"/>
  <c r="J207" i="101" s="1"/>
  <c r="G207" i="102" s="1"/>
  <c r="J207" i="102" s="1"/>
  <c r="E216" i="81"/>
  <c r="G216" i="81" s="1"/>
  <c r="J216" i="81" s="1"/>
  <c r="G216" i="82" s="1"/>
  <c r="J216" i="82" s="1"/>
  <c r="G216" i="83" s="1"/>
  <c r="J216" i="83" s="1"/>
  <c r="G219" i="82"/>
  <c r="J219" i="82" s="1"/>
  <c r="G219" i="83" s="1"/>
  <c r="J219" i="83" s="1"/>
  <c r="G188" i="97"/>
  <c r="J188" i="97" s="1"/>
  <c r="G188" i="98" s="1"/>
  <c r="J188" i="98" s="1"/>
  <c r="G188" i="99" s="1"/>
  <c r="J188" i="99" s="1"/>
  <c r="G188" i="100" s="1"/>
  <c r="J188" i="100" s="1"/>
  <c r="G188" i="101" s="1"/>
  <c r="J188" i="101" s="1"/>
  <c r="G188" i="102" s="1"/>
  <c r="J188" i="102" s="1"/>
  <c r="G76" i="94"/>
  <c r="J76" i="94" s="1"/>
  <c r="G76" i="95" s="1"/>
  <c r="J76" i="95" s="1"/>
  <c r="G76" i="96" s="1"/>
  <c r="J76" i="96" s="1"/>
  <c r="G76" i="97" s="1"/>
  <c r="J76" i="97" s="1"/>
  <c r="G76" i="98" s="1"/>
  <c r="J76" i="98" s="1"/>
  <c r="E200" i="81"/>
  <c r="G200" i="81" s="1"/>
  <c r="J200" i="81" s="1"/>
  <c r="E218" i="81"/>
  <c r="G218" i="81" s="1"/>
  <c r="J218" i="81" s="1"/>
  <c r="E217" i="81"/>
  <c r="G217" i="81" s="1"/>
  <c r="J217" i="81" s="1"/>
  <c r="E201" i="81"/>
  <c r="G201" i="81" s="1"/>
  <c r="J201" i="81" s="1"/>
  <c r="E199" i="81"/>
  <c r="G199" i="81" s="1"/>
  <c r="J199" i="81" s="1"/>
  <c r="G49" i="106"/>
  <c r="J49" i="106" s="1"/>
  <c r="G31" i="105"/>
  <c r="J31" i="105" s="1"/>
  <c r="G31" i="106" s="1"/>
  <c r="J31" i="106" s="1"/>
  <c r="G29" i="106"/>
  <c r="J29" i="106" s="1"/>
  <c r="G42" i="106"/>
  <c r="J42" i="106" s="1"/>
  <c r="G122" i="106"/>
  <c r="J122" i="106" s="1"/>
  <c r="G122" i="107" s="1"/>
  <c r="J122" i="107" s="1"/>
  <c r="G28" i="104"/>
  <c r="J28" i="104" s="1"/>
  <c r="G28" i="105" s="1"/>
  <c r="J28" i="105" s="1"/>
  <c r="G6" i="101"/>
  <c r="J6" i="101" s="1"/>
  <c r="G34" i="106"/>
  <c r="J34" i="106" s="1"/>
  <c r="G44" i="106"/>
  <c r="J44" i="106" s="1"/>
  <c r="G161" i="106"/>
  <c r="J161" i="106" s="1"/>
  <c r="G161" i="107" s="1"/>
  <c r="J161" i="107" s="1"/>
  <c r="G214" i="102"/>
  <c r="J214" i="102" s="1"/>
  <c r="G214" i="103" s="1"/>
  <c r="J214" i="103" s="1"/>
  <c r="G214" i="104" s="1"/>
  <c r="G33" i="106"/>
  <c r="J33" i="106" s="1"/>
  <c r="G221" i="106"/>
  <c r="J221" i="106" s="1"/>
  <c r="G221" i="107" s="1"/>
  <c r="J221" i="107" s="1"/>
  <c r="G38" i="106"/>
  <c r="J38" i="106" s="1"/>
  <c r="G38" i="107" s="1"/>
  <c r="J38" i="107" s="1"/>
  <c r="G27" i="106"/>
  <c r="J27" i="106" s="1"/>
  <c r="G51" i="106"/>
  <c r="J51" i="106" s="1"/>
  <c r="G48" i="106"/>
  <c r="J48" i="106" s="1"/>
  <c r="G18" i="100"/>
  <c r="J18" i="100" s="1"/>
  <c r="G96" i="106"/>
  <c r="J96" i="106" s="1"/>
  <c r="G96" i="107" s="1"/>
  <c r="J96" i="107" s="1"/>
  <c r="G52" i="106"/>
  <c r="J52" i="106" s="1"/>
  <c r="G16" i="101"/>
  <c r="J16" i="101" s="1"/>
  <c r="G36" i="106"/>
  <c r="J36" i="106" s="1"/>
  <c r="G102" i="100"/>
  <c r="J102" i="100" s="1"/>
  <c r="G103" i="100"/>
  <c r="J103" i="100" s="1"/>
  <c r="G165" i="106"/>
  <c r="J165" i="106" s="1"/>
  <c r="G165" i="107" s="1"/>
  <c r="J165" i="107" s="1"/>
  <c r="G174" i="100"/>
  <c r="J174" i="100" s="1"/>
  <c r="G173" i="100"/>
  <c r="J173" i="100" s="1"/>
  <c r="G119" i="106"/>
  <c r="J119" i="106" s="1"/>
  <c r="G119" i="107" s="1"/>
  <c r="J119" i="107" s="1"/>
  <c r="G54" i="106"/>
  <c r="J54" i="106" s="1"/>
  <c r="G37" i="106"/>
  <c r="J37" i="106" s="1"/>
  <c r="G22" i="106"/>
  <c r="J22" i="106" s="1"/>
  <c r="G22" i="107" s="1"/>
  <c r="J22" i="107" s="1"/>
  <c r="G13" i="101"/>
  <c r="J13" i="101" s="1"/>
  <c r="G17" i="101"/>
  <c r="J17" i="101" s="1"/>
  <c r="G79" i="106"/>
  <c r="J79" i="106" s="1"/>
  <c r="G79" i="107" s="1"/>
  <c r="J79" i="107" s="1"/>
  <c r="G32" i="104"/>
  <c r="J32" i="104" s="1"/>
  <c r="G32" i="105" s="1"/>
  <c r="J32" i="105" s="1"/>
  <c r="G24" i="106"/>
  <c r="J24" i="106" s="1"/>
  <c r="G24" i="107" s="1"/>
  <c r="J24" i="107" s="1"/>
  <c r="G15" i="101"/>
  <c r="J15" i="101" s="1"/>
  <c r="G8" i="101"/>
  <c r="J8" i="101" s="1"/>
  <c r="G43" i="106"/>
  <c r="J43" i="106" s="1"/>
  <c r="G46" i="106"/>
  <c r="J46" i="106" s="1"/>
  <c r="G7" i="101"/>
  <c r="J7" i="101" s="1"/>
  <c r="G30" i="106"/>
  <c r="J30" i="106" s="1"/>
  <c r="G50" i="106"/>
  <c r="J50" i="106" s="1"/>
  <c r="G14" i="101"/>
  <c r="J14" i="101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55" i="104"/>
  <c r="J255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88" i="104"/>
  <c r="J88" i="104" s="1"/>
  <c r="G87" i="104"/>
  <c r="J87" i="104" s="1"/>
  <c r="G36" i="107"/>
  <c r="J36" i="107" s="1"/>
  <c r="G30" i="107"/>
  <c r="J30" i="107" s="1"/>
  <c r="G86" i="104"/>
  <c r="J86" i="104" s="1"/>
  <c r="G256" i="100"/>
  <c r="J256" i="100" s="1"/>
  <c r="G227" i="104"/>
  <c r="J227" i="104" s="1"/>
  <c r="G224" i="105"/>
  <c r="J224" i="105" s="1"/>
  <c r="G225" i="105"/>
  <c r="J225" i="105" s="1"/>
  <c r="G228" i="102"/>
  <c r="J228" i="102" s="1"/>
  <c r="G5" i="87"/>
  <c r="J5" i="87" s="1"/>
  <c r="J124" i="79"/>
  <c r="G131" i="98"/>
  <c r="J131" i="98" s="1"/>
  <c r="G134" i="98"/>
  <c r="J134" i="98" s="1"/>
  <c r="G82" i="100"/>
  <c r="J82" i="100" s="1"/>
  <c r="G186" i="102"/>
  <c r="J186" i="102" s="1"/>
  <c r="G189" i="102"/>
  <c r="J189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254" i="105" l="1"/>
  <c r="J254" i="105" s="1"/>
  <c r="J214" i="104"/>
  <c r="G214" i="105" s="1"/>
  <c r="J214" i="105" s="1"/>
  <c r="G214" i="106" s="1"/>
  <c r="J214" i="106" s="1"/>
  <c r="G214" i="107" s="1"/>
  <c r="J214" i="107" s="1"/>
  <c r="G218" i="82"/>
  <c r="J218" i="82" s="1"/>
  <c r="G218" i="83" s="1"/>
  <c r="J218" i="83" s="1"/>
  <c r="G200" i="82"/>
  <c r="J200" i="82" s="1"/>
  <c r="G200" i="83" s="1"/>
  <c r="J200" i="83" s="1"/>
  <c r="G217" i="82"/>
  <c r="J217" i="82" s="1"/>
  <c r="G217" i="83" s="1"/>
  <c r="J217" i="83" s="1"/>
  <c r="G199" i="82"/>
  <c r="J199" i="82" s="1"/>
  <c r="G199" i="83" s="1"/>
  <c r="J199" i="83" s="1"/>
  <c r="G201" i="82"/>
  <c r="J201" i="82" s="1"/>
  <c r="G201" i="83" s="1"/>
  <c r="J201" i="83" s="1"/>
  <c r="G8" i="102"/>
  <c r="J8" i="102" s="1"/>
  <c r="G8" i="103" s="1"/>
  <c r="J8" i="103" s="1"/>
  <c r="G8" i="104" s="1"/>
  <c r="J8" i="104" s="1"/>
  <c r="G8" i="105" s="1"/>
  <c r="J8" i="105" s="1"/>
  <c r="G47" i="106"/>
  <c r="J47" i="106" s="1"/>
  <c r="G53" i="106"/>
  <c r="J53" i="106" s="1"/>
  <c r="G7" i="102"/>
  <c r="J7" i="102" s="1"/>
  <c r="G7" i="103" s="1"/>
  <c r="J7" i="103" s="1"/>
  <c r="G7" i="104" s="1"/>
  <c r="J7" i="104" s="1"/>
  <c r="G7" i="105" s="1"/>
  <c r="J7" i="105" s="1"/>
  <c r="G17" i="102"/>
  <c r="J17" i="102" s="1"/>
  <c r="G17" i="103" s="1"/>
  <c r="J17" i="103" s="1"/>
  <c r="G17" i="104" s="1"/>
  <c r="J17" i="104" s="1"/>
  <c r="G17" i="105" s="1"/>
  <c r="J17" i="105" s="1"/>
  <c r="G6" i="102"/>
  <c r="J6" i="102" s="1"/>
  <c r="G6" i="103" s="1"/>
  <c r="J6" i="103" s="1"/>
  <c r="G6" i="104" s="1"/>
  <c r="J6" i="104" s="1"/>
  <c r="G15" i="102"/>
  <c r="J15" i="102" s="1"/>
  <c r="G15" i="103" s="1"/>
  <c r="J15" i="103" s="1"/>
  <c r="G15" i="104" s="1"/>
  <c r="J15" i="104" s="1"/>
  <c r="G102" i="101"/>
  <c r="J102" i="101" s="1"/>
  <c r="G103" i="101"/>
  <c r="J103" i="101" s="1"/>
  <c r="G174" i="101"/>
  <c r="J174" i="101" s="1"/>
  <c r="G173" i="101"/>
  <c r="J173" i="101" s="1"/>
  <c r="G14" i="102"/>
  <c r="J14" i="102" s="1"/>
  <c r="G14" i="103" s="1"/>
  <c r="J14" i="103" s="1"/>
  <c r="G14" i="104" s="1"/>
  <c r="J14" i="104" s="1"/>
  <c r="G14" i="105" s="1"/>
  <c r="J14" i="105" s="1"/>
  <c r="G13" i="102"/>
  <c r="J13" i="102" s="1"/>
  <c r="G13" i="103" s="1"/>
  <c r="J13" i="103" s="1"/>
  <c r="G13" i="104" s="1"/>
  <c r="J13" i="104" s="1"/>
  <c r="G13" i="105" s="1"/>
  <c r="J13" i="105" s="1"/>
  <c r="G18" i="101"/>
  <c r="J18" i="101" s="1"/>
  <c r="G28" i="106"/>
  <c r="J28" i="106" s="1"/>
  <c r="G32" i="106"/>
  <c r="J32" i="106" s="1"/>
  <c r="G16" i="102"/>
  <c r="J16" i="102" s="1"/>
  <c r="G16" i="103" s="1"/>
  <c r="J16" i="103" s="1"/>
  <c r="G16" i="104" s="1"/>
  <c r="J16" i="104" s="1"/>
  <c r="G16" i="105" s="1"/>
  <c r="J16" i="105" s="1"/>
  <c r="G5" i="88"/>
  <c r="J5" i="88" s="1"/>
  <c r="G5" i="89" s="1"/>
  <c r="J5" i="89" s="1"/>
  <c r="G53" i="107"/>
  <c r="J53" i="107" s="1"/>
  <c r="G47" i="107"/>
  <c r="J47" i="107" s="1"/>
  <c r="G255" i="105"/>
  <c r="J255" i="105" s="1"/>
  <c r="G88" i="105"/>
  <c r="J88" i="105" s="1"/>
  <c r="G87" i="105"/>
  <c r="J87" i="105" s="1"/>
  <c r="G86" i="105"/>
  <c r="J86" i="105" s="1"/>
  <c r="G256" i="101"/>
  <c r="J256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124" i="80"/>
  <c r="J124" i="80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5" i="90" l="1"/>
  <c r="J5" i="90" s="1"/>
  <c r="G5" i="91" s="1"/>
  <c r="J5" i="91" s="1"/>
  <c r="E124" i="81"/>
  <c r="G124" i="81" s="1"/>
  <c r="J124" i="81" s="1"/>
  <c r="G16" i="106"/>
  <c r="J16" i="106" s="1"/>
  <c r="G16" i="107" s="1"/>
  <c r="J16" i="107" s="1"/>
  <c r="G13" i="106"/>
  <c r="J13" i="106" s="1"/>
  <c r="G13" i="107" s="1"/>
  <c r="J13" i="107" s="1"/>
  <c r="G17" i="106"/>
  <c r="J17" i="106" s="1"/>
  <c r="G17" i="107" s="1"/>
  <c r="J17" i="107" s="1"/>
  <c r="G6" i="105"/>
  <c r="J6" i="105" s="1"/>
  <c r="G14" i="106"/>
  <c r="J14" i="106" s="1"/>
  <c r="G14" i="107" s="1"/>
  <c r="J14" i="107" s="1"/>
  <c r="G15" i="105"/>
  <c r="J15" i="105" s="1"/>
  <c r="G8" i="106"/>
  <c r="J8" i="106" s="1"/>
  <c r="G8" i="107" s="1"/>
  <c r="J8" i="107" s="1"/>
  <c r="G76" i="100"/>
  <c r="J76" i="100" s="1"/>
  <c r="G7" i="106"/>
  <c r="J7" i="106" s="1"/>
  <c r="G7" i="107" s="1"/>
  <c r="J7" i="107" s="1"/>
  <c r="G174" i="102"/>
  <c r="J174" i="102" s="1"/>
  <c r="G174" i="103" s="1"/>
  <c r="J174" i="103" s="1"/>
  <c r="G174" i="104" s="1"/>
  <c r="J174" i="104" s="1"/>
  <c r="G173" i="102"/>
  <c r="J173" i="102" s="1"/>
  <c r="G173" i="103" s="1"/>
  <c r="J173" i="103" s="1"/>
  <c r="G173" i="104" s="1"/>
  <c r="J173" i="104" s="1"/>
  <c r="G102" i="102"/>
  <c r="J102" i="102" s="1"/>
  <c r="G254" i="106"/>
  <c r="G18" i="102"/>
  <c r="J18" i="102" s="1"/>
  <c r="G18" i="103" s="1"/>
  <c r="J18" i="103" s="1"/>
  <c r="G18" i="104" s="1"/>
  <c r="J18" i="104" s="1"/>
  <c r="G18" i="107"/>
  <c r="J18" i="107" s="1"/>
  <c r="G255" i="106"/>
  <c r="J255" i="106" s="1"/>
  <c r="G88" i="106"/>
  <c r="J88" i="106" s="1"/>
  <c r="G87" i="106"/>
  <c r="J87" i="106" s="1"/>
  <c r="G86" i="106"/>
  <c r="J86" i="106" s="1"/>
  <c r="G256" i="102"/>
  <c r="J256" i="102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207" i="104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4" i="106" l="1"/>
  <c r="J207" i="104"/>
  <c r="G207" i="105" s="1"/>
  <c r="J207" i="105" s="1"/>
  <c r="G124" i="82"/>
  <c r="J124" i="82" s="1"/>
  <c r="G124" i="83" s="1"/>
  <c r="J124" i="83" s="1"/>
  <c r="G219" i="86"/>
  <c r="J219" i="86" s="1"/>
  <c r="G219" i="87" s="1"/>
  <c r="J219" i="87" s="1"/>
  <c r="G18" i="105"/>
  <c r="J18" i="105" s="1"/>
  <c r="G76" i="101"/>
  <c r="J76" i="101" s="1"/>
  <c r="G76" i="102" s="1"/>
  <c r="J76" i="102" s="1"/>
  <c r="G6" i="106"/>
  <c r="J6" i="106" s="1"/>
  <c r="G6" i="107" s="1"/>
  <c r="J6" i="107" s="1"/>
  <c r="G15" i="106"/>
  <c r="J15" i="106" s="1"/>
  <c r="G15" i="107" s="1"/>
  <c r="J15" i="107" s="1"/>
  <c r="G255" i="107"/>
  <c r="J255" i="107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56" i="103"/>
  <c r="J256" i="103" s="1"/>
  <c r="G227" i="107"/>
  <c r="J227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254" i="107" l="1"/>
  <c r="J254" i="107" s="1"/>
  <c r="G201" i="86"/>
  <c r="J201" i="86" s="1"/>
  <c r="G201" i="87" s="1"/>
  <c r="J201" i="87" s="1"/>
  <c r="G200" i="86"/>
  <c r="J200" i="86" s="1"/>
  <c r="G200" i="87" s="1"/>
  <c r="J200" i="87" s="1"/>
  <c r="G218" i="86"/>
  <c r="J218" i="86" s="1"/>
  <c r="G218" i="87" s="1"/>
  <c r="J218" i="87" s="1"/>
  <c r="G199" i="86"/>
  <c r="J199" i="86" s="1"/>
  <c r="G199" i="87" s="1"/>
  <c r="J199" i="87" s="1"/>
  <c r="G216" i="86"/>
  <c r="J216" i="86" s="1"/>
  <c r="G216" i="87" s="1"/>
  <c r="J216" i="87" s="1"/>
  <c r="G217" i="86"/>
  <c r="J217" i="86" s="1"/>
  <c r="G217" i="87" s="1"/>
  <c r="J217" i="87" s="1"/>
  <c r="G18" i="106"/>
  <c r="J18" i="106" s="1"/>
  <c r="G76" i="103"/>
  <c r="J76" i="103" s="1"/>
  <c r="G102" i="104"/>
  <c r="J102" i="104" s="1"/>
  <c r="G174" i="106"/>
  <c r="J174" i="106" s="1"/>
  <c r="G256" i="104"/>
  <c r="J256" i="104" s="1"/>
  <c r="G228" i="106"/>
  <c r="J228" i="106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19" i="89" l="1"/>
  <c r="J219" i="89" s="1"/>
  <c r="G219" i="90" s="1"/>
  <c r="J219" i="90" s="1"/>
  <c r="G76" i="104"/>
  <c r="J76" i="104" s="1"/>
  <c r="G76" i="105" s="1"/>
  <c r="J76" i="105" s="1"/>
  <c r="G76" i="106" s="1"/>
  <c r="J76" i="106" s="1"/>
  <c r="G76" i="107" s="1"/>
  <c r="J76" i="107" s="1"/>
  <c r="G102" i="105"/>
  <c r="J102" i="105" s="1"/>
  <c r="G103" i="105"/>
  <c r="J103" i="105" s="1"/>
  <c r="G174" i="107"/>
  <c r="J174" i="107" s="1"/>
  <c r="G173" i="107"/>
  <c r="J173" i="107" s="1"/>
  <c r="G256" i="105"/>
  <c r="J256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01" i="89" l="1"/>
  <c r="J201" i="89" s="1"/>
  <c r="G201" i="90" s="1"/>
  <c r="J201" i="90" s="1"/>
  <c r="G200" i="89"/>
  <c r="J200" i="89" s="1"/>
  <c r="G200" i="90" s="1"/>
  <c r="J200" i="90" s="1"/>
  <c r="G199" i="89"/>
  <c r="J199" i="89" s="1"/>
  <c r="G199" i="90" s="1"/>
  <c r="J199" i="90" s="1"/>
  <c r="G216" i="89"/>
  <c r="J216" i="89" s="1"/>
  <c r="G216" i="90" s="1"/>
  <c r="J216" i="90" s="1"/>
  <c r="G217" i="89"/>
  <c r="J217" i="89" s="1"/>
  <c r="G217" i="90" s="1"/>
  <c r="J217" i="90" s="1"/>
  <c r="G218" i="89"/>
  <c r="J218" i="89" s="1"/>
  <c r="G218" i="90" s="1"/>
  <c r="J218" i="90" s="1"/>
  <c r="G124" i="86"/>
  <c r="J124" i="86" s="1"/>
  <c r="G124" i="87" s="1"/>
  <c r="J124" i="87" s="1"/>
  <c r="G102" i="106"/>
  <c r="J102" i="106" s="1"/>
  <c r="G103" i="106"/>
  <c r="J103" i="106" s="1"/>
  <c r="G256" i="106"/>
  <c r="J256" i="106" s="1"/>
  <c r="G5" i="95"/>
  <c r="J5" i="95" s="1"/>
  <c r="G82" i="106"/>
  <c r="J82" i="106" s="1"/>
  <c r="G134" i="104"/>
  <c r="J134" i="104" s="1"/>
  <c r="G131" i="104"/>
  <c r="J131" i="104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6" i="107"/>
  <c r="J256" i="107" s="1"/>
  <c r="G5" i="96"/>
  <c r="J5" i="96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124" i="89" l="1"/>
  <c r="J124" i="89" s="1"/>
  <c r="G124" i="90" s="1"/>
  <c r="J124" i="90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5" i="100" l="1"/>
  <c r="J5" i="100" s="1"/>
  <c r="G5" i="101" s="1"/>
  <c r="J5" i="101" s="1"/>
  <c r="G219" i="96"/>
  <c r="J219" i="96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19" i="97" l="1"/>
  <c r="J219" i="97" s="1"/>
  <c r="G219" i="98" s="1"/>
  <c r="J219" i="98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G217" i="97" l="1"/>
  <c r="J217" i="97" s="1"/>
  <c r="G217" i="98" s="1"/>
  <c r="J217" i="98" s="1"/>
  <c r="G199" i="97"/>
  <c r="J199" i="97" s="1"/>
  <c r="G199" i="98" s="1"/>
  <c r="J199" i="98" s="1"/>
  <c r="G201" i="97"/>
  <c r="J201" i="97" s="1"/>
  <c r="G201" i="98" s="1"/>
  <c r="J201" i="98" s="1"/>
  <c r="G216" i="97"/>
  <c r="J216" i="97" s="1"/>
  <c r="G216" i="98" s="1"/>
  <c r="J216" i="98" s="1"/>
  <c r="G200" i="97"/>
  <c r="J200" i="97" s="1"/>
  <c r="G200" i="98" s="1"/>
  <c r="J200" i="98" s="1"/>
  <c r="G218" i="97"/>
  <c r="J218" i="97" s="1"/>
  <c r="G218" i="98" s="1"/>
  <c r="J218" i="98" s="1"/>
  <c r="G219" i="99"/>
  <c r="J219" i="99" s="1"/>
  <c r="G5" i="103"/>
  <c r="J5" i="103" s="1"/>
  <c r="G124" i="95"/>
  <c r="J124" i="95" s="1"/>
  <c r="G219" i="100" l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124" i="97" l="1"/>
  <c r="J124" i="97" s="1"/>
  <c r="G124" i="98" s="1"/>
  <c r="J124" i="98" s="1"/>
  <c r="G219" i="101"/>
  <c r="J219" i="101" s="1"/>
  <c r="G199" i="100"/>
  <c r="J199" i="100" s="1"/>
  <c r="G201" i="100"/>
  <c r="J201" i="100" s="1"/>
  <c r="G218" i="100"/>
  <c r="J218" i="100" s="1"/>
  <c r="G200" i="100"/>
  <c r="J200" i="100" s="1"/>
  <c r="G217" i="100"/>
  <c r="J217" i="100" s="1"/>
  <c r="G5" i="105"/>
  <c r="J5" i="105" s="1"/>
  <c r="G5" i="106" s="1"/>
  <c r="J5" i="106" s="1"/>
  <c r="G216" i="100"/>
  <c r="J216" i="100" s="1"/>
  <c r="G201" i="101" l="1"/>
  <c r="J201" i="101" s="1"/>
  <c r="G216" i="101"/>
  <c r="J216" i="101" s="1"/>
  <c r="G217" i="101"/>
  <c r="J217" i="101" s="1"/>
  <c r="G200" i="101"/>
  <c r="J200" i="101" s="1"/>
  <c r="G218" i="101"/>
  <c r="J218" i="101" s="1"/>
  <c r="G199" i="101"/>
  <c r="J199" i="101" s="1"/>
  <c r="G219" i="102"/>
  <c r="J219" i="102" s="1"/>
  <c r="G219" i="103" s="1"/>
  <c r="J219" i="103" s="1"/>
  <c r="G219" i="104" s="1"/>
  <c r="J219" i="104" s="1"/>
  <c r="G219" i="105" s="1"/>
  <c r="J219" i="105" s="1"/>
  <c r="G5" i="107"/>
  <c r="J5" i="107" s="1"/>
  <c r="G124" i="99"/>
  <c r="J124" i="99" s="1"/>
  <c r="G200" i="102" l="1"/>
  <c r="J200" i="102" s="1"/>
  <c r="G200" i="103" s="1"/>
  <c r="J200" i="103" s="1"/>
  <c r="G200" i="104" s="1"/>
  <c r="J200" i="104" s="1"/>
  <c r="G200" i="105" s="1"/>
  <c r="J200" i="105" s="1"/>
  <c r="G219" i="106"/>
  <c r="J219" i="106" s="1"/>
  <c r="G219" i="107" s="1"/>
  <c r="J219" i="107" s="1"/>
  <c r="G218" i="102"/>
  <c r="J218" i="102" s="1"/>
  <c r="G218" i="103" s="1"/>
  <c r="J218" i="103" s="1"/>
  <c r="G218" i="104" s="1"/>
  <c r="G217" i="102"/>
  <c r="J217" i="102" s="1"/>
  <c r="G217" i="103" s="1"/>
  <c r="J217" i="103" s="1"/>
  <c r="G217" i="104" s="1"/>
  <c r="G216" i="102"/>
  <c r="J216" i="102" s="1"/>
  <c r="G216" i="103" s="1"/>
  <c r="J216" i="103" s="1"/>
  <c r="G216" i="104" s="1"/>
  <c r="G201" i="102"/>
  <c r="J201" i="102" s="1"/>
  <c r="G201" i="103" s="1"/>
  <c r="J201" i="103" s="1"/>
  <c r="G201" i="104" s="1"/>
  <c r="J201" i="104" s="1"/>
  <c r="G201" i="105" s="1"/>
  <c r="J201" i="105" s="1"/>
  <c r="G199" i="102"/>
  <c r="J199" i="102" s="1"/>
  <c r="G199" i="103" s="1"/>
  <c r="J199" i="103" s="1"/>
  <c r="G199" i="104" s="1"/>
  <c r="J199" i="104" s="1"/>
  <c r="G199" i="105" s="1"/>
  <c r="J199" i="105" s="1"/>
  <c r="G124" i="100"/>
  <c r="J124" i="100" s="1"/>
  <c r="G73" i="91"/>
  <c r="J73" i="91" s="1"/>
  <c r="J218" i="104" l="1"/>
  <c r="G218" i="105" s="1"/>
  <c r="J218" i="105" s="1"/>
  <c r="G218" i="106" s="1"/>
  <c r="J218" i="106" s="1"/>
  <c r="G218" i="107" s="1"/>
  <c r="J218" i="107" s="1"/>
  <c r="J217" i="104"/>
  <c r="G217" i="105" s="1"/>
  <c r="J217" i="105" s="1"/>
  <c r="G217" i="106" s="1"/>
  <c r="J217" i="106" s="1"/>
  <c r="G217" i="107" s="1"/>
  <c r="J217" i="107" s="1"/>
  <c r="J216" i="104"/>
  <c r="G216" i="105" s="1"/>
  <c r="J216" i="105" s="1"/>
  <c r="G216" i="106" s="1"/>
  <c r="J216" i="106" s="1"/>
  <c r="G216" i="107" s="1"/>
  <c r="J216" i="107" s="1"/>
  <c r="G201" i="106"/>
  <c r="J201" i="106" s="1"/>
  <c r="G201" i="107" s="1"/>
  <c r="J201" i="107" s="1"/>
  <c r="G199" i="106"/>
  <c r="J199" i="106" s="1"/>
  <c r="G199" i="107" s="1"/>
  <c r="J199" i="107" s="1"/>
  <c r="G124" i="101"/>
  <c r="J124" i="101" s="1"/>
  <c r="G200" i="106"/>
  <c r="J200" i="106" s="1"/>
  <c r="G200" i="107" s="1"/>
  <c r="J200" i="107" s="1"/>
  <c r="G73" i="92"/>
  <c r="J73" i="92" s="1"/>
  <c r="M258" i="8"/>
  <c r="G124" i="102" l="1"/>
  <c r="J124" i="102" s="1"/>
  <c r="G124" i="103" s="1"/>
  <c r="J124" i="103" s="1"/>
  <c r="G124" i="104" s="1"/>
  <c r="J124" i="104" s="1"/>
  <c r="G124" i="105" s="1"/>
  <c r="J124" i="105" s="1"/>
  <c r="G73" i="93"/>
  <c r="J73" i="93" s="1"/>
  <c r="M261" i="8"/>
  <c r="F259" i="8"/>
  <c r="F262" i="8" s="1"/>
  <c r="F264" i="8" s="1"/>
  <c r="F265" i="8" s="1"/>
  <c r="G124" i="106" l="1"/>
  <c r="J124" i="106" s="1"/>
  <c r="G124" i="107" s="1"/>
  <c r="J124" i="107" s="1"/>
  <c r="G73" i="94"/>
  <c r="J73" i="94" s="1"/>
  <c r="C259" i="8"/>
  <c r="C262" i="8" s="1"/>
  <c r="M263" i="8"/>
  <c r="M266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7"/>
  <c r="J73" i="107" s="1"/>
  <c r="G73" i="106" l="1"/>
  <c r="J73" i="106" s="1"/>
</calcChain>
</file>

<file path=xl/sharedStrings.xml><?xml version="1.0" encoding="utf-8"?>
<sst xmlns="http://schemas.openxmlformats.org/spreadsheetml/2006/main" count="38157" uniqueCount="1452">
  <si>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</si>
  <si>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</si>
  <si>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</si>
  <si>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</si>
  <si>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</si>
  <si>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</si>
  <si>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</si>
  <si>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</si>
  <si>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</si>
  <si>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</si>
  <si>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</si>
  <si>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</si>
  <si>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</si>
  <si>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</si>
  <si>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</si>
  <si>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</si>
  <si>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</si>
  <si>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</si>
  <si>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</si>
  <si>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</si>
  <si>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</si>
  <si>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</si>
  <si>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</si>
  <si>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</si>
  <si>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</si>
  <si>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</si>
  <si>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</si>
  <si>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</si>
  <si>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</si>
  <si>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</si>
  <si>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</si>
  <si>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</si>
  <si>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</si>
  <si>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</si>
  <si>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</si>
  <si>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</si>
  <si>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</si>
  <si>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</si>
  <si>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</si>
  <si>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</si>
  <si>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</si>
  <si>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</si>
  <si>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</si>
  <si>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</si>
  <si>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</si>
  <si>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</si>
  <si>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</si>
  <si>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</si>
  <si>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</si>
  <si>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</si>
  <si>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</si>
  <si>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</si>
  <si>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</si>
  <si>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</si>
  <si>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</si>
  <si>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</si>
  <si>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</si>
  <si>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</si>
  <si>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</si>
  <si>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</si>
  <si>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</si>
  <si>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</si>
  <si>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</si>
  <si>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</si>
  <si>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</si>
  <si>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</si>
  <si>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</si>
  <si>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</si>
  <si>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</si>
  <si>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</si>
  <si>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</si>
  <si>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</si>
  <si>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</si>
  <si>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</si>
  <si>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</si>
  <si>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</si>
  <si>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</si>
  <si>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</si>
  <si>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</si>
  <si>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</si>
  <si>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</si>
  <si>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</si>
  <si>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</si>
  <si>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</si>
  <si>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</si>
  <si>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</si>
  <si>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</si>
  <si>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</si>
  <si>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</si>
  <si>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</si>
  <si>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</si>
  <si>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</si>
  <si>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</si>
  <si>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</si>
  <si>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</si>
  <si>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</si>
  <si>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</si>
  <si>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</si>
  <si>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</si>
  <si>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</si>
  <si>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</si>
  <si>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</si>
  <si>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</si>
  <si>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</si>
  <si>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</si>
  <si>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</si>
  <si>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</si>
  <si>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</si>
  <si>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</si>
  <si>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</si>
  <si>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</si>
  <si>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</si>
  <si>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</si>
  <si>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</si>
  <si>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</si>
  <si>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</si>
  <si>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</si>
  <si>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</si>
  <si>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</si>
  <si>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</si>
  <si>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</si>
  <si>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</si>
  <si>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</si>
  <si>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</si>
  <si>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</si>
  <si>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</si>
  <si>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</si>
  <si>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</si>
  <si>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</si>
  <si>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</si>
  <si>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</si>
  <si>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</si>
  <si>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</si>
  <si>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</si>
  <si>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</si>
  <si>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</si>
  <si>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</si>
  <si>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</si>
  <si>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</si>
  <si>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</si>
  <si>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</si>
  <si>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</si>
  <si>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</si>
  <si>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</si>
  <si>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</si>
  <si>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</si>
  <si>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</si>
  <si>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</si>
  <si>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</si>
  <si>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</si>
  <si>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</si>
  <si>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</si>
  <si>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</si>
  <si>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</si>
  <si>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</si>
  <si>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</si>
  <si>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</si>
  <si>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</si>
  <si>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</si>
  <si>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</si>
  <si>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</si>
  <si>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</si>
  <si>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</si>
  <si>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</si>
  <si>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</si>
  <si>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</si>
  <si>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</si>
  <si>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</si>
  <si>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</si>
  <si>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</si>
  <si>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</si>
  <si>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</si>
  <si>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</si>
  <si>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</si>
  <si>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</si>
  <si>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</si>
  <si>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</si>
  <si>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</si>
  <si>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</si>
  <si>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</si>
  <si>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</si>
  <si>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</si>
  <si>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</si>
  <si>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</si>
  <si>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</si>
  <si>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</si>
  <si>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</si>
  <si>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</si>
  <si>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</si>
  <si>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</si>
  <si>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</si>
  <si>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</si>
  <si>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</si>
  <si>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</si>
  <si>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</si>
  <si>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</si>
  <si>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</si>
  <si>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</si>
  <si>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</si>
  <si>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</si>
  <si>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</si>
  <si>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</si>
  <si>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</si>
  <si>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</si>
  <si>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</si>
  <si>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</si>
  <si>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</si>
  <si>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</si>
  <si>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</si>
  <si>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</si>
  <si>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</si>
  <si>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</si>
  <si>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</si>
  <si>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</si>
  <si>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</si>
  <si>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</si>
  <si>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</si>
  <si>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</si>
  <si>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</si>
  <si>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</si>
  <si>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</si>
  <si>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</si>
  <si>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</si>
  <si>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</si>
  <si>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</si>
  <si>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</si>
  <si>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</si>
  <si>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</si>
  <si>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</si>
  <si>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</si>
  <si>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</si>
  <si>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</si>
  <si>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</si>
  <si>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</si>
  <si>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</si>
  <si>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</si>
  <si>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</si>
  <si>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</si>
  <si>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</si>
  <si>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</si>
  <si>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</si>
  <si>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</si>
  <si>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</si>
  <si>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</si>
  <si>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</si>
  <si>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</si>
  <si>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</si>
  <si>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</si>
  <si>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</si>
  <si>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</si>
  <si>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</si>
  <si>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</si>
  <si>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</si>
  <si>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</si>
  <si>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</si>
  <si>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</si>
  <si>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</si>
  <si>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</si>
  <si>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</si>
  <si>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</si>
  <si>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</si>
  <si>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</si>
  <si>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</si>
  <si>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</si>
  <si>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</si>
  <si>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</si>
  <si>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</si>
  <si>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</si>
  <si>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</si>
  <si>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</si>
  <si>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</si>
  <si>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</si>
  <si>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</si>
  <si>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</si>
  <si>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</si>
  <si>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</si>
  <si>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</si>
  <si>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</si>
  <si>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</si>
  <si>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</si>
  <si>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</si>
  <si>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</si>
  <si>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</si>
  <si>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</si>
  <si>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</si>
  <si>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</si>
  <si>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</si>
  <si>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</si>
  <si>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</si>
  <si>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</si>
  <si>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</si>
  <si>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</si>
  <si>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</si>
  <si>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</si>
  <si>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</si>
  <si>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</si>
  <si>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</si>
  <si>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</si>
  <si>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</si>
  <si>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</si>
  <si>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</si>
  <si>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</si>
  <si>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</si>
  <si>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</si>
  <si>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</si>
  <si>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</si>
  <si>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</si>
  <si>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</si>
  <si>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</si>
  <si>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</si>
  <si>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</si>
  <si>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</si>
  <si>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</si>
  <si>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</si>
  <si>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</si>
  <si>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</si>
  <si>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</si>
  <si>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</si>
  <si>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</si>
  <si>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</si>
  <si>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</si>
  <si>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</si>
  <si>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</si>
  <si>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</si>
  <si>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</si>
  <si>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</si>
  <si>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</si>
  <si>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</si>
  <si>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</si>
  <si>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</si>
  <si>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</si>
  <si>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</si>
  <si>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</si>
  <si>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</si>
  <si>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</si>
  <si>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</si>
  <si>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</si>
  <si>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</si>
  <si>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</si>
  <si>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</si>
  <si>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</si>
  <si>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</si>
  <si>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</si>
  <si>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</si>
  <si>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</si>
  <si>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</si>
  <si>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</si>
  <si>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</si>
  <si>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</si>
  <si>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</si>
  <si>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</si>
  <si>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</si>
  <si>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</si>
  <si>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</si>
  <si>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</si>
  <si>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</si>
  <si>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</si>
  <si>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</si>
  <si>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</si>
  <si>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</si>
  <si>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</si>
  <si>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</si>
  <si>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</si>
  <si>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</si>
  <si>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</si>
  <si>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</si>
  <si>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</si>
  <si>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</si>
  <si>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</si>
  <si>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</si>
  <si>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</si>
  <si>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</si>
  <si>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</si>
  <si>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</si>
  <si>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</si>
  <si>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</si>
  <si>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</si>
  <si>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</si>
  <si>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</si>
  <si>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</si>
  <si>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</si>
  <si>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</si>
  <si>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</si>
  <si>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</si>
  <si>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</si>
  <si>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</si>
  <si>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</si>
  <si>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</si>
  <si>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</si>
  <si>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</si>
  <si>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</si>
  <si>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</si>
  <si>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</si>
  <si>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</si>
  <si>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</si>
  <si>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</si>
  <si>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</si>
  <si>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</si>
  <si>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</si>
  <si>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</si>
  <si>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</si>
  <si>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</si>
  <si>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</si>
  <si>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</si>
  <si>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</si>
  <si>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</si>
  <si>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</si>
  <si>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</si>
  <si>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</si>
  <si>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</si>
  <si>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</si>
  <si>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</si>
  <si>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</si>
  <si>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</si>
  <si>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</si>
  <si>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</si>
  <si>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</si>
  <si>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</si>
  <si>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</si>
  <si>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</si>
  <si>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</si>
  <si>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</si>
  <si>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</si>
  <si>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</si>
  <si>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</si>
  <si>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</si>
  <si>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</si>
  <si>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</si>
  <si>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</si>
  <si>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</si>
  <si>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</si>
  <si>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</si>
  <si>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</si>
  <si>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</si>
  <si>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</si>
  <si>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</si>
  <si>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</si>
  <si>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</si>
  <si>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</si>
  <si>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</si>
  <si>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</si>
  <si>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</si>
  <si>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</si>
  <si>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</si>
  <si>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</si>
  <si>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</si>
  <si>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</si>
  <si>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</si>
  <si>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</si>
  <si>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</si>
  <si>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</si>
  <si>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</si>
  <si>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</si>
  <si>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</si>
  <si>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</si>
  <si>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</si>
  <si>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</si>
  <si>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</si>
  <si>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</si>
  <si>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</si>
  <si>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</si>
  <si>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</si>
  <si>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</si>
  <si>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</si>
  <si>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</si>
  <si>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</si>
  <si>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</si>
  <si>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</si>
  <si>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</si>
  <si>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</si>
  <si>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</si>
  <si>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</si>
  <si>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</si>
  <si>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</si>
  <si>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</si>
  <si>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</si>
  <si>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</si>
  <si>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</si>
  <si>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</si>
  <si>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</si>
  <si>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</si>
  <si>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</si>
  <si>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</si>
  <si>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</si>
  <si>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</si>
  <si>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</si>
  <si>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</si>
  <si>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</si>
  <si>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</si>
  <si>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</si>
  <si>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</si>
  <si>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</si>
  <si>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</si>
  <si>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</si>
  <si>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</si>
  <si>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</si>
  <si>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</si>
  <si>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</si>
  <si>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</si>
  <si>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</si>
  <si>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</si>
  <si>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</si>
  <si>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</si>
  <si>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</si>
  <si>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</si>
  <si>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</si>
  <si>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</si>
  <si>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</si>
  <si>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</si>
  <si>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</si>
  <si>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</si>
  <si>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</si>
  <si>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</si>
  <si>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</si>
  <si>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</si>
  <si>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</si>
  <si>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</si>
  <si>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</si>
  <si>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</si>
  <si>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</si>
  <si>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</si>
  <si>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</si>
  <si>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</si>
  <si>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</si>
  <si>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</si>
  <si>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</si>
  <si>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</si>
  <si>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</si>
  <si>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</si>
  <si>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</si>
  <si>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</si>
  <si>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</si>
  <si>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</si>
  <si>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</si>
  <si>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</si>
  <si>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</si>
  <si>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</si>
  <si>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</si>
  <si>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</si>
  <si>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</si>
  <si>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</si>
  <si>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</si>
  <si>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</si>
  <si>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</si>
  <si>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</si>
  <si>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</si>
  <si>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</si>
  <si>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</si>
  <si>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</si>
  <si>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</si>
  <si>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</si>
  <si>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</si>
  <si>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</si>
  <si>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</si>
  <si>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</si>
  <si>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</si>
  <si>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</si>
  <si>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</si>
  <si>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</si>
  <si>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</si>
  <si>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</si>
  <si>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</si>
  <si>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</si>
  <si>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</si>
  <si>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</si>
  <si>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</si>
  <si>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</si>
  <si>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</si>
  <si>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</si>
  <si>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</si>
  <si>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</si>
  <si>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</si>
  <si>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</si>
  <si>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</si>
  <si>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</si>
  <si>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</si>
  <si>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</si>
  <si>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</si>
  <si>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</si>
  <si>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</si>
  <si>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</si>
  <si>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</si>
  <si>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</si>
  <si>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</si>
  <si>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</si>
  <si>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</si>
  <si>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</si>
  <si>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</si>
  <si>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</si>
  <si>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</si>
  <si>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</si>
  <si>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</si>
  <si>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</si>
  <si>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</si>
  <si>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</si>
  <si>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</si>
  <si>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</si>
  <si>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</si>
  <si>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</si>
  <si>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</si>
  <si>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</si>
  <si>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</si>
  <si>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</si>
  <si>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</si>
  <si>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</si>
  <si>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</si>
  <si>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</si>
  <si>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</si>
  <si>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</si>
  <si>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</si>
  <si>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</si>
  <si>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</si>
  <si>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</si>
  <si>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</si>
  <si>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</si>
  <si>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</si>
  <si>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</si>
  <si>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</si>
  <si>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</si>
  <si>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</si>
  <si>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</si>
  <si>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</si>
  <si>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</si>
  <si>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</si>
  <si>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</si>
  <si>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</si>
  <si>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</si>
  <si>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</si>
  <si>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</si>
  <si>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</si>
  <si>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</si>
  <si>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</si>
  <si>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</si>
  <si>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</si>
  <si>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</si>
  <si>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</si>
  <si>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</si>
  <si>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</si>
  <si>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</si>
  <si>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</si>
  <si>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</si>
  <si>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</si>
  <si>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</si>
  <si>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</si>
  <si>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</si>
  <si>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</si>
  <si>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</si>
  <si>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</si>
  <si>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</si>
  <si>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</si>
  <si>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</si>
  <si>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</si>
  <si>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</si>
  <si>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</si>
  <si>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</si>
  <si>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</si>
  <si>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</si>
  <si>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</si>
  <si>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</si>
  <si>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</si>
  <si>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</si>
  <si>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</si>
  <si>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</si>
  <si>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</si>
  <si>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</si>
  <si>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</si>
  <si>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</si>
  <si>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</si>
  <si>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</si>
  <si>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</si>
  <si>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</si>
  <si>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</si>
  <si>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</si>
  <si>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</si>
  <si>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</si>
  <si>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</si>
  <si>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</si>
  <si>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</si>
  <si>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</si>
  <si>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</si>
  <si>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</si>
  <si>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</si>
  <si>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</si>
  <si>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</si>
  <si>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</si>
  <si>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</si>
  <si>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</si>
  <si>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</si>
  <si>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</si>
  <si>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</si>
  <si>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</si>
  <si>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</si>
  <si>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</si>
  <si>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</si>
  <si>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</si>
  <si>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</si>
  <si>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</si>
  <si>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</si>
  <si>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</si>
  <si>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</si>
  <si>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</si>
  <si>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</si>
  <si>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</si>
  <si>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</si>
  <si>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</si>
  <si>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</si>
  <si>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</si>
  <si>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</si>
  <si>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</si>
  <si>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</si>
  <si>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</si>
  <si>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</si>
  <si>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</si>
  <si>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</si>
  <si>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</si>
  <si>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</si>
  <si>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</si>
  <si>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</si>
  <si>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</si>
  <si>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</si>
  <si>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</si>
  <si>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</si>
  <si>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</si>
  <si>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</si>
  <si>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</si>
  <si>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</si>
  <si>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</si>
  <si>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</si>
  <si>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</si>
  <si>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</si>
  <si>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</si>
  <si>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</si>
  <si>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</si>
  <si>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</si>
  <si>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</si>
  <si>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</si>
  <si>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</si>
  <si>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</si>
  <si>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</si>
  <si>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</si>
  <si>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</si>
  <si>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</si>
  <si>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</si>
  <si>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</si>
  <si>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</si>
  <si>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</si>
  <si>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</si>
  <si>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</si>
  <si>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</si>
  <si>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</si>
  <si>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</si>
  <si>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</si>
  <si>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</si>
  <si>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</si>
  <si>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</si>
  <si>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</si>
  <si>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</si>
  <si>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</si>
  <si>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</si>
  <si>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</si>
  <si>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</si>
  <si>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</si>
  <si>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</si>
  <si>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</si>
  <si>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</si>
  <si>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</si>
  <si>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</si>
  <si>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</si>
  <si>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</si>
  <si>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</si>
  <si>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</si>
  <si>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</si>
  <si>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</si>
  <si>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</si>
  <si>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</si>
  <si>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</si>
  <si>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</si>
  <si>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</si>
  <si>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</si>
  <si>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</si>
  <si>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</si>
  <si>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</si>
  <si>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</si>
  <si>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</si>
  <si>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</si>
  <si>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</si>
  <si>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</si>
  <si>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</si>
  <si>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</si>
  <si>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</si>
  <si>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</si>
  <si>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</si>
  <si>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</si>
  <si>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</si>
  <si>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</si>
  <si>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</si>
  <si>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</si>
  <si>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</si>
  <si>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</si>
  <si>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</si>
  <si>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</si>
  <si>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</si>
  <si>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</si>
  <si>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</si>
  <si>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</si>
  <si>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</si>
  <si>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</si>
  <si>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</si>
  <si>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</si>
  <si>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</si>
  <si>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</si>
  <si>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</si>
  <si>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</si>
  <si>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</si>
  <si>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</si>
  <si>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</si>
  <si>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</si>
  <si>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</si>
  <si>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</si>
  <si>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</si>
  <si>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</si>
  <si>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</si>
  <si>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</si>
  <si>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</si>
  <si>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</si>
  <si>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</si>
  <si>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</si>
  <si>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</si>
  <si>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</si>
  <si>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</si>
  <si>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</si>
  <si>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</si>
  <si>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</si>
  <si>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</si>
  <si>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</si>
  <si>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</si>
  <si>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</si>
  <si>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</si>
  <si>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</si>
  <si>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</si>
  <si>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</si>
  <si>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</si>
  <si>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</si>
  <si>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</si>
  <si>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</si>
  <si>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</si>
  <si>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</si>
  <si>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</si>
  <si>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</si>
  <si>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</si>
  <si>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</si>
  <si>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</si>
  <si>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</si>
  <si>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</si>
  <si>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</si>
  <si>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</si>
  <si>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</si>
  <si>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</si>
  <si>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</si>
  <si>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</si>
  <si>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</si>
  <si>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</si>
  <si>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</si>
  <si>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</si>
  <si>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</si>
  <si>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</si>
  <si>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</si>
  <si>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</si>
  <si>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</si>
  <si>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</si>
  <si>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</si>
  <si>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</si>
  <si>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</si>
  <si>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</si>
  <si>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</si>
  <si>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</si>
  <si>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</si>
  <si>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</si>
  <si>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</si>
  <si>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</si>
  <si>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</si>
  <si>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</si>
  <si>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</si>
  <si>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</si>
  <si>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</si>
  <si>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</si>
  <si>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</si>
  <si>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</si>
  <si>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</si>
  <si>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</si>
  <si>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</si>
  <si>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</si>
  <si>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</si>
  <si>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</si>
  <si>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</si>
  <si>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</si>
  <si>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</si>
  <si>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</si>
  <si>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</si>
  <si>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</si>
  <si>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</si>
  <si>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</si>
  <si>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</si>
  <si>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</si>
  <si>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</si>
  <si>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</si>
  <si>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</si>
  <si>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</si>
  <si>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</si>
  <si>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</si>
  <si>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</si>
  <si>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</si>
  <si>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</si>
  <si>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</si>
  <si>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</si>
  <si>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</si>
  <si>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</si>
  <si>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</si>
  <si>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</si>
  <si>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</si>
  <si>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</si>
  <si>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</si>
  <si>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</si>
  <si>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</si>
  <si>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</si>
  <si>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</si>
  <si>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</si>
  <si>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</si>
  <si>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</si>
  <si>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</si>
  <si>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</si>
  <si>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</si>
  <si>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</si>
  <si>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</si>
  <si>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</si>
  <si>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</si>
  <si>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</si>
  <si>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</si>
  <si>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</si>
  <si>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</si>
  <si>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</si>
  <si>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</si>
  <si>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</si>
  <si>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</si>
  <si>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</si>
  <si>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</si>
  <si>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</si>
  <si>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</si>
  <si>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</si>
  <si>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</si>
  <si>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</si>
  <si>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</si>
  <si>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</si>
  <si>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</si>
  <si>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</si>
  <si>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</si>
  <si>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</si>
  <si>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</si>
  <si>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</si>
  <si>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</si>
  <si>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</si>
  <si>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</si>
  <si>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</si>
  <si>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</si>
  <si>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</si>
  <si>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</si>
  <si>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</si>
  <si>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</si>
  <si>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</si>
  <si>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</si>
  <si>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</si>
  <si>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</si>
  <si>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</si>
  <si>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</si>
  <si>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</si>
  <si>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</si>
  <si>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</si>
  <si>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</si>
  <si>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</si>
  <si>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</si>
  <si>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</si>
  <si>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</si>
  <si>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</si>
  <si>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</si>
  <si>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</si>
  <si>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</si>
  <si>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</si>
  <si>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</si>
  <si>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</si>
  <si>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</si>
  <si>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</si>
  <si>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</si>
  <si>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</si>
  <si>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</si>
  <si>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</si>
  <si>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</si>
  <si>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</si>
  <si>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</si>
  <si>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</si>
  <si>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</si>
  <si>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</si>
  <si>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</si>
  <si>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</si>
  <si>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</si>
  <si>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</si>
  <si>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</si>
  <si>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</si>
  <si>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</si>
  <si>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</si>
  <si>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</si>
  <si>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</si>
  <si>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</si>
  <si>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</si>
  <si>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</si>
  <si>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</si>
  <si>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</si>
  <si>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</si>
  <si>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</si>
  <si>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</si>
  <si>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</si>
  <si>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</si>
  <si>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</si>
  <si>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</si>
  <si>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</si>
  <si>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</si>
  <si>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</si>
  <si>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</si>
  <si>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</si>
  <si>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</si>
  <si>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</si>
  <si>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</si>
  <si>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</si>
  <si>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</si>
  <si>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</si>
  <si>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</si>
  <si>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</si>
  <si>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</si>
  <si>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</si>
  <si>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</si>
  <si>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</si>
  <si>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</si>
  <si>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</si>
  <si>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</si>
  <si>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</si>
  <si>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</si>
  <si>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</si>
  <si>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</si>
  <si>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</si>
  <si>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</si>
  <si>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</si>
  <si>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</si>
  <si>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</si>
  <si>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</si>
  <si>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</si>
  <si>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</si>
  <si>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</si>
  <si>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</si>
  <si>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</si>
  <si>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</si>
  <si>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</si>
  <si>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</si>
  <si>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</si>
  <si>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</si>
  <si>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</si>
  <si>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</si>
  <si>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</si>
  <si>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</si>
  <si>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</si>
  <si>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</si>
  <si>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</si>
  <si>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</si>
  <si>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</si>
  <si>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</si>
  <si>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</si>
  <si>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</si>
  <si>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</si>
  <si>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</si>
  <si>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</si>
  <si>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</si>
  <si>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</si>
  <si>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</si>
  <si>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</si>
  <si>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</si>
  <si>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</si>
  <si>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</si>
  <si>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</si>
  <si>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</si>
  <si>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</si>
  <si>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</si>
  <si>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</si>
  <si>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</si>
  <si>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</si>
  <si>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</si>
  <si>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</si>
  <si>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</si>
  <si>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</si>
  <si>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</si>
  <si>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</si>
  <si>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</si>
  <si>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</si>
  <si>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</si>
  <si>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</si>
  <si>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</si>
  <si>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</si>
  <si>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</si>
  <si>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</si>
  <si>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</si>
  <si>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</si>
  <si>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</si>
  <si>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</si>
  <si>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</si>
  <si>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</si>
  <si>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</si>
  <si>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</si>
  <si>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</si>
  <si>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</si>
  <si>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</si>
  <si>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</si>
  <si>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</si>
  <si>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</si>
  <si>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</si>
  <si>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</si>
  <si>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</si>
  <si>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</si>
  <si>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</si>
  <si>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</si>
  <si>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</si>
  <si>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</si>
  <si>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</si>
  <si>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</si>
  <si>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</si>
  <si>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</si>
  <si>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</si>
  <si>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</si>
  <si>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</si>
  <si>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</si>
  <si>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</si>
  <si>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</si>
  <si>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</si>
  <si>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</si>
  <si>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</si>
  <si>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</si>
  <si>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</si>
  <si>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</si>
  <si>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</si>
  <si>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</si>
  <si>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</si>
  <si>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</si>
  <si>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</si>
  <si>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</si>
  <si>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</si>
  <si>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</si>
  <si>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</si>
  <si>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</si>
  <si>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</si>
  <si>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</si>
  <si>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</si>
  <si>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</si>
  <si>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</si>
  <si>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</si>
  <si>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</si>
  <si>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</si>
  <si>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</si>
  <si>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</si>
  <si>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</si>
  <si>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</si>
  <si>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</si>
  <si>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</si>
  <si>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</si>
  <si>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</si>
  <si>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</si>
  <si>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</si>
  <si>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</si>
  <si>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</si>
  <si>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</si>
  <si>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</si>
  <si>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</si>
  <si>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</si>
  <si>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</si>
  <si>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</si>
  <si>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</si>
  <si>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</si>
  <si>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</si>
  <si>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</si>
  <si>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</si>
  <si>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</si>
  <si>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</si>
  <si>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</si>
  <si>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</si>
  <si>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</si>
  <si>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</si>
  <si>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</si>
  <si>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</si>
  <si>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</si>
  <si>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</si>
  <si>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</si>
  <si>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</si>
  <si>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</si>
  <si>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</si>
  <si>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</si>
  <si>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</si>
  <si>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</si>
  <si>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</si>
  <si>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</si>
  <si>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</si>
  <si>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</si>
  <si>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</si>
  <si>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</si>
  <si>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</si>
  <si>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</si>
  <si>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</si>
  <si>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</si>
  <si>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</si>
  <si>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</si>
  <si>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</si>
  <si>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</si>
  <si>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</si>
  <si>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</si>
  <si>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</si>
  <si>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</si>
  <si>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</si>
  <si>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</si>
  <si>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</si>
  <si>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</si>
  <si>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</si>
  <si>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</si>
  <si>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</si>
  <si>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</si>
  <si>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</si>
  <si>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</si>
  <si>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</si>
  <si>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</si>
  <si>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</si>
  <si>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</si>
  <si>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</si>
  <si>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</si>
  <si>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</si>
  <si>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</si>
  <si>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</si>
  <si>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</si>
  <si>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</si>
  <si>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</si>
  <si>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</si>
  <si>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</si>
  <si>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</si>
  <si>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</si>
  <si>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</si>
  <si>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</si>
  <si>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</si>
  <si>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</si>
  <si>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</si>
  <si>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</si>
  <si>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</si>
  <si>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</si>
  <si>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</si>
  <si>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</si>
  <si>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</si>
  <si>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</si>
  <si>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</si>
  <si>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</si>
  <si>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</si>
  <si>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</si>
  <si>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</si>
  <si>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</si>
  <si>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</si>
  <si>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</si>
  <si>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</si>
  <si>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</si>
  <si>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</si>
  <si>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</si>
  <si>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</si>
  <si>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</si>
  <si>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</si>
  <si>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</si>
  <si>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</si>
  <si>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</si>
  <si>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</si>
  <si>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</si>
  <si>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</si>
  <si>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</si>
  <si>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</si>
  <si>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</si>
  <si>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</si>
  <si>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</si>
  <si>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</si>
  <si>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</si>
  <si>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</si>
  <si>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</si>
  <si>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</si>
  <si>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</si>
  <si>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</si>
  <si>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</si>
  <si>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</si>
  <si>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</si>
  <si>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</si>
  <si>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</si>
  <si>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</si>
  <si>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</si>
  <si>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</si>
  <si>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</si>
  <si>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</si>
  <si>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</si>
  <si>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</si>
  <si>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</si>
  <si>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</si>
  <si>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</si>
  <si>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</si>
  <si>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</si>
  <si>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</si>
  <si>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</si>
  <si>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</si>
  <si>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</si>
  <si>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</si>
  <si>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</si>
  <si>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</si>
  <si>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</si>
  <si>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</si>
  <si>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</si>
  <si>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</si>
  <si>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</si>
  <si>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</si>
  <si>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</si>
  <si>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</si>
  <si>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</si>
  <si>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</si>
  <si>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</si>
  <si>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</si>
  <si>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</si>
  <si>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</si>
  <si>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</si>
  <si>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</si>
  <si>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</si>
  <si>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</si>
  <si>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</si>
  <si>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</si>
  <si>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</si>
  <si>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</si>
  <si>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</si>
  <si>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</si>
  <si>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</si>
  <si>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</si>
  <si>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</si>
  <si>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</si>
  <si>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</si>
  <si>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</si>
  <si>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</si>
  <si>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</si>
  <si>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</si>
  <si>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</si>
  <si>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</si>
  <si>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</si>
  <si>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</si>
  <si>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</si>
  <si>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</si>
  <si>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</si>
  <si>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</si>
  <si>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</si>
  <si>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</si>
  <si>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</si>
  <si>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</si>
  <si>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</si>
  <si>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</si>
  <si>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</si>
  <si>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</si>
  <si>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</si>
  <si>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</si>
  <si>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</si>
  <si>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</si>
  <si>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</si>
  <si>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</si>
  <si>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</si>
  <si>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</si>
  <si>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</si>
  <si>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</si>
  <si>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</si>
  <si>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</si>
  <si>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</si>
  <si>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</si>
  <si>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</si>
  <si>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</si>
  <si>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</si>
  <si>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</si>
  <si>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</si>
  <si>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</si>
  <si>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</si>
  <si>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</si>
  <si>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</si>
  <si>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</si>
  <si>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</si>
  <si>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</si>
  <si>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</si>
  <si>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</si>
  <si>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</si>
  <si>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</si>
  <si>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</si>
  <si>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</si>
  <si>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</si>
  <si>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</si>
  <si>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</si>
  <si>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</si>
  <si>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</si>
  <si>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</si>
  <si>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</si>
  <si>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</si>
  <si>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</si>
  <si>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</si>
  <si>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</si>
  <si>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</si>
  <si>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</si>
  <si>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</si>
  <si>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</si>
  <si>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</si>
  <si>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</si>
  <si>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</si>
  <si>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</si>
  <si>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</si>
  <si>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</si>
  <si>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</si>
  <si>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</si>
  <si>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</si>
  <si>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</si>
  <si>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</si>
  <si>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</si>
  <si>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</si>
  <si>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</si>
  <si>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</si>
  <si>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</si>
  <si>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</si>
  <si>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</si>
  <si>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</si>
  <si>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</si>
  <si>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</si>
  <si>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</si>
  <si>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ขนมปังไส้กรอกแลบลิ้น 90 กรัม</t>
  </si>
  <si>
    <t>ระบาย</t>
  </si>
  <si>
    <t>มูสเค้กโอวัลตินครั้นชี่ 90 กรัม</t>
  </si>
  <si>
    <t>ทาร์ตไข่คาราเมล 50 กรัม</t>
  </si>
  <si>
    <t>ทาร์ตไข่ชาไทย 50 กรัม</t>
  </si>
  <si>
    <t>ปังสังขยาลาวาครีมกะทิ 135 กรัม</t>
  </si>
  <si>
    <t>ปังไก่หยองมายองเนสสาหร่าย 85 กรัม</t>
  </si>
  <si>
    <t>บูธ ลำพยา 3 ใหม่ วันที่ 1-31 ตุลาคม 2568</t>
  </si>
  <si>
    <t>สรุปยอดขาย บูธ ลำพยา 3 ใหม่ วันที่ 1-31 ตุลาคม  2568</t>
  </si>
  <si>
    <t>บูธ  ลำพยา 3 ใหม่ วันที่ 1-31 ตุลาคม  2568</t>
  </si>
  <si>
    <t>ปังกระเทียมครีมชีส 70 กรัม</t>
  </si>
  <si>
    <t>ปังไส้กรองยองเนส 90 กรัม</t>
  </si>
  <si>
    <t>โยกลำ 3 เก่า</t>
  </si>
  <si>
    <t>แถม</t>
  </si>
  <si>
    <t>โยกไปลำ 2ใหม่</t>
  </si>
  <si>
    <t>หมดอายุ</t>
  </si>
  <si>
    <t>ซื้อยาฉีดมด</t>
  </si>
  <si>
    <t>แซนวิชพิซซ่าโบโลน่า 100 กรัม</t>
  </si>
  <si>
    <t>โยกลำ 2 , ลำ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</si>
</sst>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2" fontId="2" fillId="5" borderId="19" xfId="0" applyNumberFormat="1" applyFont="1" applyFill="1" applyBorder="1"/>
    <xf numFmtId="2" fontId="2" fillId="23" borderId="19" xfId="0" applyNumberFormat="1" applyFont="1" applyFill="1" applyBorder="1"/>
    <xf numFmtId="43" fontId="22" fillId="0" borderId="0" xfId="0" applyNumberFormat="1" applyFont="1" applyAlignment="1">
      <alignment horizontal="center"/>
    </xf>
    <xf numFmtId="43" fontId="22" fillId="2" borderId="0" xfId="0" applyNumberFormat="1" applyFont="1" applyFill="1" applyAlignment="1">
      <alignment horizontal="center"/>
    </xf>
    <xf numFmtId="43" fontId="22" fillId="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54" sqref="A254:A256"/>
      <selection pane="bottomLeft" activeCell="A254" sqref="A254:A256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8"/>
  <sheetViews>
    <sheetView tabSelected="1" zoomScale="70" zoomScaleNormal="70" workbookViewId="0">
      <pane xSplit="10" ySplit="4" topLeftCell="Q26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V43" sqref="V4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" style="2" customWidth="1"/>
    <col min="10" max="10" width="11.375" style="2" customWidth="1"/>
    <col min="11" max="11" width="12.875" style="2" customWidth="1"/>
    <col min="12" max="12" width="9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4.25" style="1" bestFit="1" customWidth="1"/>
    <col min="19" max="19" width="11.75" style="1" bestFit="1" customWidth="1"/>
    <col min="20" max="20" width="12.75" style="1" customWidth="1"/>
    <col min="21" max="21" width="9.875" style="1" customWidth="1"/>
    <col min="22" max="22" width="17.125" style="1" customWidth="1"/>
    <col min="23" max="23" width="13.875" style="1" customWidth="1"/>
    <col min="24" max="24" width="13.5" style="1" customWidth="1"/>
    <col min="25" max="25" width="14.75" style="1" customWidth="1"/>
    <col min="26" max="26" width="16.5" style="2" bestFit="1" customWidth="1"/>
    <col min="27" max="28" width="16.25" style="2" customWidth="1"/>
    <col min="29" max="29" width="12.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0" t="s">
        <v>1440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91"/>
      <c r="P2" s="67"/>
      <c r="Q2" s="130" t="s">
        <v>1441</v>
      </c>
      <c r="R2" s="130"/>
      <c r="S2" s="130"/>
      <c r="T2" s="130"/>
      <c r="U2" s="130"/>
      <c r="V2" s="130"/>
      <c r="W2" s="130"/>
      <c r="X2" s="130"/>
      <c r="Y2" s="130"/>
      <c r="Z2" s="130"/>
      <c r="AA2" s="93"/>
      <c r="AB2" s="93"/>
    </row>
    <row r="3" spans="1:29" s="5" customFormat="1" ht="24.6" customHeight="1" x14ac:dyDescent="0.55000000000000004">
      <c r="A3" s="136" t="s">
        <v>1</v>
      </c>
      <c r="B3" s="136" t="s">
        <v>1353</v>
      </c>
      <c r="C3" s="136" t="s">
        <v>2</v>
      </c>
      <c r="D3" s="136" t="s">
        <v>1354</v>
      </c>
      <c r="E3" s="136" t="s">
        <v>3</v>
      </c>
      <c r="F3" s="136" t="s">
        <v>4</v>
      </c>
      <c r="G3" s="136" t="s">
        <v>5</v>
      </c>
      <c r="H3" s="76" t="s">
        <v>6</v>
      </c>
      <c r="I3" s="137" t="s">
        <v>272</v>
      </c>
      <c r="J3" s="136" t="s">
        <v>7</v>
      </c>
      <c r="K3" s="173" t="s">
        <v>8</v>
      </c>
      <c r="L3" s="173"/>
      <c r="M3" s="173"/>
      <c r="N3" s="136" t="s">
        <v>9</v>
      </c>
      <c r="O3" s="174" t="s">
        <v>273</v>
      </c>
      <c r="P3" s="176" t="s">
        <v>274</v>
      </c>
      <c r="Q3" s="133" t="s">
        <v>214</v>
      </c>
      <c r="R3" s="133" t="s">
        <v>215</v>
      </c>
      <c r="S3" s="133" t="s">
        <v>10</v>
      </c>
      <c r="T3" s="133" t="s">
        <v>216</v>
      </c>
      <c r="U3" s="133" t="s">
        <v>217</v>
      </c>
      <c r="V3" s="131" t="s">
        <v>218</v>
      </c>
      <c r="W3" s="131" t="s">
        <v>219</v>
      </c>
      <c r="X3" s="131" t="s">
        <v>220</v>
      </c>
      <c r="Y3" s="133" t="s">
        <v>221</v>
      </c>
      <c r="Z3" s="134" t="s">
        <v>222</v>
      </c>
      <c r="AA3" s="169" t="s">
        <v>1360</v>
      </c>
      <c r="AB3" s="170" t="s">
        <v>1361</v>
      </c>
    </row>
    <row r="4" spans="1:29" s="5" customFormat="1" ht="24.6" customHeight="1" x14ac:dyDescent="0.55000000000000004">
      <c r="A4" s="136"/>
      <c r="B4" s="136"/>
      <c r="C4" s="136"/>
      <c r="D4" s="136"/>
      <c r="E4" s="136"/>
      <c r="F4" s="136"/>
      <c r="G4" s="136"/>
      <c r="H4" s="76" t="s">
        <v>11</v>
      </c>
      <c r="I4" s="138"/>
      <c r="J4" s="136"/>
      <c r="K4" s="62" t="s">
        <v>12</v>
      </c>
      <c r="L4" s="42" t="s">
        <v>13</v>
      </c>
      <c r="M4" s="62" t="s">
        <v>14</v>
      </c>
      <c r="N4" s="136"/>
      <c r="O4" s="175"/>
      <c r="P4" s="177"/>
      <c r="Q4" s="133"/>
      <c r="R4" s="133"/>
      <c r="S4" s="133"/>
      <c r="T4" s="133"/>
      <c r="U4" s="133"/>
      <c r="V4" s="132"/>
      <c r="W4" s="132"/>
      <c r="X4" s="132"/>
      <c r="Y4" s="133"/>
      <c r="Z4" s="135"/>
      <c r="AA4" s="169"/>
      <c r="AB4" s="171"/>
    </row>
    <row r="5" spans="1:29" ht="31.5" x14ac:dyDescent="0.65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124</v>
      </c>
      <c r="G5" s="43">
        <f t="shared" ref="G5:G85" si="0">+E5+F5</f>
        <v>136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136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6800</v>
      </c>
      <c r="N5" s="19"/>
      <c r="O5" s="120">
        <v>18.97</v>
      </c>
      <c r="P5" s="78">
        <f>+K5*O5</f>
        <v>2579.92</v>
      </c>
      <c r="Q5" s="45">
        <v>1</v>
      </c>
      <c r="R5" s="46">
        <f>+'1'!N259</f>
        <v>2880</v>
      </c>
      <c r="S5" s="46">
        <f>+'1'!N264</f>
        <v>65</v>
      </c>
      <c r="T5" s="46">
        <f>+'1'!N262</f>
        <v>0</v>
      </c>
      <c r="U5" s="66">
        <f>+'1'!N260</f>
        <v>0</v>
      </c>
      <c r="V5" s="46">
        <f>+'1'!N263</f>
        <v>0</v>
      </c>
      <c r="W5" s="46">
        <f>+'1'!N261</f>
        <v>965</v>
      </c>
      <c r="X5" s="46">
        <f>+R5-S5-T5-U5-V5-W5</f>
        <v>1850</v>
      </c>
      <c r="Y5" s="46">
        <f>+'1'!N266</f>
        <v>1850</v>
      </c>
      <c r="Z5" s="47">
        <f>+Y5-X5</f>
        <v>0</v>
      </c>
      <c r="AA5" s="121" t="s">
        <v>1363</v>
      </c>
      <c r="AB5" s="47">
        <f>+W5+Y5</f>
        <v>2815</v>
      </c>
      <c r="AC5" s="125">
        <f>+W5+Y5+Z5</f>
        <v>2815</v>
      </c>
    </row>
    <row r="6" spans="1:29" ht="31.5" x14ac:dyDescent="0.65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32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158</v>
      </c>
      <c r="G6" s="43">
        <f t="shared" si="0"/>
        <v>190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5</v>
      </c>
      <c r="J6" s="43">
        <f t="shared" ref="J6:J69" si="1">E6+F6-H6-K6-I6</f>
        <v>18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167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16700</v>
      </c>
      <c r="N6" s="19"/>
      <c r="O6" s="120">
        <v>36.43</v>
      </c>
      <c r="P6" s="78">
        <f t="shared" ref="P6:P70" si="2">+K6*O6</f>
        <v>6083.81</v>
      </c>
      <c r="Q6" s="45">
        <v>2</v>
      </c>
      <c r="R6" s="46">
        <f>+'2'!N259</f>
        <v>2165</v>
      </c>
      <c r="S6" s="46">
        <f>+'2'!N264</f>
        <v>0</v>
      </c>
      <c r="T6" s="46">
        <f>+'2'!N262</f>
        <v>0</v>
      </c>
      <c r="U6" s="66">
        <f>+'2'!N260</f>
        <v>0</v>
      </c>
      <c r="V6" s="46">
        <f>+'2'!N263</f>
        <v>0</v>
      </c>
      <c r="W6" s="46">
        <f>+'2'!N261</f>
        <v>150</v>
      </c>
      <c r="X6" s="46">
        <f>+R6-S6-T6-U6-V6-W6</f>
        <v>2015</v>
      </c>
      <c r="Y6" s="46">
        <f>+'2'!N266</f>
        <v>2015</v>
      </c>
      <c r="Z6" s="47">
        <f t="shared" ref="Z6:Z35" si="3">+Y6-X6</f>
        <v>0</v>
      </c>
      <c r="AA6" s="121" t="s">
        <v>1364</v>
      </c>
      <c r="AB6" s="47">
        <f t="shared" ref="AB6:AB35" si="4">+W6+Y6</f>
        <v>2165</v>
      </c>
      <c r="AC6" s="125">
        <f t="shared" ref="AC6:AC35" si="5">+W6+Y6+Z6</f>
        <v>2165</v>
      </c>
    </row>
    <row r="7" spans="1:29" ht="31.5" x14ac:dyDescent="0.65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+'3'!N259</f>
        <v>3145</v>
      </c>
      <c r="S7" s="46">
        <f>+'3'!N264</f>
        <v>300</v>
      </c>
      <c r="T7" s="46">
        <f>+'3'!N262</f>
        <v>0</v>
      </c>
      <c r="U7" s="46">
        <f>+'3'!N260</f>
        <v>0</v>
      </c>
      <c r="V7" s="46">
        <f>+'3'!N263</f>
        <v>0</v>
      </c>
      <c r="W7" s="46">
        <f>+'3'!N261</f>
        <v>520</v>
      </c>
      <c r="X7" s="46">
        <f>+R7-S7-T7-U7-V7-W7</f>
        <v>2325</v>
      </c>
      <c r="Y7" s="46">
        <f>+'3'!N266</f>
        <v>2325</v>
      </c>
      <c r="Z7" s="47">
        <f>+Y7-X7</f>
        <v>0</v>
      </c>
      <c r="AA7" s="121" t="s">
        <v>1365</v>
      </c>
      <c r="AB7" s="47">
        <f>+W7+Y7</f>
        <v>2845</v>
      </c>
      <c r="AC7" s="125">
        <f t="shared" si="5"/>
        <v>2845</v>
      </c>
    </row>
    <row r="8" spans="1:29" ht="31.5" x14ac:dyDescent="0.65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+'4'!N259</f>
        <v>10710</v>
      </c>
      <c r="S8" s="46">
        <f>+'4'!N264</f>
        <v>250</v>
      </c>
      <c r="T8" s="46">
        <f>+'4'!N262</f>
        <v>0</v>
      </c>
      <c r="U8" s="46">
        <f>+'4'!N260</f>
        <v>0</v>
      </c>
      <c r="V8" s="46">
        <f>+'4'!N263</f>
        <v>0</v>
      </c>
      <c r="W8" s="46">
        <f>+'4'!N261</f>
        <v>3290</v>
      </c>
      <c r="X8" s="46">
        <f t="shared" ref="X8" si="6">+R8-S8-T8-U8-V8-W8</f>
        <v>7170</v>
      </c>
      <c r="Y8" s="46">
        <f>+'4'!N266</f>
        <v>7170</v>
      </c>
      <c r="Z8" s="47">
        <f t="shared" si="3"/>
        <v>0</v>
      </c>
      <c r="AA8" s="97" t="s">
        <v>1366</v>
      </c>
      <c r="AB8" s="47">
        <f t="shared" si="4"/>
        <v>10460</v>
      </c>
      <c r="AC8" s="126">
        <f t="shared" si="5"/>
        <v>10460</v>
      </c>
    </row>
    <row r="9" spans="1:29" ht="31.5" x14ac:dyDescent="0.65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+'5'!N259</f>
        <v>10080</v>
      </c>
      <c r="S9" s="46">
        <f>+'5'!N264</f>
        <v>100</v>
      </c>
      <c r="T9" s="46">
        <f>+'5'!N262</f>
        <v>0</v>
      </c>
      <c r="U9" s="46">
        <f>+'5'!N260</f>
        <v>0</v>
      </c>
      <c r="V9" s="46">
        <f>+'5'!N263</f>
        <v>0</v>
      </c>
      <c r="W9" s="46">
        <f>+'5'!N261</f>
        <v>4790</v>
      </c>
      <c r="X9" s="46">
        <f t="shared" ref="X9:X34" si="7">+R9-S9-T9-U9-V9-W9</f>
        <v>5190</v>
      </c>
      <c r="Y9" s="46">
        <f>+'5'!N266</f>
        <v>5190</v>
      </c>
      <c r="Z9" s="47">
        <f t="shared" si="3"/>
        <v>0</v>
      </c>
      <c r="AA9" s="97" t="s">
        <v>1367</v>
      </c>
      <c r="AB9" s="47">
        <f t="shared" si="4"/>
        <v>9980</v>
      </c>
      <c r="AC9" s="125">
        <f t="shared" si="5"/>
        <v>9980</v>
      </c>
    </row>
    <row r="10" spans="1:29" ht="31.5" x14ac:dyDescent="0.65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+'6'!N259</f>
        <v>3230</v>
      </c>
      <c r="S10" s="46">
        <f>+'6'!N264</f>
        <v>50</v>
      </c>
      <c r="T10" s="46">
        <f>+'6'!N262</f>
        <v>0</v>
      </c>
      <c r="U10" s="46">
        <f>+'6'!N260</f>
        <v>0</v>
      </c>
      <c r="V10" s="46">
        <f>+'6'!N263</f>
        <v>0</v>
      </c>
      <c r="W10" s="46">
        <f>+'6'!N261</f>
        <v>1235</v>
      </c>
      <c r="X10" s="46">
        <f t="shared" si="7"/>
        <v>1945</v>
      </c>
      <c r="Y10" s="46">
        <f>+'6'!N266</f>
        <v>1945</v>
      </c>
      <c r="Z10" s="47">
        <f t="shared" si="3"/>
        <v>0</v>
      </c>
      <c r="AA10" s="121" t="s">
        <v>1368</v>
      </c>
      <c r="AB10" s="47">
        <f t="shared" si="4"/>
        <v>3180</v>
      </c>
      <c r="AC10" s="125">
        <f t="shared" si="5"/>
        <v>3180</v>
      </c>
    </row>
    <row r="11" spans="1:29" ht="31.5" x14ac:dyDescent="0.65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73</v>
      </c>
      <c r="G11" s="43">
        <f t="shared" si="0"/>
        <v>81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81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4050</v>
      </c>
      <c r="N11" s="19"/>
      <c r="O11" s="120">
        <v>19.36</v>
      </c>
      <c r="P11" s="78">
        <f t="shared" si="2"/>
        <v>1568.1599999999999</v>
      </c>
      <c r="Q11" s="45">
        <v>7</v>
      </c>
      <c r="R11" s="46">
        <f>+'7'!N259</f>
        <v>5420</v>
      </c>
      <c r="S11" s="46">
        <f>+'7'!N264</f>
        <v>225</v>
      </c>
      <c r="T11" s="46">
        <f>+'7'!N262</f>
        <v>0</v>
      </c>
      <c r="U11" s="46">
        <f>+'7'!N260</f>
        <v>0</v>
      </c>
      <c r="V11" s="46">
        <f>+'7'!N263</f>
        <v>0</v>
      </c>
      <c r="W11" s="46">
        <f>+'7'!N261</f>
        <v>1740</v>
      </c>
      <c r="X11" s="46">
        <f t="shared" si="7"/>
        <v>3455</v>
      </c>
      <c r="Y11" s="46">
        <f>+'7'!N266</f>
        <v>3455</v>
      </c>
      <c r="Z11" s="47">
        <f t="shared" si="3"/>
        <v>0</v>
      </c>
      <c r="AA11" s="121" t="s">
        <v>1362</v>
      </c>
      <c r="AB11" s="47">
        <f t="shared" si="4"/>
        <v>5195</v>
      </c>
      <c r="AC11" s="125">
        <f t="shared" si="5"/>
        <v>5195</v>
      </c>
    </row>
    <row r="12" spans="1:29" ht="31.5" x14ac:dyDescent="0.65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+'8'!N259</f>
        <v>2495</v>
      </c>
      <c r="S12" s="46">
        <f>+'8'!N264</f>
        <v>240</v>
      </c>
      <c r="T12" s="46">
        <f>+'8'!N262</f>
        <v>0</v>
      </c>
      <c r="U12" s="46">
        <f>+'8'!N260</f>
        <v>0</v>
      </c>
      <c r="V12" s="46">
        <f>+'8'!N263</f>
        <v>0</v>
      </c>
      <c r="W12" s="46">
        <f>+'8'!N261</f>
        <v>165</v>
      </c>
      <c r="X12" s="46">
        <f t="shared" si="7"/>
        <v>2090</v>
      </c>
      <c r="Y12" s="46">
        <f>+'8'!N266</f>
        <v>2090</v>
      </c>
      <c r="Z12" s="47">
        <f t="shared" si="3"/>
        <v>0</v>
      </c>
      <c r="AA12" s="121" t="s">
        <v>1363</v>
      </c>
      <c r="AB12" s="47">
        <f t="shared" si="4"/>
        <v>2255</v>
      </c>
      <c r="AC12" s="125">
        <f t="shared" si="5"/>
        <v>2255</v>
      </c>
    </row>
    <row r="13" spans="1:29" ht="31.5" x14ac:dyDescent="0.65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3">
        <v>19.82</v>
      </c>
      <c r="P13" s="78">
        <f t="shared" si="2"/>
        <v>0</v>
      </c>
      <c r="Q13" s="45">
        <v>9</v>
      </c>
      <c r="R13" s="46">
        <f>+'9'!N259</f>
        <v>6150</v>
      </c>
      <c r="S13" s="46">
        <f>+'9'!N264</f>
        <v>325</v>
      </c>
      <c r="T13" s="46">
        <f>+'9'!N262</f>
        <v>0</v>
      </c>
      <c r="U13" s="46">
        <f>+'9'!N260</f>
        <v>0</v>
      </c>
      <c r="V13" s="46">
        <f>+'9'!N263</f>
        <v>0</v>
      </c>
      <c r="W13" s="46">
        <f>+'9'!N261</f>
        <v>1540</v>
      </c>
      <c r="X13" s="46">
        <f>+R13-S13-T13-U13-V13-W13</f>
        <v>4285</v>
      </c>
      <c r="Y13" s="46">
        <f>+'9'!N266</f>
        <v>4285</v>
      </c>
      <c r="Z13" s="47">
        <f t="shared" si="3"/>
        <v>0</v>
      </c>
      <c r="AA13" s="121" t="s">
        <v>1364</v>
      </c>
      <c r="AB13" s="47">
        <f t="shared" si="4"/>
        <v>5825</v>
      </c>
      <c r="AC13" s="125">
        <f t="shared" si="5"/>
        <v>5825</v>
      </c>
    </row>
    <row r="14" spans="1:29" ht="31.5" x14ac:dyDescent="0.65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3">
        <v>19.41</v>
      </c>
      <c r="P14" s="78">
        <f t="shared" si="2"/>
        <v>0</v>
      </c>
      <c r="Q14" s="45">
        <v>10</v>
      </c>
      <c r="R14" s="46">
        <f>+'10'!N259</f>
        <v>4435</v>
      </c>
      <c r="S14" s="46">
        <f>+'10'!N264</f>
        <v>110</v>
      </c>
      <c r="T14" s="46">
        <f>+'10'!N262</f>
        <v>0</v>
      </c>
      <c r="U14" s="46">
        <f>+'10'!N260</f>
        <v>0</v>
      </c>
      <c r="V14" s="46">
        <f>+'10'!N263</f>
        <v>0</v>
      </c>
      <c r="W14" s="46">
        <f>+'10'!N261</f>
        <v>1040</v>
      </c>
      <c r="X14" s="46">
        <f t="shared" si="7"/>
        <v>3285</v>
      </c>
      <c r="Y14" s="46">
        <f>+'10'!N266</f>
        <v>3285</v>
      </c>
      <c r="Z14" s="47">
        <f t="shared" si="3"/>
        <v>0</v>
      </c>
      <c r="AA14" s="121" t="s">
        <v>1365</v>
      </c>
      <c r="AB14" s="47">
        <f t="shared" si="4"/>
        <v>4325</v>
      </c>
      <c r="AC14" s="125">
        <f t="shared" si="5"/>
        <v>4325</v>
      </c>
    </row>
    <row r="15" spans="1:29" ht="31.5" x14ac:dyDescent="0.65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0">
        <v>22.41</v>
      </c>
      <c r="P15" s="78">
        <f t="shared" si="2"/>
        <v>0</v>
      </c>
      <c r="Q15" s="45">
        <v>11</v>
      </c>
      <c r="R15" s="46">
        <f>+'11'!N259</f>
        <v>6270</v>
      </c>
      <c r="S15" s="46">
        <f>+'11'!N264</f>
        <v>225</v>
      </c>
      <c r="T15" s="46">
        <f>+'11'!N262</f>
        <v>0</v>
      </c>
      <c r="U15" s="46">
        <f>+'11'!N260</f>
        <v>0</v>
      </c>
      <c r="V15" s="46">
        <f>+'11'!N263</f>
        <v>0</v>
      </c>
      <c r="W15" s="46">
        <f>+'11'!N261</f>
        <v>3030</v>
      </c>
      <c r="X15" s="46">
        <f t="shared" si="7"/>
        <v>3015</v>
      </c>
      <c r="Y15" s="46">
        <f>+'11'!N266</f>
        <v>3015</v>
      </c>
      <c r="Z15" s="47">
        <f t="shared" si="3"/>
        <v>0</v>
      </c>
      <c r="AA15" s="97" t="s">
        <v>1366</v>
      </c>
      <c r="AB15" s="47">
        <f t="shared" si="4"/>
        <v>6045</v>
      </c>
      <c r="AC15" s="125">
        <f t="shared" si="5"/>
        <v>6045</v>
      </c>
    </row>
    <row r="16" spans="1:29" ht="31.5" x14ac:dyDescent="0.65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+'12'!N259</f>
        <v>12250</v>
      </c>
      <c r="S16" s="46">
        <f>+'12'!N264</f>
        <v>180</v>
      </c>
      <c r="T16" s="46">
        <f>+'12'!N262</f>
        <v>0</v>
      </c>
      <c r="U16" s="66">
        <f>+'12'!N260</f>
        <v>0</v>
      </c>
      <c r="V16" s="46">
        <f>+'12'!N263</f>
        <v>0</v>
      </c>
      <c r="W16" s="46">
        <f>+'12'!N261</f>
        <v>4465</v>
      </c>
      <c r="X16" s="46">
        <f t="shared" si="7"/>
        <v>7605</v>
      </c>
      <c r="Y16" s="46">
        <f>+'12'!N266</f>
        <v>7605</v>
      </c>
      <c r="Z16" s="47">
        <f t="shared" si="3"/>
        <v>0</v>
      </c>
      <c r="AA16" s="97" t="s">
        <v>1367</v>
      </c>
      <c r="AB16" s="47">
        <f t="shared" si="4"/>
        <v>12070</v>
      </c>
      <c r="AC16" s="126">
        <f t="shared" si="5"/>
        <v>12070</v>
      </c>
    </row>
    <row r="17" spans="1:29" ht="31.5" x14ac:dyDescent="0.65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3">
        <v>4</v>
      </c>
      <c r="P17" s="78">
        <f t="shared" si="2"/>
        <v>0</v>
      </c>
      <c r="Q17" s="45">
        <v>13</v>
      </c>
      <c r="R17" s="46">
        <f>+'13'!N259</f>
        <v>15160</v>
      </c>
      <c r="S17" s="46">
        <f>+'13'!N264</f>
        <v>250</v>
      </c>
      <c r="T17" s="46">
        <f>+'13'!N262</f>
        <v>0</v>
      </c>
      <c r="U17" s="66">
        <f>+'13'!N260</f>
        <v>0</v>
      </c>
      <c r="V17" s="46">
        <f>+'13'!N263</f>
        <v>0</v>
      </c>
      <c r="W17" s="46">
        <f>+'13'!N261</f>
        <v>7285</v>
      </c>
      <c r="X17" s="46">
        <f>+R17-S17-T17-U17-V17-W17</f>
        <v>7625</v>
      </c>
      <c r="Y17" s="46">
        <f>+'13'!N266</f>
        <v>7625</v>
      </c>
      <c r="Z17" s="47">
        <f t="shared" si="3"/>
        <v>0</v>
      </c>
      <c r="AA17" s="121" t="s">
        <v>1368</v>
      </c>
      <c r="AB17" s="47">
        <f t="shared" si="4"/>
        <v>14910</v>
      </c>
      <c r="AC17" s="126">
        <f t="shared" si="5"/>
        <v>14910</v>
      </c>
    </row>
    <row r="18" spans="1:29" ht="31.5" x14ac:dyDescent="0.65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70</v>
      </c>
      <c r="G18" s="43">
        <f t="shared" si="0"/>
        <v>77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73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3650</v>
      </c>
      <c r="N18" s="19"/>
      <c r="O18" s="120">
        <v>19.12</v>
      </c>
      <c r="P18" s="78">
        <f t="shared" si="2"/>
        <v>1395.76</v>
      </c>
      <c r="Q18" s="45">
        <v>14</v>
      </c>
      <c r="R18" s="46">
        <f>+'14'!N259</f>
        <v>5380</v>
      </c>
      <c r="S18" s="46">
        <f>+'14'!N264</f>
        <v>50</v>
      </c>
      <c r="T18" s="46">
        <f>+'14'!N262</f>
        <v>0</v>
      </c>
      <c r="U18" s="66">
        <f>+'14'!N260</f>
        <v>0</v>
      </c>
      <c r="V18" s="46">
        <f>+'14'!N263</f>
        <v>0</v>
      </c>
      <c r="W18" s="46">
        <f>+'14'!N261</f>
        <v>2245</v>
      </c>
      <c r="X18" s="46">
        <f t="shared" si="7"/>
        <v>3085</v>
      </c>
      <c r="Y18" s="46">
        <f>+'14'!N266</f>
        <v>3085</v>
      </c>
      <c r="Z18" s="47">
        <f t="shared" si="3"/>
        <v>0</v>
      </c>
      <c r="AA18" s="121" t="s">
        <v>1362</v>
      </c>
      <c r="AB18" s="98">
        <f t="shared" si="4"/>
        <v>5330</v>
      </c>
      <c r="AC18" s="127">
        <f t="shared" si="5"/>
        <v>5330</v>
      </c>
    </row>
    <row r="19" spans="1:29" ht="31.5" x14ac:dyDescent="0.65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3">
        <v>20.37</v>
      </c>
      <c r="P19" s="78">
        <f t="shared" si="2"/>
        <v>0</v>
      </c>
      <c r="Q19" s="45">
        <v>15</v>
      </c>
      <c r="R19" s="46">
        <f>+'15'!N259</f>
        <v>3305</v>
      </c>
      <c r="S19" s="46">
        <f>+'15'!N264</f>
        <v>50</v>
      </c>
      <c r="T19" s="46">
        <f>+'15'!N262</f>
        <v>0</v>
      </c>
      <c r="U19" s="66">
        <f>+'15'!N260</f>
        <v>0</v>
      </c>
      <c r="V19" s="46">
        <f>+'15'!N263</f>
        <v>0</v>
      </c>
      <c r="W19" s="46">
        <f>+'15'!N261</f>
        <v>775</v>
      </c>
      <c r="X19" s="46">
        <f t="shared" si="7"/>
        <v>2480</v>
      </c>
      <c r="Y19" s="46">
        <f>+'15'!N266</f>
        <v>2480</v>
      </c>
      <c r="Z19" s="47">
        <f t="shared" si="3"/>
        <v>0</v>
      </c>
      <c r="AA19" s="121" t="s">
        <v>1363</v>
      </c>
      <c r="AB19" s="47">
        <f t="shared" si="4"/>
        <v>3255</v>
      </c>
      <c r="AC19" s="125">
        <f t="shared" si="5"/>
        <v>3255</v>
      </c>
    </row>
    <row r="20" spans="1:29" ht="31.5" x14ac:dyDescent="0.65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46</v>
      </c>
      <c r="G20" s="43">
        <f t="shared" si="0"/>
        <v>46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2990</v>
      </c>
      <c r="N20" s="19"/>
      <c r="O20" s="120">
        <v>22.25</v>
      </c>
      <c r="P20" s="78">
        <f t="shared" si="2"/>
        <v>1023.5</v>
      </c>
      <c r="Q20" s="45">
        <v>16</v>
      </c>
      <c r="R20" s="46">
        <f>+'16'!N259</f>
        <v>2530</v>
      </c>
      <c r="S20" s="46">
        <f>+'16'!N264</f>
        <v>215</v>
      </c>
      <c r="T20" s="46">
        <f>+'16'!N262</f>
        <v>0</v>
      </c>
      <c r="U20" s="66">
        <f>+'16'!N260</f>
        <v>0</v>
      </c>
      <c r="V20" s="46">
        <f>+'16'!N263</f>
        <v>0</v>
      </c>
      <c r="W20" s="46">
        <f>+'16'!N261</f>
        <v>1055</v>
      </c>
      <c r="X20" s="46">
        <f t="shared" si="7"/>
        <v>1260</v>
      </c>
      <c r="Y20" s="46">
        <f>+'16'!N266</f>
        <v>1260</v>
      </c>
      <c r="Z20" s="47">
        <f t="shared" si="3"/>
        <v>0</v>
      </c>
      <c r="AA20" s="121" t="s">
        <v>1364</v>
      </c>
      <c r="AB20" s="47">
        <f t="shared" si="4"/>
        <v>2315</v>
      </c>
      <c r="AC20" s="125">
        <f t="shared" si="5"/>
        <v>2315</v>
      </c>
    </row>
    <row r="21" spans="1:29" ht="31.5" x14ac:dyDescent="0.65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120">
        <v>22.85</v>
      </c>
      <c r="P21" s="78">
        <f t="shared" si="2"/>
        <v>0</v>
      </c>
      <c r="Q21" s="45">
        <v>17</v>
      </c>
      <c r="R21" s="46">
        <f>+'17'!N259</f>
        <v>4705</v>
      </c>
      <c r="S21" s="46">
        <f>+'17'!N264</f>
        <v>75</v>
      </c>
      <c r="T21" s="46">
        <f>+'17'!N262</f>
        <v>0</v>
      </c>
      <c r="U21" s="66">
        <f>+'17'!N260</f>
        <v>0</v>
      </c>
      <c r="V21" s="46">
        <f>+'17'!N263</f>
        <v>0</v>
      </c>
      <c r="W21" s="46">
        <f>+'17'!N261</f>
        <v>1450</v>
      </c>
      <c r="X21" s="46">
        <f t="shared" si="7"/>
        <v>3180</v>
      </c>
      <c r="Y21" s="46">
        <f>+'17'!N266</f>
        <v>3180</v>
      </c>
      <c r="Z21" s="47">
        <f t="shared" si="3"/>
        <v>0</v>
      </c>
      <c r="AA21" s="121" t="s">
        <v>1365</v>
      </c>
      <c r="AB21" s="47">
        <f t="shared" si="4"/>
        <v>4630</v>
      </c>
      <c r="AC21" s="125">
        <f t="shared" si="5"/>
        <v>4630</v>
      </c>
    </row>
    <row r="22" spans="1:29" ht="31.5" x14ac:dyDescent="0.65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30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120</v>
      </c>
      <c r="G22" s="43">
        <f t="shared" si="0"/>
        <v>150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</v>
      </c>
      <c r="J22" s="43">
        <f t="shared" si="1"/>
        <v>13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131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13100</v>
      </c>
      <c r="N22" s="19"/>
      <c r="O22" s="120">
        <v>27.98</v>
      </c>
      <c r="P22" s="78">
        <f t="shared" si="2"/>
        <v>3665.38</v>
      </c>
      <c r="Q22" s="45">
        <v>18</v>
      </c>
      <c r="R22" s="46">
        <f>+'18'!N259</f>
        <v>6950</v>
      </c>
      <c r="S22" s="46">
        <f>+'18'!N264</f>
        <v>100</v>
      </c>
      <c r="T22" s="46">
        <f>+'18'!N262</f>
        <v>0</v>
      </c>
      <c r="U22" s="66">
        <f>+'18'!N260</f>
        <v>0</v>
      </c>
      <c r="V22" s="46">
        <f>+'18'!N263</f>
        <v>65</v>
      </c>
      <c r="W22" s="46">
        <f>+'18'!N261</f>
        <v>3725</v>
      </c>
      <c r="X22" s="46">
        <f t="shared" si="7"/>
        <v>3060</v>
      </c>
      <c r="Y22" s="46">
        <f>+'18'!N266</f>
        <v>3060</v>
      </c>
      <c r="Z22" s="47">
        <f t="shared" si="3"/>
        <v>0</v>
      </c>
      <c r="AA22" s="97" t="s">
        <v>1366</v>
      </c>
      <c r="AB22" s="47">
        <f t="shared" si="4"/>
        <v>6785</v>
      </c>
      <c r="AC22" s="125">
        <f t="shared" si="5"/>
        <v>6785</v>
      </c>
    </row>
    <row r="23" spans="1:29" ht="31.5" x14ac:dyDescent="0.65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3">
        <v>29.74</v>
      </c>
      <c r="P23" s="78">
        <f t="shared" si="2"/>
        <v>0</v>
      </c>
      <c r="Q23" s="45">
        <v>19</v>
      </c>
      <c r="R23" s="46">
        <f>+'19'!N259</f>
        <v>9705</v>
      </c>
      <c r="S23" s="46">
        <f>+'19'!N264</f>
        <v>200</v>
      </c>
      <c r="T23" s="46">
        <f>+'19'!N262</f>
        <v>0</v>
      </c>
      <c r="U23" s="66">
        <f>+'19'!N260</f>
        <v>0</v>
      </c>
      <c r="V23" s="46">
        <f>+'19'!N263</f>
        <v>0</v>
      </c>
      <c r="W23" s="46">
        <f>+'19'!N261</f>
        <v>3450</v>
      </c>
      <c r="X23" s="46">
        <f t="shared" si="7"/>
        <v>6055</v>
      </c>
      <c r="Y23" s="46">
        <f>+'19'!N266</f>
        <v>6055</v>
      </c>
      <c r="Z23" s="47">
        <f t="shared" si="3"/>
        <v>0</v>
      </c>
      <c r="AA23" s="97" t="s">
        <v>1367</v>
      </c>
      <c r="AB23" s="47">
        <f t="shared" si="4"/>
        <v>9505</v>
      </c>
      <c r="AC23" s="125">
        <f t="shared" si="5"/>
        <v>9505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0">
        <v>38.659999999999997</v>
      </c>
      <c r="P24" s="78">
        <f t="shared" si="2"/>
        <v>0</v>
      </c>
      <c r="Q24" s="45">
        <v>20</v>
      </c>
      <c r="R24" s="46">
        <f>+'20'!N259</f>
        <v>3085</v>
      </c>
      <c r="S24" s="46">
        <f>+'20'!N264</f>
        <v>0</v>
      </c>
      <c r="T24" s="46">
        <f>+'20'!N262</f>
        <v>0</v>
      </c>
      <c r="U24" s="66">
        <f>+'20'!N260</f>
        <v>0</v>
      </c>
      <c r="V24" s="46">
        <f>+'20'!N263</f>
        <v>0</v>
      </c>
      <c r="W24" s="46">
        <f>+'20'!N261</f>
        <v>770</v>
      </c>
      <c r="X24" s="46">
        <f t="shared" si="7"/>
        <v>2315</v>
      </c>
      <c r="Y24" s="46">
        <f>+'20'!N266</f>
        <v>2315</v>
      </c>
      <c r="Z24" s="47">
        <f t="shared" si="3"/>
        <v>0</v>
      </c>
      <c r="AA24" s="121" t="s">
        <v>1368</v>
      </c>
      <c r="AB24" s="47">
        <f t="shared" si="4"/>
        <v>3085</v>
      </c>
      <c r="AC24" s="125">
        <f t="shared" si="5"/>
        <v>3085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25</v>
      </c>
      <c r="G25" s="43">
        <f t="shared" si="0"/>
        <v>25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25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2500</v>
      </c>
      <c r="N25" s="19"/>
      <c r="O25" s="120">
        <v>39.770000000000003</v>
      </c>
      <c r="P25" s="78">
        <f t="shared" si="2"/>
        <v>994.25000000000011</v>
      </c>
      <c r="Q25" s="45">
        <v>21</v>
      </c>
      <c r="R25" s="46">
        <f>+'21'!N259</f>
        <v>3491</v>
      </c>
      <c r="S25" s="46">
        <f>+'21'!N264</f>
        <v>100</v>
      </c>
      <c r="T25" s="46">
        <f>+'21'!N262</f>
        <v>0</v>
      </c>
      <c r="U25" s="66">
        <f>+'21'!N260</f>
        <v>0</v>
      </c>
      <c r="V25" s="46">
        <f>+'21'!N263</f>
        <v>0</v>
      </c>
      <c r="W25" s="46">
        <f>+'21'!N261</f>
        <v>1016</v>
      </c>
      <c r="X25" s="46">
        <f t="shared" si="7"/>
        <v>2375</v>
      </c>
      <c r="Y25" s="46">
        <f>+'21'!N266</f>
        <v>2375</v>
      </c>
      <c r="Z25" s="47">
        <f t="shared" si="3"/>
        <v>0</v>
      </c>
      <c r="AA25" s="121" t="s">
        <v>1362</v>
      </c>
      <c r="AB25" s="47">
        <f t="shared" si="4"/>
        <v>3391</v>
      </c>
      <c r="AC25" s="125">
        <f t="shared" si="5"/>
        <v>3391</v>
      </c>
    </row>
    <row r="26" spans="1:29" ht="31.5" x14ac:dyDescent="0.65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3">
        <v>32.97</v>
      </c>
      <c r="P26" s="78">
        <f t="shared" si="2"/>
        <v>0</v>
      </c>
      <c r="Q26" s="45">
        <v>22</v>
      </c>
      <c r="R26" s="46">
        <f>+'22'!N259</f>
        <v>2749</v>
      </c>
      <c r="S26" s="46">
        <f>+'22'!N264</f>
        <v>275</v>
      </c>
      <c r="T26" s="46">
        <f>+'22'!N262</f>
        <v>0</v>
      </c>
      <c r="U26" s="66">
        <f>+'22'!N260</f>
        <v>0</v>
      </c>
      <c r="V26" s="46">
        <f>+'22'!N263</f>
        <v>0</v>
      </c>
      <c r="W26" s="46">
        <f>+'22'!N261</f>
        <v>1685</v>
      </c>
      <c r="X26" s="46">
        <f t="shared" si="7"/>
        <v>789</v>
      </c>
      <c r="Y26" s="46">
        <f>+'22'!N266</f>
        <v>789</v>
      </c>
      <c r="Z26" s="47">
        <f t="shared" si="3"/>
        <v>0</v>
      </c>
      <c r="AA26" s="121" t="s">
        <v>1363</v>
      </c>
      <c r="AB26" s="47">
        <f t="shared" si="4"/>
        <v>2474</v>
      </c>
      <c r="AC26" s="125">
        <f t="shared" si="5"/>
        <v>2474</v>
      </c>
    </row>
    <row r="27" spans="1:29" ht="31.5" x14ac:dyDescent="0.65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3">
        <v>30.83</v>
      </c>
      <c r="P27" s="78">
        <f t="shared" si="2"/>
        <v>0</v>
      </c>
      <c r="Q27" s="45">
        <v>23</v>
      </c>
      <c r="R27" s="46">
        <f>+'23'!N259</f>
        <v>3677</v>
      </c>
      <c r="S27" s="46">
        <f>+'23'!N264</f>
        <v>225</v>
      </c>
      <c r="T27" s="46">
        <f>+'23'!N262</f>
        <v>0</v>
      </c>
      <c r="U27" s="66">
        <f>+'23'!N260</f>
        <v>0</v>
      </c>
      <c r="V27" s="46">
        <f>+'23'!N263</f>
        <v>0</v>
      </c>
      <c r="W27" s="46">
        <f>+'23'!N261</f>
        <v>1765</v>
      </c>
      <c r="X27" s="46">
        <f>+R27-S27-T27-U27-V27-W27</f>
        <v>1687</v>
      </c>
      <c r="Y27" s="46">
        <f>+'23'!N266</f>
        <v>1687</v>
      </c>
      <c r="Z27" s="47">
        <f>+Y27-X27</f>
        <v>0</v>
      </c>
      <c r="AA27" s="121" t="s">
        <v>1364</v>
      </c>
      <c r="AB27" s="47">
        <f t="shared" si="4"/>
        <v>3452</v>
      </c>
      <c r="AC27" s="125">
        <f t="shared" si="5"/>
        <v>3452</v>
      </c>
    </row>
    <row r="28" spans="1:29" ht="31.5" x14ac:dyDescent="0.65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57</v>
      </c>
      <c r="G28" s="43">
        <f t="shared" si="0"/>
        <v>58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5700</v>
      </c>
      <c r="N28" s="19"/>
      <c r="O28" s="120">
        <v>30.86</v>
      </c>
      <c r="P28" s="78">
        <f t="shared" si="2"/>
        <v>1759.02</v>
      </c>
      <c r="Q28" s="45">
        <v>24</v>
      </c>
      <c r="R28" s="46">
        <f>+'24'!N259</f>
        <v>3646</v>
      </c>
      <c r="S28" s="46">
        <f>+'24'!N264</f>
        <v>330</v>
      </c>
      <c r="T28" s="46">
        <f>+'24'!N262</f>
        <v>0</v>
      </c>
      <c r="U28" s="66">
        <f>+'24'!N260</f>
        <v>0</v>
      </c>
      <c r="V28" s="46">
        <f>+'24'!N263</f>
        <v>0</v>
      </c>
      <c r="W28" s="46">
        <f>+'24'!N261</f>
        <v>1240</v>
      </c>
      <c r="X28" s="46">
        <f t="shared" si="7"/>
        <v>2076</v>
      </c>
      <c r="Y28" s="46">
        <f>+'24'!N266</f>
        <v>2076</v>
      </c>
      <c r="Z28" s="47">
        <f t="shared" si="3"/>
        <v>0</v>
      </c>
      <c r="AA28" s="121" t="s">
        <v>1365</v>
      </c>
      <c r="AB28" s="47">
        <f t="shared" si="4"/>
        <v>3316</v>
      </c>
      <c r="AC28" s="125">
        <f t="shared" si="5"/>
        <v>3316</v>
      </c>
    </row>
    <row r="29" spans="1:29" ht="31.5" x14ac:dyDescent="0.65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3">
        <v>27.24</v>
      </c>
      <c r="P29" s="78">
        <f t="shared" si="2"/>
        <v>0</v>
      </c>
      <c r="Q29" s="45">
        <v>25</v>
      </c>
      <c r="R29" s="46">
        <f>+'25'!N259</f>
        <v>3172</v>
      </c>
      <c r="S29" s="46">
        <f>+'25'!N264</f>
        <v>0</v>
      </c>
      <c r="T29" s="46">
        <f>+'25'!N262</f>
        <v>0</v>
      </c>
      <c r="U29" s="66">
        <f>+'25'!N260</f>
        <v>0</v>
      </c>
      <c r="V29" s="46">
        <f>+'25'!N263</f>
        <v>0</v>
      </c>
      <c r="W29" s="46">
        <f>+'25'!N261</f>
        <v>1095</v>
      </c>
      <c r="X29" s="46">
        <f t="shared" si="7"/>
        <v>2077</v>
      </c>
      <c r="Y29" s="46">
        <f>+'25'!N266</f>
        <v>2077</v>
      </c>
      <c r="Z29" s="47">
        <f t="shared" si="3"/>
        <v>0</v>
      </c>
      <c r="AA29" s="97" t="s">
        <v>1366</v>
      </c>
      <c r="AB29" s="47">
        <f t="shared" si="4"/>
        <v>3172</v>
      </c>
      <c r="AC29" s="125">
        <f t="shared" si="5"/>
        <v>3172</v>
      </c>
    </row>
    <row r="30" spans="1:29" ht="31.5" x14ac:dyDescent="0.65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3">
        <v>32.47</v>
      </c>
      <c r="P30" s="78">
        <f t="shared" si="2"/>
        <v>0</v>
      </c>
      <c r="Q30" s="45">
        <v>26</v>
      </c>
      <c r="R30" s="46">
        <f>+'26'!N259</f>
        <v>9663</v>
      </c>
      <c r="S30" s="46">
        <f>+'26'!N264</f>
        <v>150</v>
      </c>
      <c r="T30" s="46">
        <f>+'26'!N262</f>
        <v>0</v>
      </c>
      <c r="U30" s="66">
        <f>+'26'!N260</f>
        <v>0</v>
      </c>
      <c r="V30" s="46">
        <f>+'26'!N263</f>
        <v>0</v>
      </c>
      <c r="W30" s="46">
        <f>+'26'!N261</f>
        <v>3620</v>
      </c>
      <c r="X30" s="46">
        <f t="shared" si="7"/>
        <v>5893</v>
      </c>
      <c r="Y30" s="46">
        <f>+'26'!N266</f>
        <v>5893</v>
      </c>
      <c r="Z30" s="47">
        <f t="shared" si="3"/>
        <v>0</v>
      </c>
      <c r="AA30" s="97" t="s">
        <v>1367</v>
      </c>
      <c r="AB30" s="47">
        <f t="shared" si="4"/>
        <v>9513</v>
      </c>
      <c r="AC30" s="125">
        <f t="shared" si="5"/>
        <v>9513</v>
      </c>
    </row>
    <row r="31" spans="1:29" ht="31.5" x14ac:dyDescent="0.65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19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150</v>
      </c>
      <c r="G31" s="43">
        <f t="shared" si="0"/>
        <v>169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10</v>
      </c>
      <c r="J31" s="43">
        <f t="shared" si="1"/>
        <v>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152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15200</v>
      </c>
      <c r="N31" s="19"/>
      <c r="O31" s="120">
        <v>34.64</v>
      </c>
      <c r="P31" s="78">
        <f t="shared" si="2"/>
        <v>5265.28</v>
      </c>
      <c r="Q31" s="45">
        <v>27</v>
      </c>
      <c r="R31" s="46">
        <f>+'27'!N259</f>
        <v>3696</v>
      </c>
      <c r="S31" s="46">
        <f>+'27'!N264</f>
        <v>225</v>
      </c>
      <c r="T31" s="46">
        <f>+'27'!N262</f>
        <v>0</v>
      </c>
      <c r="U31" s="66">
        <f>+'27'!N260</f>
        <v>0</v>
      </c>
      <c r="V31" s="46">
        <f>+'27'!N263</f>
        <v>0</v>
      </c>
      <c r="W31" s="46">
        <f>+'27'!N261</f>
        <v>1441</v>
      </c>
      <c r="X31" s="46">
        <f t="shared" si="7"/>
        <v>2030</v>
      </c>
      <c r="Y31" s="46">
        <f>+'27'!N266</f>
        <v>2030</v>
      </c>
      <c r="Z31" s="47">
        <f t="shared" si="3"/>
        <v>0</v>
      </c>
      <c r="AA31" s="121" t="s">
        <v>1368</v>
      </c>
      <c r="AB31" s="47">
        <f t="shared" si="4"/>
        <v>3471</v>
      </c>
      <c r="AC31" s="125">
        <f t="shared" si="5"/>
        <v>3471</v>
      </c>
    </row>
    <row r="32" spans="1:29" ht="31.5" x14ac:dyDescent="0.65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48</v>
      </c>
      <c r="G32" s="43">
        <f t="shared" si="0"/>
        <v>48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6240</v>
      </c>
      <c r="N32" s="19"/>
      <c r="O32" s="123">
        <v>46.37</v>
      </c>
      <c r="P32" s="78">
        <f t="shared" si="2"/>
        <v>2225.7599999999998</v>
      </c>
      <c r="Q32" s="45">
        <v>28</v>
      </c>
      <c r="R32" s="46">
        <f>+'28'!N259</f>
        <v>2993</v>
      </c>
      <c r="S32" s="46">
        <f>+'28'!N264</f>
        <v>0</v>
      </c>
      <c r="T32" s="46">
        <f>+'28'!N262</f>
        <v>0</v>
      </c>
      <c r="U32" s="66">
        <f>+'28'!N260</f>
        <v>0</v>
      </c>
      <c r="V32" s="46">
        <f>+'28'!N263</f>
        <v>0</v>
      </c>
      <c r="W32" s="46">
        <f>+'28'!N261</f>
        <v>515</v>
      </c>
      <c r="X32" s="46">
        <f t="shared" si="7"/>
        <v>2478</v>
      </c>
      <c r="Y32" s="46">
        <f>+'28'!N266</f>
        <v>2478</v>
      </c>
      <c r="Z32" s="47">
        <f t="shared" si="3"/>
        <v>0</v>
      </c>
      <c r="AA32" s="121" t="s">
        <v>1362</v>
      </c>
      <c r="AB32" s="47">
        <f t="shared" si="4"/>
        <v>2993</v>
      </c>
      <c r="AC32" s="125">
        <f t="shared" si="5"/>
        <v>2993</v>
      </c>
    </row>
    <row r="33" spans="1:29" ht="31.5" x14ac:dyDescent="0.65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46</v>
      </c>
      <c r="G33" s="43">
        <f t="shared" si="0"/>
        <v>46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46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5980</v>
      </c>
      <c r="N33" s="19"/>
      <c r="O33" s="123">
        <v>38.9</v>
      </c>
      <c r="P33" s="78">
        <f t="shared" si="2"/>
        <v>1789.3999999999999</v>
      </c>
      <c r="Q33" s="45">
        <v>29</v>
      </c>
      <c r="R33" s="46">
        <f>+'29'!N259</f>
        <v>1600</v>
      </c>
      <c r="S33" s="46">
        <f>+'29'!N264</f>
        <v>0</v>
      </c>
      <c r="T33" s="46">
        <f>+'28'!N262</f>
        <v>0</v>
      </c>
      <c r="U33" s="66">
        <f>+'29'!N260</f>
        <v>0</v>
      </c>
      <c r="V33" s="46">
        <f>+'29'!N263</f>
        <v>0</v>
      </c>
      <c r="W33" s="46">
        <f>+'29'!N261</f>
        <v>920</v>
      </c>
      <c r="X33" s="46">
        <f t="shared" ref="X33" si="8">+R33-S33-T33-U33-V33-W33</f>
        <v>680</v>
      </c>
      <c r="Y33" s="46">
        <f>+'29'!N266</f>
        <v>680</v>
      </c>
      <c r="Z33" s="47">
        <f t="shared" ref="Z33" si="9">+Y33-X33</f>
        <v>0</v>
      </c>
      <c r="AA33" s="121" t="s">
        <v>1363</v>
      </c>
      <c r="AB33" s="47">
        <f t="shared" si="4"/>
        <v>1600</v>
      </c>
      <c r="AC33" s="125">
        <f t="shared" si="5"/>
        <v>1600</v>
      </c>
    </row>
    <row r="34" spans="1:29" ht="31.5" x14ac:dyDescent="0.65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+'30'!N259</f>
        <v>2680</v>
      </c>
      <c r="S34" s="46">
        <f>+'30'!N264</f>
        <v>260</v>
      </c>
      <c r="T34" s="46">
        <f>+'30'!N262</f>
        <v>0</v>
      </c>
      <c r="U34" s="66">
        <f>+'30'!N260</f>
        <v>0</v>
      </c>
      <c r="V34" s="46">
        <f>+'30'!N263</f>
        <v>0</v>
      </c>
      <c r="W34" s="46">
        <f>+'30'!N261</f>
        <v>1150</v>
      </c>
      <c r="X34" s="46">
        <f t="shared" si="7"/>
        <v>1270</v>
      </c>
      <c r="Y34" s="46">
        <f>+'30'!N266</f>
        <v>1270</v>
      </c>
      <c r="Z34" s="47">
        <f t="shared" si="3"/>
        <v>0</v>
      </c>
      <c r="AA34" s="121" t="s">
        <v>1364</v>
      </c>
      <c r="AB34" s="47">
        <f t="shared" si="4"/>
        <v>2420</v>
      </c>
      <c r="AC34" s="125">
        <f t="shared" si="5"/>
        <v>2420</v>
      </c>
    </row>
    <row r="35" spans="1:29" ht="31.5" x14ac:dyDescent="0.65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13</v>
      </c>
      <c r="G35" s="43">
        <f t="shared" si="0"/>
        <v>13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1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260</v>
      </c>
      <c r="N35" s="19"/>
      <c r="O35" s="120">
        <v>40.799999999999997</v>
      </c>
      <c r="P35" s="78">
        <f t="shared" si="2"/>
        <v>81.599999999999994</v>
      </c>
      <c r="Q35" s="45">
        <v>31</v>
      </c>
      <c r="R35" s="46">
        <f>+'31.'!N259</f>
        <v>900</v>
      </c>
      <c r="S35" s="46">
        <f>+'31.'!N264</f>
        <v>100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+'31.'!N261</f>
        <v>0</v>
      </c>
      <c r="X35" s="46">
        <f>+R35-S35-T35-U35-V35-W35</f>
        <v>800</v>
      </c>
      <c r="Y35" s="46">
        <f>+'31.'!N266</f>
        <v>800</v>
      </c>
      <c r="Z35" s="47">
        <f t="shared" si="3"/>
        <v>0</v>
      </c>
      <c r="AA35" s="121" t="s">
        <v>1365</v>
      </c>
      <c r="AB35" s="47">
        <f t="shared" si="4"/>
        <v>800</v>
      </c>
      <c r="AC35" s="125">
        <f t="shared" si="5"/>
        <v>800</v>
      </c>
    </row>
    <row r="36" spans="1:29" ht="31.5" x14ac:dyDescent="0.65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9">
        <f t="shared" ref="R36:AA36" si="10">SUM(R5:R35)</f>
        <v>158317</v>
      </c>
      <c r="S36" s="129">
        <f t="shared" si="10"/>
        <v>4675</v>
      </c>
      <c r="T36" s="129">
        <f t="shared" si="10"/>
        <v>0</v>
      </c>
      <c r="U36" s="129">
        <f t="shared" si="10"/>
        <v>0</v>
      </c>
      <c r="V36" s="129">
        <f t="shared" si="10"/>
        <v>65</v>
      </c>
      <c r="W36" s="129">
        <f t="shared" si="10"/>
        <v>58132</v>
      </c>
      <c r="X36" s="129">
        <f t="shared" si="10"/>
        <v>95445</v>
      </c>
      <c r="Y36" s="129">
        <f t="shared" si="10"/>
        <v>95445</v>
      </c>
      <c r="Z36" s="129">
        <f t="shared" si="10"/>
        <v>0</v>
      </c>
      <c r="AA36" s="129">
        <f t="shared" si="10"/>
        <v>0</v>
      </c>
      <c r="AB36" s="129">
        <f>SUM(AB5:AB35)</f>
        <v>153577</v>
      </c>
      <c r="AC36" s="128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2</v>
      </c>
      <c r="G38" s="43">
        <f t="shared" si="0"/>
        <v>2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2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50</v>
      </c>
      <c r="N38" s="19"/>
      <c r="O38" s="117">
        <v>30.43</v>
      </c>
      <c r="P38" s="78">
        <f>+K38*O38</f>
        <v>60.86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38</v>
      </c>
      <c r="G39" s="43">
        <f t="shared" si="0"/>
        <v>39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1950</v>
      </c>
      <c r="N39" s="19"/>
      <c r="O39" s="120">
        <v>27.84</v>
      </c>
      <c r="P39" s="78">
        <f t="shared" si="2"/>
        <v>1085.76</v>
      </c>
      <c r="Q39" s="5"/>
      <c r="R39" s="172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39</v>
      </c>
      <c r="G40" s="43">
        <f t="shared" si="0"/>
        <v>43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1850</v>
      </c>
      <c r="N40" s="19"/>
      <c r="O40" s="120">
        <v>27.12</v>
      </c>
      <c r="P40" s="78">
        <f t="shared" si="2"/>
        <v>1003.44</v>
      </c>
      <c r="Q40" s="5"/>
      <c r="R40" s="172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6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45</v>
      </c>
      <c r="G46" s="43">
        <f t="shared" si="0"/>
        <v>51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51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2550</v>
      </c>
      <c r="N46" s="19"/>
      <c r="O46" s="120">
        <v>17.78</v>
      </c>
      <c r="P46" s="78">
        <f t="shared" si="2"/>
        <v>906.78000000000009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45</v>
      </c>
      <c r="G47" s="43">
        <f t="shared" si="0"/>
        <v>45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2000</v>
      </c>
      <c r="N47" s="19"/>
      <c r="O47" s="120">
        <v>17.989999999999998</v>
      </c>
      <c r="P47" s="78">
        <f t="shared" si="2"/>
        <v>719.59999999999991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45</v>
      </c>
      <c r="G48" s="43">
        <f t="shared" si="0"/>
        <v>46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2150</v>
      </c>
      <c r="N48" s="19"/>
      <c r="O48" s="120">
        <v>18.32</v>
      </c>
      <c r="P48" s="78">
        <f t="shared" si="2"/>
        <v>787.76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30</v>
      </c>
      <c r="G49" s="43">
        <f t="shared" si="0"/>
        <v>38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1600</v>
      </c>
      <c r="N49" s="19"/>
      <c r="O49" s="120">
        <v>20.059999999999999</v>
      </c>
      <c r="P49" s="78">
        <f t="shared" si="2"/>
        <v>641.91999999999996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6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30</v>
      </c>
      <c r="G50" s="43">
        <f t="shared" si="0"/>
        <v>36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1600</v>
      </c>
      <c r="N50" s="19"/>
      <c r="O50" s="120">
        <v>20.32</v>
      </c>
      <c r="P50" s="78">
        <f t="shared" si="2"/>
        <v>650.24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3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3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45</v>
      </c>
      <c r="G53" s="43">
        <f t="shared" si="0"/>
        <v>48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2400</v>
      </c>
      <c r="N53" s="19"/>
      <c r="O53" s="120">
        <v>16.37</v>
      </c>
      <c r="P53" s="78">
        <f t="shared" si="2"/>
        <v>785.76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3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3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3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3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3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0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3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3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3">
        <v>26.69</v>
      </c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3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120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7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15</v>
      </c>
      <c r="G65" s="43">
        <f t="shared" si="0"/>
        <v>22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1050</v>
      </c>
      <c r="N65" s="19"/>
      <c r="O65" s="120">
        <v>22.49</v>
      </c>
      <c r="P65" s="78">
        <f t="shared" si="2"/>
        <v>472.28999999999996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4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15</v>
      </c>
      <c r="G66" s="43">
        <f t="shared" si="0"/>
        <v>19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900</v>
      </c>
      <c r="N66" s="19"/>
      <c r="O66" s="120">
        <v>23.12</v>
      </c>
      <c r="P66" s="78">
        <f t="shared" si="2"/>
        <v>416.16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120">
        <v>23</v>
      </c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5</v>
      </c>
      <c r="G68" s="43">
        <f t="shared" si="0"/>
        <v>5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5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400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11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60</v>
      </c>
      <c r="G74" s="43">
        <f t="shared" si="0"/>
        <v>71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70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3500</v>
      </c>
      <c r="N74" s="19"/>
      <c r="O74" s="120">
        <v>17.09</v>
      </c>
      <c r="P74" s="78">
        <f t="shared" si="12"/>
        <v>1196.3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9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50</v>
      </c>
      <c r="G77" s="43">
        <f t="shared" si="0"/>
        <v>59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56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2800</v>
      </c>
      <c r="N77" s="19"/>
      <c r="O77" s="120">
        <v>25.15</v>
      </c>
      <c r="P77" s="78">
        <f t="shared" si="12"/>
        <v>1408.3999999999999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23</v>
      </c>
      <c r="G80" s="43">
        <f t="shared" si="0"/>
        <v>23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23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1265</v>
      </c>
      <c r="N80" s="19"/>
      <c r="O80" s="120">
        <v>14.35</v>
      </c>
      <c r="P80" s="78">
        <f t="shared" si="12"/>
        <v>330.05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1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23</v>
      </c>
      <c r="G81" s="43">
        <f t="shared" si="0"/>
        <v>24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1320</v>
      </c>
      <c r="N81" s="19"/>
      <c r="O81" s="120">
        <v>11.58</v>
      </c>
      <c r="P81" s="78">
        <f t="shared" si="12"/>
        <v>277.92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18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20</v>
      </c>
      <c r="G112" s="43">
        <f t="shared" si="13"/>
        <v>38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3300</v>
      </c>
      <c r="N112" s="19"/>
      <c r="O112" s="120">
        <v>34.25</v>
      </c>
      <c r="P112" s="78">
        <f t="shared" si="12"/>
        <v>1130.25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2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26</v>
      </c>
      <c r="G113" s="43">
        <f t="shared" si="13"/>
        <v>28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1430</v>
      </c>
      <c r="N113" s="19"/>
      <c r="O113" s="120">
        <v>22.55</v>
      </c>
      <c r="P113" s="78">
        <f t="shared" si="12"/>
        <v>586.30000000000007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3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40</v>
      </c>
      <c r="G115" s="43">
        <f t="shared" si="13"/>
        <v>47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2220</v>
      </c>
      <c r="N115" s="19"/>
      <c r="O115" s="120">
        <v>23.61</v>
      </c>
      <c r="P115" s="78">
        <f t="shared" si="12"/>
        <v>873.56999999999994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13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30</v>
      </c>
      <c r="G116" s="43">
        <f t="shared" si="13"/>
        <v>43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4300</v>
      </c>
      <c r="N116" s="19"/>
      <c r="O116" s="120">
        <v>13.03</v>
      </c>
      <c r="P116" s="78">
        <f t="shared" si="12"/>
        <v>560.29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20</v>
      </c>
      <c r="G125" s="43">
        <f t="shared" si="13"/>
        <v>20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8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12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600</v>
      </c>
      <c r="N125" s="19"/>
      <c r="O125" s="120">
        <v>33</v>
      </c>
      <c r="P125" s="78">
        <f t="shared" si="12"/>
        <v>396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8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8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8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800</v>
      </c>
      <c r="N126" s="19"/>
      <c r="O126" s="120">
        <v>68</v>
      </c>
      <c r="P126" s="78">
        <f t="shared" si="12"/>
        <v>544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20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35</v>
      </c>
      <c r="G131" s="43">
        <f t="shared" si="13"/>
        <v>55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2600</v>
      </c>
      <c r="N131" s="19"/>
      <c r="O131" s="120">
        <v>9.91</v>
      </c>
      <c r="P131" s="78">
        <f t="shared" si="12"/>
        <v>515.32000000000005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12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50</v>
      </c>
      <c r="G133" s="43">
        <f t="shared" si="13"/>
        <v>62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60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3000</v>
      </c>
      <c r="N133" s="19"/>
      <c r="O133" s="120">
        <v>24.21</v>
      </c>
      <c r="P133" s="78">
        <f t="shared" si="12"/>
        <v>1452.6000000000001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2</v>
      </c>
      <c r="G141" s="43">
        <f t="shared" si="13"/>
        <v>2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2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29</v>
      </c>
      <c r="G142" s="43">
        <f t="shared" si="13"/>
        <v>29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29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203</v>
      </c>
      <c r="N142" s="19"/>
      <c r="O142" s="89">
        <v>2.17</v>
      </c>
      <c r="P142" s="78">
        <f t="shared" si="12"/>
        <v>62.93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ref="G150:G213" si="18">+E150+F150</f>
        <v>5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5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125</v>
      </c>
      <c r="N150" s="19"/>
      <c r="O150" s="89">
        <v>15.28</v>
      </c>
      <c r="P150" s="78">
        <f t="shared" si="12"/>
        <v>76.399999999999991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20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20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40</v>
      </c>
      <c r="G175" s="43">
        <f t="shared" si="18"/>
        <v>42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1850</v>
      </c>
      <c r="N175" s="19"/>
      <c r="O175" s="120">
        <v>23.02</v>
      </c>
      <c r="P175" s="78">
        <f t="shared" si="19"/>
        <v>851.74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30</v>
      </c>
      <c r="G178" s="43">
        <f t="shared" si="18"/>
        <v>30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29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1595</v>
      </c>
      <c r="N178" s="19"/>
      <c r="O178" s="120">
        <v>38</v>
      </c>
      <c r="P178" s="78">
        <f t="shared" si="19"/>
        <v>1102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7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20</v>
      </c>
      <c r="G180" s="43">
        <f t="shared" si="18"/>
        <v>27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27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945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30</v>
      </c>
      <c r="G185" s="43">
        <f t="shared" si="18"/>
        <v>30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1600</v>
      </c>
      <c r="N185" s="19"/>
      <c r="O185" s="120">
        <v>63</v>
      </c>
      <c r="P185" s="78">
        <f t="shared" si="19"/>
        <v>1260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+ยกมา!J188</f>
        <v>122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122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119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3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30</v>
      </c>
      <c r="N188" s="19"/>
      <c r="O188" s="89">
        <v>3.5</v>
      </c>
      <c r="P188" s="78">
        <f>+K188*O188</f>
        <v>10.5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24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40</v>
      </c>
      <c r="G193" s="43">
        <f t="shared" si="18"/>
        <v>64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59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3540</v>
      </c>
      <c r="N193" s="19"/>
      <c r="O193" s="120">
        <v>38</v>
      </c>
      <c r="P193" s="78">
        <f t="shared" si="19"/>
        <v>2242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22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85</v>
      </c>
      <c r="G194" s="43">
        <f t="shared" si="18"/>
        <v>107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15</v>
      </c>
      <c r="J194" s="43">
        <f t="shared" si="17"/>
        <v>26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7920</v>
      </c>
      <c r="N194" s="19"/>
      <c r="O194" s="120">
        <v>73</v>
      </c>
      <c r="P194" s="78">
        <f t="shared" si="19"/>
        <v>4818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25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115</v>
      </c>
      <c r="G205" s="43">
        <f t="shared" si="18"/>
        <v>140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132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7260</v>
      </c>
      <c r="N205" s="19"/>
      <c r="O205" s="120">
        <v>40</v>
      </c>
      <c r="P205" s="78">
        <f t="shared" si="19"/>
        <v>5280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45</v>
      </c>
      <c r="G208" s="43">
        <f t="shared" si="18"/>
        <v>45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44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2200</v>
      </c>
      <c r="N208" s="19"/>
      <c r="O208" s="120">
        <v>33</v>
      </c>
      <c r="P208" s="78">
        <f t="shared" si="19"/>
        <v>1452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12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12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12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1440</v>
      </c>
      <c r="N209" s="19"/>
      <c r="O209" s="120">
        <v>83</v>
      </c>
      <c r="P209" s="78">
        <f t="shared" si="19"/>
        <v>996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6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124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120">
        <v>30</v>
      </c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12.41</v>
      </c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11.86</v>
      </c>
      <c r="P243" s="78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8.1300000000000008</v>
      </c>
      <c r="P244" s="78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10.47</v>
      </c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124"/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124"/>
      <c r="P247" s="78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46">
        <f>+ยกมา!J248</f>
        <v>1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1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35</v>
      </c>
      <c r="N248" s="19"/>
      <c r="O248" s="120">
        <v>11.03</v>
      </c>
      <c r="P248" s="78">
        <f t="shared" si="26"/>
        <v>11.03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46">
        <f>+ยกมา!J249</f>
        <v>1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1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15</v>
      </c>
      <c r="N249" s="19"/>
      <c r="O249" s="120">
        <v>9.94</v>
      </c>
      <c r="P249" s="78">
        <f t="shared" si="26"/>
        <v>9.94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120">
        <v>7.83</v>
      </c>
      <c r="P250" s="78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/>
      <c r="B251" s="10">
        <v>20060978</v>
      </c>
      <c r="C251" s="19" t="s">
        <v>1444</v>
      </c>
      <c r="D251" s="10" t="s">
        <v>433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30</v>
      </c>
      <c r="G251" s="43">
        <f t="shared" si="25"/>
        <v>30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30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450</v>
      </c>
      <c r="N251" s="19"/>
      <c r="O251" s="89"/>
      <c r="P251" s="78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20060445</v>
      </c>
      <c r="C252" s="19" t="s">
        <v>1450</v>
      </c>
      <c r="D252" s="10" t="s">
        <v>433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20</v>
      </c>
      <c r="G252" s="43">
        <f t="shared" si="25"/>
        <v>20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1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19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304</v>
      </c>
      <c r="N252" s="19"/>
      <c r="O252" s="89"/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6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" customHeight="1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>SUM(P5:P256)</f>
        <v>63405.950000000004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s="48" customFormat="1" ht="25.5" customHeight="1" x14ac:dyDescent="0.55000000000000004">
      <c r="A258" s="152" t="s">
        <v>223</v>
      </c>
      <c r="B258" s="153"/>
      <c r="C258" s="153"/>
      <c r="D258" s="154"/>
      <c r="E258" s="158" t="s">
        <v>239</v>
      </c>
      <c r="F258" s="159"/>
      <c r="G258" s="155" t="s">
        <v>224</v>
      </c>
      <c r="H258" s="156"/>
      <c r="I258" s="157"/>
      <c r="J258" s="160" t="s">
        <v>225</v>
      </c>
      <c r="K258" s="160"/>
      <c r="L258" s="160"/>
      <c r="M258" s="50">
        <f>SUM(M5:M257)</f>
        <v>158317</v>
      </c>
      <c r="N258" s="51" t="s">
        <v>219</v>
      </c>
      <c r="O258" s="2"/>
      <c r="P258" s="2"/>
      <c r="Q258" s="49"/>
      <c r="R258" s="57"/>
      <c r="S258" s="5"/>
      <c r="T258" s="5"/>
      <c r="U258" s="5"/>
      <c r="V258" s="5"/>
      <c r="W258" s="5"/>
      <c r="X258" s="5"/>
      <c r="Y258" s="5"/>
      <c r="Z258" s="2"/>
      <c r="AA258" s="2"/>
      <c r="AB258" s="2"/>
      <c r="AC258" s="49"/>
    </row>
    <row r="259" spans="1:29" s="49" customFormat="1" ht="24.75" customHeight="1" x14ac:dyDescent="0.55000000000000004">
      <c r="A259" s="161" t="s">
        <v>226</v>
      </c>
      <c r="B259" s="162"/>
      <c r="C259" s="167">
        <f>+M261</f>
        <v>158317</v>
      </c>
      <c r="D259" s="168"/>
      <c r="E259" s="52" t="s">
        <v>227</v>
      </c>
      <c r="F259" s="53">
        <f>+M258</f>
        <v>158317</v>
      </c>
      <c r="G259" s="54" t="s">
        <v>217</v>
      </c>
      <c r="H259" s="149">
        <f>SUM(U36)</f>
        <v>0</v>
      </c>
      <c r="I259" s="150"/>
      <c r="J259" s="142"/>
      <c r="K259" s="142"/>
      <c r="L259" s="142"/>
      <c r="M259" s="56"/>
      <c r="N259" s="56">
        <f>+W36</f>
        <v>58132</v>
      </c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161"/>
      <c r="B260" s="162"/>
      <c r="C260" s="167"/>
      <c r="D260" s="168"/>
      <c r="E260" s="52" t="s">
        <v>228</v>
      </c>
      <c r="F260" s="53">
        <f>N261</f>
        <v>4675</v>
      </c>
      <c r="G260" s="54"/>
      <c r="H260" s="149">
        <v>0</v>
      </c>
      <c r="I260" s="150"/>
      <c r="J260" s="142" t="s">
        <v>229</v>
      </c>
      <c r="K260" s="142"/>
      <c r="L260" s="142"/>
      <c r="M260" s="56">
        <f>-T36</f>
        <v>0</v>
      </c>
      <c r="N260" s="56" t="s">
        <v>228</v>
      </c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163" t="s">
        <v>10</v>
      </c>
      <c r="B261" s="164"/>
      <c r="C261" s="167">
        <f>+F260</f>
        <v>4675</v>
      </c>
      <c r="D261" s="168"/>
      <c r="E261" s="52"/>
      <c r="F261" s="53"/>
      <c r="G261" s="54" t="s">
        <v>230</v>
      </c>
      <c r="H261" s="149">
        <f>+V36</f>
        <v>65</v>
      </c>
      <c r="I261" s="150"/>
      <c r="J261" s="143" t="s">
        <v>231</v>
      </c>
      <c r="K261" s="144"/>
      <c r="L261" s="145"/>
      <c r="M261" s="56">
        <f>+M258-M259</f>
        <v>158317</v>
      </c>
      <c r="N261" s="58">
        <f>+S36</f>
        <v>4675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65" t="s">
        <v>232</v>
      </c>
      <c r="B262" s="166"/>
      <c r="C262" s="167">
        <f>+C259-C261</f>
        <v>153642</v>
      </c>
      <c r="D262" s="168"/>
      <c r="E262" s="52" t="s">
        <v>232</v>
      </c>
      <c r="F262" s="53">
        <f>+F259-F260</f>
        <v>153642</v>
      </c>
      <c r="G262" s="54" t="s">
        <v>233</v>
      </c>
      <c r="H262" s="149">
        <f>SUM(H259:H261)</f>
        <v>65</v>
      </c>
      <c r="I262" s="150"/>
      <c r="J262" s="142" t="s">
        <v>206</v>
      </c>
      <c r="K262" s="142"/>
      <c r="L262" s="142"/>
      <c r="M262" s="56">
        <f>H262</f>
        <v>65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59"/>
      <c r="B263" s="116"/>
      <c r="C263" s="59"/>
      <c r="D263" s="59"/>
      <c r="E263" s="52" t="s">
        <v>234</v>
      </c>
      <c r="F263" s="53">
        <v>100000</v>
      </c>
      <c r="J263" s="146" t="s">
        <v>208</v>
      </c>
      <c r="K263" s="147"/>
      <c r="L263" s="148"/>
      <c r="M263" s="56">
        <f>M261-M262-N259-N261</f>
        <v>95445</v>
      </c>
      <c r="N263" s="55"/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59"/>
      <c r="B264" s="116"/>
      <c r="C264" s="59"/>
      <c r="D264" s="59"/>
      <c r="E264" s="52" t="s">
        <v>235</v>
      </c>
      <c r="F264" s="53">
        <f>F262-F263</f>
        <v>53642</v>
      </c>
      <c r="J264" s="146" t="s">
        <v>209</v>
      </c>
      <c r="K264" s="147"/>
      <c r="L264" s="148"/>
      <c r="M264" s="56">
        <f>+Y36</f>
        <v>95445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  <c r="AC264" s="2"/>
    </row>
    <row r="265" spans="1:29" s="49" customFormat="1" ht="30" customHeight="1" x14ac:dyDescent="0.55000000000000004">
      <c r="A265" s="59"/>
      <c r="B265" s="116"/>
      <c r="C265" s="59"/>
      <c r="D265" s="59"/>
      <c r="E265" s="52" t="s">
        <v>236</v>
      </c>
      <c r="F265" s="53">
        <f>F264*4%</f>
        <v>2145.6799999999998</v>
      </c>
      <c r="J265" s="146" t="s">
        <v>210</v>
      </c>
      <c r="K265" s="147"/>
      <c r="L265" s="148"/>
      <c r="M265" s="56">
        <v>0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  <c r="AC265" s="2"/>
    </row>
    <row r="266" spans="1:29" ht="24.75" customHeight="1" thickBot="1" x14ac:dyDescent="0.6">
      <c r="A266" s="59"/>
      <c r="B266" s="116"/>
      <c r="C266" s="59"/>
      <c r="D266" s="59"/>
      <c r="E266" s="99" t="s">
        <v>1369</v>
      </c>
      <c r="F266" s="100">
        <v>300</v>
      </c>
      <c r="J266" s="151" t="s">
        <v>211</v>
      </c>
      <c r="K266" s="151"/>
      <c r="L266" s="151"/>
      <c r="M266" s="60">
        <f>+M264-M263</f>
        <v>0</v>
      </c>
      <c r="N266" s="65"/>
    </row>
    <row r="267" spans="1:29" ht="24.75" customHeight="1" thickBot="1" x14ac:dyDescent="0.6">
      <c r="H267" s="139" t="s">
        <v>237</v>
      </c>
      <c r="I267" s="140"/>
      <c r="J267" s="140"/>
      <c r="K267" s="140"/>
      <c r="L267" s="140"/>
      <c r="M267" s="140"/>
      <c r="N267" s="141"/>
    </row>
    <row r="268" spans="1:29" x14ac:dyDescent="0.55000000000000004">
      <c r="F268" s="23"/>
    </row>
  </sheetData>
  <autoFilter ref="A4:AC267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58:D258"/>
    <mergeCell ref="G258:I258"/>
    <mergeCell ref="J265:L265"/>
    <mergeCell ref="E258:F258"/>
    <mergeCell ref="J258:L258"/>
    <mergeCell ref="A259:B259"/>
    <mergeCell ref="A261:B261"/>
    <mergeCell ref="A262:B262"/>
    <mergeCell ref="C259:D259"/>
    <mergeCell ref="C260:D260"/>
    <mergeCell ref="C261:D261"/>
    <mergeCell ref="C262:D262"/>
    <mergeCell ref="A260:B260"/>
    <mergeCell ref="H267:N267"/>
    <mergeCell ref="J259:L259"/>
    <mergeCell ref="J260:L260"/>
    <mergeCell ref="J261:L261"/>
    <mergeCell ref="J262:L262"/>
    <mergeCell ref="J263:L263"/>
    <mergeCell ref="J264:L264"/>
    <mergeCell ref="H262:I262"/>
    <mergeCell ref="H259:I259"/>
    <mergeCell ref="H260:I260"/>
    <mergeCell ref="H261:I261"/>
    <mergeCell ref="J266:L266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90" zoomScaleNormal="90" workbookViewId="0">
      <pane xSplit="10" ySplit="4" topLeftCell="K74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12</v>
      </c>
      <c r="F5" s="70"/>
      <c r="G5" s="46">
        <f t="shared" ref="G5" si="0">E5+F5</f>
        <v>12</v>
      </c>
      <c r="H5" s="77">
        <v>0</v>
      </c>
      <c r="I5" s="75">
        <v>0</v>
      </c>
      <c r="J5" s="46">
        <f t="shared" ref="J5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32</v>
      </c>
      <c r="F6" s="70"/>
      <c r="G6" s="46">
        <f t="shared" ref="G6:G26" si="2">E6+F6</f>
        <v>32</v>
      </c>
      <c r="H6" s="77">
        <v>0</v>
      </c>
      <c r="I6" s="75">
        <v>0</v>
      </c>
      <c r="J6" s="46">
        <f t="shared" ref="J6:J26" si="3">+G6-H6-K6-I6</f>
        <v>32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8</v>
      </c>
      <c r="F11" s="70"/>
      <c r="G11" s="46">
        <f t="shared" si="2"/>
        <v>8</v>
      </c>
      <c r="H11" s="77">
        <v>0</v>
      </c>
      <c r="I11" s="75">
        <v>0</v>
      </c>
      <c r="J11" s="46">
        <f t="shared" si="3"/>
        <v>8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7</v>
      </c>
      <c r="F18" s="70"/>
      <c r="G18" s="46">
        <f t="shared" si="2"/>
        <v>7</v>
      </c>
      <c r="H18" s="77">
        <v>0</v>
      </c>
      <c r="I18" s="75">
        <v>0</v>
      </c>
      <c r="J18" s="46">
        <f t="shared" si="3"/>
        <v>7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30</v>
      </c>
      <c r="F22" s="70"/>
      <c r="G22" s="46">
        <f t="shared" si="2"/>
        <v>30</v>
      </c>
      <c r="H22" s="77">
        <v>0</v>
      </c>
      <c r="I22" s="75">
        <v>0</v>
      </c>
      <c r="J22" s="46">
        <f t="shared" si="3"/>
        <v>30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1</v>
      </c>
      <c r="F28" s="70"/>
      <c r="G28" s="46">
        <f t="shared" si="7"/>
        <v>1</v>
      </c>
      <c r="H28" s="77">
        <v>0</v>
      </c>
      <c r="I28" s="75">
        <v>0</v>
      </c>
      <c r="J28" s="46">
        <f t="shared" si="8"/>
        <v>1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19</v>
      </c>
      <c r="F31" s="70"/>
      <c r="G31" s="46">
        <f t="shared" si="7"/>
        <v>19</v>
      </c>
      <c r="H31" s="77">
        <v>0</v>
      </c>
      <c r="I31" s="75">
        <v>0</v>
      </c>
      <c r="J31" s="46">
        <f t="shared" si="8"/>
        <v>19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1</v>
      </c>
      <c r="F39" s="70"/>
      <c r="G39" s="46">
        <f t="shared" si="7"/>
        <v>1</v>
      </c>
      <c r="H39" s="77">
        <v>0</v>
      </c>
      <c r="I39" s="75">
        <v>0</v>
      </c>
      <c r="J39" s="46">
        <f t="shared" si="8"/>
        <v>1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4</v>
      </c>
      <c r="F40" s="70"/>
      <c r="G40" s="46">
        <f t="shared" si="7"/>
        <v>4</v>
      </c>
      <c r="H40" s="77">
        <v>0</v>
      </c>
      <c r="I40" s="75">
        <v>0</v>
      </c>
      <c r="J40" s="46">
        <f t="shared" si="8"/>
        <v>4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6</v>
      </c>
      <c r="F46" s="70"/>
      <c r="G46" s="46">
        <f t="shared" si="7"/>
        <v>6</v>
      </c>
      <c r="H46" s="77">
        <v>0</v>
      </c>
      <c r="I46" s="75">
        <v>0</v>
      </c>
      <c r="J46" s="46">
        <f t="shared" si="8"/>
        <v>6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1</v>
      </c>
      <c r="F48" s="70"/>
      <c r="G48" s="46">
        <f t="shared" si="7"/>
        <v>1</v>
      </c>
      <c r="H48" s="77">
        <v>0</v>
      </c>
      <c r="I48" s="75">
        <v>0</v>
      </c>
      <c r="J48" s="46">
        <f t="shared" si="8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8</v>
      </c>
      <c r="F49" s="70"/>
      <c r="G49" s="46">
        <f t="shared" si="7"/>
        <v>8</v>
      </c>
      <c r="H49" s="77">
        <v>0</v>
      </c>
      <c r="I49" s="75">
        <v>0</v>
      </c>
      <c r="J49" s="46">
        <f t="shared" si="8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6</v>
      </c>
      <c r="F50" s="70"/>
      <c r="G50" s="46">
        <f t="shared" si="7"/>
        <v>6</v>
      </c>
      <c r="H50" s="77">
        <v>0</v>
      </c>
      <c r="I50" s="75">
        <v>0</v>
      </c>
      <c r="J50" s="46">
        <f t="shared" si="8"/>
        <v>6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3</v>
      </c>
      <c r="F53" s="70"/>
      <c r="G53" s="46">
        <f t="shared" si="7"/>
        <v>3</v>
      </c>
      <c r="H53" s="77">
        <v>0</v>
      </c>
      <c r="I53" s="75">
        <v>0</v>
      </c>
      <c r="J53" s="46">
        <f t="shared" si="8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v>7</v>
      </c>
      <c r="F65" s="70"/>
      <c r="G65" s="46">
        <f t="shared" si="7"/>
        <v>7</v>
      </c>
      <c r="H65" s="77">
        <v>0</v>
      </c>
      <c r="I65" s="75">
        <v>0</v>
      </c>
      <c r="J65" s="46">
        <f t="shared" si="8"/>
        <v>7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v>4</v>
      </c>
      <c r="F66" s="70"/>
      <c r="G66" s="46">
        <f t="shared" si="7"/>
        <v>4</v>
      </c>
      <c r="H66" s="77">
        <v>0</v>
      </c>
      <c r="I66" s="75">
        <v>0</v>
      </c>
      <c r="J66" s="46">
        <f t="shared" si="8"/>
        <v>4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v>11</v>
      </c>
      <c r="F74" s="70"/>
      <c r="G74" s="46">
        <f t="shared" si="7"/>
        <v>11</v>
      </c>
      <c r="H74" s="77">
        <v>0</v>
      </c>
      <c r="I74" s="75">
        <v>0</v>
      </c>
      <c r="J74" s="46">
        <f t="shared" si="8"/>
        <v>11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9</v>
      </c>
      <c r="F77" s="70"/>
      <c r="G77" s="46">
        <f t="shared" si="7"/>
        <v>9</v>
      </c>
      <c r="H77" s="77">
        <v>0</v>
      </c>
      <c r="I77" s="75">
        <v>0</v>
      </c>
      <c r="J77" s="46">
        <f t="shared" si="8"/>
        <v>9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v>1</v>
      </c>
      <c r="F81" s="70"/>
      <c r="G81" s="46">
        <f t="shared" si="7"/>
        <v>1</v>
      </c>
      <c r="H81" s="77">
        <v>0</v>
      </c>
      <c r="I81" s="75">
        <v>0</v>
      </c>
      <c r="J81" s="46">
        <f t="shared" si="8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18</v>
      </c>
      <c r="F112" s="70"/>
      <c r="G112" s="46">
        <f t="shared" si="25"/>
        <v>18</v>
      </c>
      <c r="H112" s="77">
        <v>0</v>
      </c>
      <c r="I112" s="75">
        <v>0</v>
      </c>
      <c r="J112" s="46">
        <f t="shared" si="26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2</v>
      </c>
      <c r="F113" s="70"/>
      <c r="G113" s="46">
        <f t="shared" si="25"/>
        <v>2</v>
      </c>
      <c r="H113" s="77">
        <v>0</v>
      </c>
      <c r="I113" s="75">
        <v>0</v>
      </c>
      <c r="J113" s="46">
        <f t="shared" si="26"/>
        <v>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7</v>
      </c>
      <c r="F115" s="70"/>
      <c r="G115" s="46">
        <f t="shared" si="25"/>
        <v>7</v>
      </c>
      <c r="H115" s="77">
        <v>0</v>
      </c>
      <c r="I115" s="75">
        <v>0</v>
      </c>
      <c r="J115" s="46">
        <f t="shared" si="26"/>
        <v>7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13</v>
      </c>
      <c r="F116" s="70"/>
      <c r="G116" s="46">
        <f t="shared" si="25"/>
        <v>13</v>
      </c>
      <c r="H116" s="77">
        <v>0</v>
      </c>
      <c r="I116" s="75">
        <v>0</v>
      </c>
      <c r="J116" s="46">
        <f t="shared" si="26"/>
        <v>13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v>8</v>
      </c>
      <c r="F126" s="70"/>
      <c r="G126" s="46">
        <f t="shared" si="25"/>
        <v>8</v>
      </c>
      <c r="H126" s="77">
        <v>0</v>
      </c>
      <c r="I126" s="75">
        <v>0</v>
      </c>
      <c r="J126" s="46">
        <f t="shared" si="26"/>
        <v>8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v>20</v>
      </c>
      <c r="F131" s="70"/>
      <c r="G131" s="46">
        <f t="shared" si="25"/>
        <v>20</v>
      </c>
      <c r="H131" s="77">
        <v>0</v>
      </c>
      <c r="I131" s="75">
        <v>0</v>
      </c>
      <c r="J131" s="46">
        <f t="shared" si="26"/>
        <v>20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v>12</v>
      </c>
      <c r="F133" s="70"/>
      <c r="G133" s="46">
        <f t="shared" si="25"/>
        <v>12</v>
      </c>
      <c r="H133" s="77">
        <v>0</v>
      </c>
      <c r="I133" s="75">
        <v>0</v>
      </c>
      <c r="J133" s="46">
        <f t="shared" si="26"/>
        <v>12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2</v>
      </c>
      <c r="F175" s="70"/>
      <c r="G175" s="46">
        <f t="shared" si="32"/>
        <v>2</v>
      </c>
      <c r="H175" s="77">
        <v>0</v>
      </c>
      <c r="I175" s="75">
        <v>0</v>
      </c>
      <c r="J175" s="46">
        <f t="shared" si="33"/>
        <v>2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v>7</v>
      </c>
      <c r="F180" s="70"/>
      <c r="G180" s="46">
        <f t="shared" si="32"/>
        <v>7</v>
      </c>
      <c r="H180" s="77">
        <v>0</v>
      </c>
      <c r="I180" s="75">
        <v>0</v>
      </c>
      <c r="J180" s="46">
        <f t="shared" si="33"/>
        <v>7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v>122</v>
      </c>
      <c r="F188" s="70"/>
      <c r="G188" s="46">
        <f>E188+F188</f>
        <v>122</v>
      </c>
      <c r="H188" s="77">
        <v>0</v>
      </c>
      <c r="I188" s="75">
        <v>0</v>
      </c>
      <c r="J188" s="46">
        <f>+G188-H188-K188-I188</f>
        <v>122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24</v>
      </c>
      <c r="F193" s="70"/>
      <c r="G193" s="46">
        <f t="shared" si="32"/>
        <v>24</v>
      </c>
      <c r="H193" s="77">
        <v>0</v>
      </c>
      <c r="I193" s="75">
        <v>0</v>
      </c>
      <c r="J193" s="46">
        <f t="shared" si="33"/>
        <v>24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22</v>
      </c>
      <c r="F194" s="70"/>
      <c r="G194" s="46">
        <f t="shared" si="32"/>
        <v>22</v>
      </c>
      <c r="H194" s="77">
        <v>0</v>
      </c>
      <c r="I194" s="75">
        <v>0</v>
      </c>
      <c r="J194" s="46">
        <f t="shared" si="33"/>
        <v>22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25</v>
      </c>
      <c r="F205" s="70"/>
      <c r="G205" s="46">
        <f t="shared" si="32"/>
        <v>25</v>
      </c>
      <c r="H205" s="77">
        <v>0</v>
      </c>
      <c r="I205" s="75">
        <v>0</v>
      </c>
      <c r="J205" s="46">
        <f t="shared" si="33"/>
        <v>25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v>12</v>
      </c>
      <c r="F209" s="70"/>
      <c r="G209" s="46">
        <f t="shared" si="32"/>
        <v>12</v>
      </c>
      <c r="H209" s="77">
        <v>0</v>
      </c>
      <c r="I209" s="75">
        <v>0</v>
      </c>
      <c r="J209" s="46">
        <f t="shared" si="33"/>
        <v>12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2" si="48">E231+F231</f>
        <v>0</v>
      </c>
      <c r="H231" s="77">
        <v>0</v>
      </c>
      <c r="I231" s="75">
        <v>0</v>
      </c>
      <c r="J231" s="46">
        <f t="shared" ref="J231:J252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/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v>1</v>
      </c>
      <c r="F248" s="70"/>
      <c r="G248" s="46">
        <f t="shared" si="48"/>
        <v>1</v>
      </c>
      <c r="H248" s="77">
        <v>0</v>
      </c>
      <c r="I248" s="75">
        <v>0</v>
      </c>
      <c r="J248" s="46">
        <f t="shared" si="49"/>
        <v>1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v>1</v>
      </c>
      <c r="F249" s="70"/>
      <c r="G249" s="46">
        <f t="shared" si="48"/>
        <v>1</v>
      </c>
      <c r="H249" s="77">
        <v>0</v>
      </c>
      <c r="I249" s="75">
        <v>0</v>
      </c>
      <c r="J249" s="46">
        <f t="shared" si="49"/>
        <v>1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6">E253+F253</f>
        <v>0</v>
      </c>
      <c r="H253" s="77">
        <v>0</v>
      </c>
      <c r="I253" s="75">
        <v>0</v>
      </c>
      <c r="J253" s="46">
        <f t="shared" ref="J253" si="57">+G253-H253-K253-I253</f>
        <v>0</v>
      </c>
      <c r="K253" s="71"/>
      <c r="L253" s="20"/>
      <c r="M253" s="64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89"/>
      <c r="R253" s="43">
        <f t="shared" ref="R253" si="60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U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74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75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8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2">
        <f t="shared" ref="P5:P80" si="2"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30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2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7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28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2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17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2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ref="P44:P58" si="7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7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7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7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2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11</v>
      </c>
      <c r="F74" s="70"/>
      <c r="G74" s="46">
        <f t="shared" si="5"/>
        <v>11</v>
      </c>
      <c r="H74" s="77">
        <v>0</v>
      </c>
      <c r="I74" s="75">
        <v>0</v>
      </c>
      <c r="J74" s="46">
        <f t="shared" si="6"/>
        <v>2</v>
      </c>
      <c r="K74" s="71">
        <v>9</v>
      </c>
      <c r="L74" s="21">
        <v>50</v>
      </c>
      <c r="M74" s="64">
        <f t="shared" si="3"/>
        <v>450</v>
      </c>
      <c r="N74" s="17" t="s">
        <v>16</v>
      </c>
      <c r="O74" s="18">
        <v>50</v>
      </c>
      <c r="P74" s="122">
        <f t="shared" si="2"/>
        <v>400</v>
      </c>
      <c r="Q74" s="89">
        <v>17.09</v>
      </c>
      <c r="R74" s="43">
        <f t="shared" si="4"/>
        <v>153.81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8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2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2">
        <f t="shared" ref="P81:P172" si="9">SUM(M81-O81)</f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18</v>
      </c>
      <c r="F112" s="70"/>
      <c r="G112" s="46">
        <f t="shared" si="24"/>
        <v>18</v>
      </c>
      <c r="H112" s="77">
        <v>0</v>
      </c>
      <c r="I112" s="75">
        <v>0</v>
      </c>
      <c r="J112" s="46">
        <f t="shared" si="25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2</v>
      </c>
      <c r="F113" s="70"/>
      <c r="G113" s="46">
        <f t="shared" si="24"/>
        <v>2</v>
      </c>
      <c r="H113" s="77">
        <v>0</v>
      </c>
      <c r="I113" s="75">
        <v>0</v>
      </c>
      <c r="J113" s="46">
        <f t="shared" si="25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7</v>
      </c>
      <c r="F115" s="70"/>
      <c r="G115" s="46">
        <f t="shared" si="24"/>
        <v>7</v>
      </c>
      <c r="H115" s="77">
        <v>0</v>
      </c>
      <c r="I115" s="75">
        <v>0</v>
      </c>
      <c r="J115" s="46">
        <f t="shared" si="25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13</v>
      </c>
      <c r="F116" s="70"/>
      <c r="G116" s="46">
        <f t="shared" si="24"/>
        <v>13</v>
      </c>
      <c r="H116" s="77">
        <v>0</v>
      </c>
      <c r="I116" s="75">
        <v>0</v>
      </c>
      <c r="J116" s="46">
        <f t="shared" si="25"/>
        <v>13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8</v>
      </c>
      <c r="F126" s="70"/>
      <c r="G126" s="46">
        <f t="shared" si="24"/>
        <v>8</v>
      </c>
      <c r="H126" s="77">
        <v>0</v>
      </c>
      <c r="I126" s="75">
        <v>0</v>
      </c>
      <c r="J126" s="46">
        <f t="shared" si="25"/>
        <v>8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20</v>
      </c>
      <c r="F131" s="70"/>
      <c r="G131" s="46">
        <f t="shared" si="24"/>
        <v>20</v>
      </c>
      <c r="H131" s="77">
        <v>0</v>
      </c>
      <c r="I131" s="75">
        <v>0</v>
      </c>
      <c r="J131" s="46">
        <f t="shared" si="25"/>
        <v>16</v>
      </c>
      <c r="K131" s="71">
        <v>4</v>
      </c>
      <c r="L131" s="22">
        <v>50</v>
      </c>
      <c r="M131" s="64">
        <f t="shared" si="8"/>
        <v>200</v>
      </c>
      <c r="N131" s="17" t="s">
        <v>16</v>
      </c>
      <c r="O131" s="18"/>
      <c r="P131" s="122">
        <f t="shared" si="9"/>
        <v>200</v>
      </c>
      <c r="Q131" s="89">
        <v>9.91</v>
      </c>
      <c r="R131" s="43">
        <f t="shared" si="10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12</v>
      </c>
      <c r="F133" s="70"/>
      <c r="G133" s="46">
        <f t="shared" si="24"/>
        <v>12</v>
      </c>
      <c r="H133" s="77">
        <v>0</v>
      </c>
      <c r="I133" s="75">
        <v>0</v>
      </c>
      <c r="J133" s="46">
        <f t="shared" si="25"/>
        <v>9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22">
        <f t="shared" si="9"/>
        <v>150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2</v>
      </c>
      <c r="F175" s="70"/>
      <c r="G175" s="46">
        <f t="shared" si="31"/>
        <v>2</v>
      </c>
      <c r="H175" s="77">
        <v>0</v>
      </c>
      <c r="I175" s="75">
        <v>0</v>
      </c>
      <c r="J175" s="46">
        <f t="shared" si="32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ref="P177:P234" si="36">SUM(M177-O177)</f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7</v>
      </c>
      <c r="F180" s="70"/>
      <c r="G180" s="46">
        <f t="shared" si="31"/>
        <v>7</v>
      </c>
      <c r="H180" s="77">
        <v>0</v>
      </c>
      <c r="I180" s="75">
        <v>0</v>
      </c>
      <c r="J180" s="46">
        <f t="shared" si="32"/>
        <v>5</v>
      </c>
      <c r="K180" s="71">
        <v>2</v>
      </c>
      <c r="L180" s="20">
        <v>35</v>
      </c>
      <c r="M180" s="64">
        <f t="shared" si="35"/>
        <v>70</v>
      </c>
      <c r="N180" s="17" t="s">
        <v>16</v>
      </c>
      <c r="O180" s="18"/>
      <c r="P180" s="122">
        <f t="shared" si="36"/>
        <v>70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ref="M186" si="38">+L186*K186</f>
        <v>0</v>
      </c>
      <c r="N186" s="17" t="s">
        <v>16</v>
      </c>
      <c r="O186" s="18"/>
      <c r="P186" s="23">
        <f t="shared" ref="P186" si="39">SUM(M186-O186)</f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122</v>
      </c>
      <c r="F188" s="70"/>
      <c r="G188" s="46">
        <f>E188+F188</f>
        <v>122</v>
      </c>
      <c r="H188" s="77">
        <v>0</v>
      </c>
      <c r="I188" s="75">
        <v>0</v>
      </c>
      <c r="J188" s="46">
        <f>+G188-H188-K188-I188</f>
        <v>122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ref="M190" si="41">+L190*K190</f>
        <v>0</v>
      </c>
      <c r="N190" s="17" t="s">
        <v>16</v>
      </c>
      <c r="O190" s="18"/>
      <c r="P190" s="23">
        <f t="shared" ref="P190:P209" si="42">SUM(M190-O190)</f>
        <v>0</v>
      </c>
      <c r="Q190" s="89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42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42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24</v>
      </c>
      <c r="F193" s="70"/>
      <c r="G193" s="46">
        <f t="shared" si="31"/>
        <v>24</v>
      </c>
      <c r="H193" s="77">
        <v>0</v>
      </c>
      <c r="I193" s="75">
        <v>0</v>
      </c>
      <c r="J193" s="46">
        <f t="shared" si="32"/>
        <v>22</v>
      </c>
      <c r="K193" s="71">
        <v>2</v>
      </c>
      <c r="L193" s="20">
        <v>60</v>
      </c>
      <c r="M193" s="64">
        <f t="shared" si="35"/>
        <v>120</v>
      </c>
      <c r="N193" s="17" t="s">
        <v>16</v>
      </c>
      <c r="O193" s="18"/>
      <c r="P193" s="122">
        <f t="shared" si="42"/>
        <v>120</v>
      </c>
      <c r="Q193" s="89">
        <v>38</v>
      </c>
      <c r="R193" s="43">
        <f t="shared" si="37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22</v>
      </c>
      <c r="F194" s="70"/>
      <c r="G194" s="46">
        <f t="shared" si="31"/>
        <v>22</v>
      </c>
      <c r="H194" s="77">
        <v>0</v>
      </c>
      <c r="I194" s="75">
        <v>0</v>
      </c>
      <c r="J194" s="46">
        <f t="shared" si="32"/>
        <v>22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42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42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42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42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42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42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42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42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25</v>
      </c>
      <c r="F205" s="70">
        <v>10</v>
      </c>
      <c r="G205" s="46">
        <f t="shared" si="31"/>
        <v>35</v>
      </c>
      <c r="H205" s="77">
        <v>0</v>
      </c>
      <c r="I205" s="75">
        <v>0</v>
      </c>
      <c r="J205" s="46">
        <f t="shared" si="32"/>
        <v>35</v>
      </c>
      <c r="K205" s="71"/>
      <c r="L205" s="20">
        <v>55</v>
      </c>
      <c r="M205" s="64">
        <f t="shared" si="35"/>
        <v>0</v>
      </c>
      <c r="N205" s="17"/>
      <c r="O205" s="18"/>
      <c r="P205" s="23">
        <f t="shared" si="42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4"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12</v>
      </c>
      <c r="F209" s="70"/>
      <c r="G209" s="46">
        <f t="shared" si="31"/>
        <v>12</v>
      </c>
      <c r="H209" s="77">
        <v>0</v>
      </c>
      <c r="I209" s="75">
        <v>0</v>
      </c>
      <c r="J209" s="46">
        <f t="shared" si="32"/>
        <v>7</v>
      </c>
      <c r="K209" s="71">
        <v>5</v>
      </c>
      <c r="L209" s="20">
        <v>120</v>
      </c>
      <c r="M209" s="64">
        <f t="shared" si="35"/>
        <v>600</v>
      </c>
      <c r="N209" s="17" t="s">
        <v>16</v>
      </c>
      <c r="O209" s="18"/>
      <c r="P209" s="122">
        <f t="shared" si="42"/>
        <v>600</v>
      </c>
      <c r="Q209" s="89">
        <v>83</v>
      </c>
      <c r="R209" s="43">
        <f t="shared" si="37"/>
        <v>415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4" si="46">E231+F231</f>
        <v>0</v>
      </c>
      <c r="H231" s="77">
        <v>0</v>
      </c>
      <c r="I231" s="75">
        <v>0</v>
      </c>
      <c r="J231" s="46">
        <f t="shared" ref="J231:J254" si="47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55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+ยกมา!J240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+ยกมา!J241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+ยกมา!J242</f>
        <v>0</v>
      </c>
      <c r="F242" s="70"/>
      <c r="G242" s="46">
        <f t="shared" si="46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15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+ยกมา!J243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si="49"/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+ยกมา!J244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51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+ยกมา!J245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20</v>
      </c>
      <c r="M245" s="64">
        <f t="shared" si="51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+ยกมา!J246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51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+ยกมา!J247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+ยกมา!J248</f>
        <v>1</v>
      </c>
      <c r="F248" s="70"/>
      <c r="G248" s="46">
        <f t="shared" si="46"/>
        <v>1</v>
      </c>
      <c r="H248" s="77">
        <v>0</v>
      </c>
      <c r="I248" s="75">
        <v>0</v>
      </c>
      <c r="J248" s="46">
        <f t="shared" si="47"/>
        <v>0</v>
      </c>
      <c r="K248" s="71">
        <v>1</v>
      </c>
      <c r="L248" s="20">
        <v>35</v>
      </c>
      <c r="M248" s="64">
        <f t="shared" si="35"/>
        <v>35</v>
      </c>
      <c r="N248" s="17" t="s">
        <v>16</v>
      </c>
      <c r="O248" s="18">
        <v>15</v>
      </c>
      <c r="P248" s="122">
        <f t="shared" si="49"/>
        <v>20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+ยกมา!J249</f>
        <v>1</v>
      </c>
      <c r="F249" s="70"/>
      <c r="G249" s="46">
        <f t="shared" si="46"/>
        <v>1</v>
      </c>
      <c r="H249" s="77">
        <v>0</v>
      </c>
      <c r="I249" s="75">
        <v>0</v>
      </c>
      <c r="J249" s="46">
        <f t="shared" si="47"/>
        <v>1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+ยกมา!J250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/>
      <c r="C251" s="19"/>
      <c r="D251" s="10"/>
      <c r="E251" s="63">
        <f>+ยกมา!J251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35"/>
        <v>0</v>
      </c>
      <c r="N251" s="17" t="s">
        <v>16</v>
      </c>
      <c r="O251" s="18"/>
      <c r="P251" s="23">
        <f t="shared" si="49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4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ref="G255:G256" si="53">E255+F255</f>
        <v>0</v>
      </c>
      <c r="H255" s="77">
        <v>0</v>
      </c>
      <c r="I255" s="75">
        <v>0</v>
      </c>
      <c r="J255" s="46">
        <f t="shared" ref="J255:J256" si="54">+G255-H255-K255-I255</f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53"/>
        <v>0</v>
      </c>
      <c r="H256" s="77">
        <v>0</v>
      </c>
      <c r="I256" s="75">
        <v>0</v>
      </c>
      <c r="J256" s="46">
        <f t="shared" si="54"/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21" ht="25.5" x14ac:dyDescent="0.55000000000000004">
      <c r="A257" s="1"/>
      <c r="C257" s="118"/>
      <c r="D257" s="119"/>
      <c r="E257" s="24"/>
      <c r="F257" s="119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1204.3499999999999</v>
      </c>
      <c r="S257" s="74"/>
    </row>
    <row r="258" spans="1:21" ht="25.5" customHeight="1" x14ac:dyDescent="0.5">
      <c r="A258" s="1"/>
      <c r="C258" s="118"/>
      <c r="D258" s="119"/>
      <c r="E258" s="24"/>
      <c r="F258" s="119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1" ht="25.5" x14ac:dyDescent="0.55000000000000004">
      <c r="A259" s="1"/>
      <c r="C259" s="118"/>
      <c r="D259" s="119"/>
      <c r="E259" s="24"/>
      <c r="F259" s="119"/>
      <c r="G259" s="31"/>
      <c r="J259" s="31"/>
      <c r="K259" s="32"/>
      <c r="L259" s="94" t="s">
        <v>202</v>
      </c>
      <c r="M259" s="94"/>
      <c r="N259" s="33">
        <f>SUM(M5:M258)</f>
        <v>2880</v>
      </c>
    </row>
    <row r="260" spans="1:21" ht="25.5" x14ac:dyDescent="0.55000000000000004">
      <c r="A260" s="1"/>
      <c r="C260" s="118"/>
      <c r="D260" s="119"/>
      <c r="E260" s="24"/>
      <c r="F260" s="119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C261" s="118"/>
      <c r="D261" s="119"/>
      <c r="E261" s="24"/>
      <c r="F261" s="119"/>
      <c r="G261" s="31"/>
      <c r="J261" s="31"/>
      <c r="L261" s="34" t="s">
        <v>204</v>
      </c>
      <c r="M261" s="35"/>
      <c r="N261" s="36">
        <f>SUM(O261:AF261)</f>
        <v>965</v>
      </c>
      <c r="O261" s="2">
        <v>190</v>
      </c>
      <c r="P261" s="2">
        <v>220</v>
      </c>
      <c r="Q261" s="2">
        <v>55</v>
      </c>
      <c r="R261" s="2">
        <v>100</v>
      </c>
      <c r="S261" s="2">
        <v>150</v>
      </c>
      <c r="T261" s="2">
        <v>150</v>
      </c>
      <c r="U261" s="2">
        <v>100</v>
      </c>
    </row>
    <row r="262" spans="1:21" ht="25.5" x14ac:dyDescent="0.55000000000000004">
      <c r="A262" s="1"/>
      <c r="C262" s="118"/>
      <c r="D262" s="119"/>
      <c r="E262" s="24"/>
      <c r="F262" s="119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C263" s="118"/>
      <c r="D263" s="119"/>
      <c r="E263" s="24"/>
      <c r="F263" s="119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C264" s="118"/>
      <c r="D264" s="119"/>
      <c r="E264" s="24"/>
      <c r="F264" s="119"/>
      <c r="G264" s="31"/>
      <c r="J264" s="31"/>
      <c r="L264" s="34" t="s">
        <v>207</v>
      </c>
      <c r="M264" s="35"/>
      <c r="N264" s="37">
        <f>SUM(O5:O257)</f>
        <v>65</v>
      </c>
    </row>
    <row r="265" spans="1:21" ht="25.5" x14ac:dyDescent="0.55000000000000004">
      <c r="A265" s="1"/>
      <c r="C265" s="118"/>
      <c r="D265" s="119"/>
      <c r="E265" s="24"/>
      <c r="F265" s="119"/>
      <c r="G265" s="31"/>
      <c r="J265" s="31"/>
      <c r="L265" s="34" t="s">
        <v>208</v>
      </c>
      <c r="M265" s="35"/>
      <c r="N265" s="33">
        <f>N259-N260-N261-N263-N264</f>
        <v>1850</v>
      </c>
    </row>
    <row r="266" spans="1:21" ht="25.5" x14ac:dyDescent="0.55000000000000004">
      <c r="A266" s="1"/>
      <c r="C266" s="118"/>
      <c r="D266" s="119"/>
      <c r="E266" s="24"/>
      <c r="F266" s="119"/>
      <c r="G266" s="31"/>
      <c r="J266" s="31"/>
      <c r="L266" s="34" t="s">
        <v>209</v>
      </c>
      <c r="M266" s="35"/>
      <c r="N266" s="37">
        <v>1850</v>
      </c>
    </row>
    <row r="267" spans="1:21" ht="25.5" x14ac:dyDescent="0.55000000000000004">
      <c r="A267" s="1"/>
      <c r="C267" s="118"/>
      <c r="D267" s="119"/>
      <c r="E267" s="24"/>
      <c r="F267" s="119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C268" s="118"/>
      <c r="D268" s="119"/>
      <c r="E268" s="24"/>
      <c r="F268" s="119"/>
      <c r="G268" s="118"/>
      <c r="J268" s="2"/>
      <c r="L268" s="34" t="s">
        <v>211</v>
      </c>
      <c r="M268" s="35"/>
      <c r="N268" s="33">
        <f>+N266-N265</f>
        <v>0</v>
      </c>
    </row>
    <row r="269" spans="1:21" x14ac:dyDescent="0.5">
      <c r="C269" s="118"/>
      <c r="D269" s="119"/>
      <c r="E269" s="118"/>
      <c r="F269" s="118"/>
      <c r="G269" s="118"/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>
    <filterColumn colId="15">
      <filters blank="1">
        <filter val="-"/>
        <filter val="100.00"/>
        <filter val="120.00"/>
        <filter val="150.00"/>
        <filter val="20.00"/>
        <filter val="200.00"/>
        <filter val="220"/>
        <filter val="50.00"/>
        <filter val="55.00"/>
        <filter val="600.00"/>
        <filter val="70.00"/>
        <filter val="ส่วนลดสินค้า SALE"/>
      </filters>
    </filterColumn>
  </autoFilter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5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2">
        <f t="shared" ref="P5:P80" si="2"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30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4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2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2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17</v>
      </c>
      <c r="F31" s="70"/>
      <c r="G31" s="46">
        <f t="shared" si="5"/>
        <v>17</v>
      </c>
      <c r="H31" s="77">
        <v>0</v>
      </c>
      <c r="I31" s="75">
        <v>0</v>
      </c>
      <c r="J31" s="46">
        <f t="shared" si="6"/>
        <v>16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2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1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2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3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2">
        <f t="shared" si="2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5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22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2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2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7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2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18</v>
      </c>
      <c r="F112" s="70"/>
      <c r="G112" s="46">
        <f t="shared" si="23"/>
        <v>18</v>
      </c>
      <c r="H112" s="77">
        <v>0</v>
      </c>
      <c r="I112" s="75">
        <v>0</v>
      </c>
      <c r="J112" s="46">
        <f t="shared" si="24"/>
        <v>17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8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2</v>
      </c>
      <c r="F113" s="70"/>
      <c r="G113" s="46">
        <f t="shared" si="23"/>
        <v>2</v>
      </c>
      <c r="H113" s="77">
        <v>0</v>
      </c>
      <c r="I113" s="75">
        <v>0</v>
      </c>
      <c r="J113" s="46">
        <f t="shared" si="24"/>
        <v>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13</v>
      </c>
      <c r="F116" s="70"/>
      <c r="G116" s="46">
        <f t="shared" si="23"/>
        <v>13</v>
      </c>
      <c r="H116" s="77">
        <v>0</v>
      </c>
      <c r="I116" s="75">
        <v>0</v>
      </c>
      <c r="J116" s="46">
        <f t="shared" si="24"/>
        <v>12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8</v>
      </c>
      <c r="F126" s="70"/>
      <c r="G126" s="46">
        <f t="shared" si="23"/>
        <v>8</v>
      </c>
      <c r="H126" s="77">
        <v>0</v>
      </c>
      <c r="I126" s="75">
        <v>0</v>
      </c>
      <c r="J126" s="46">
        <f t="shared" si="24"/>
        <v>8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16</v>
      </c>
      <c r="F131" s="70"/>
      <c r="G131" s="46">
        <f t="shared" si="23"/>
        <v>16</v>
      </c>
      <c r="H131" s="77">
        <v>0</v>
      </c>
      <c r="I131" s="75">
        <v>0</v>
      </c>
      <c r="J131" s="46">
        <f t="shared" si="24"/>
        <v>15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8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2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2</v>
      </c>
      <c r="F175" s="70"/>
      <c r="G175" s="46">
        <f t="shared" si="30"/>
        <v>2</v>
      </c>
      <c r="H175" s="77">
        <v>0</v>
      </c>
      <c r="I175" s="75">
        <v>0</v>
      </c>
      <c r="J175" s="46">
        <f t="shared" si="31"/>
        <v>0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5" si="34">+L177*K177</f>
        <v>0</v>
      </c>
      <c r="N177" s="17" t="s">
        <v>16</v>
      </c>
      <c r="O177" s="18"/>
      <c r="P177" s="23">
        <f t="shared" ref="P177:P255" si="35">SUM(M177-O177)</f>
        <v>0</v>
      </c>
      <c r="Q177" s="89"/>
      <c r="R177" s="43">
        <f t="shared" ref="R177:R255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4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2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122</v>
      </c>
      <c r="F188" s="70"/>
      <c r="G188" s="46">
        <f>E188+F188</f>
        <v>122</v>
      </c>
      <c r="H188" s="77">
        <v>0</v>
      </c>
      <c r="I188" s="75">
        <v>0</v>
      </c>
      <c r="J188" s="46">
        <f>+G188-H188-K188-I188</f>
        <v>122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22</v>
      </c>
      <c r="F193" s="70"/>
      <c r="G193" s="46">
        <f t="shared" si="30"/>
        <v>22</v>
      </c>
      <c r="H193" s="77">
        <v>0</v>
      </c>
      <c r="I193" s="75">
        <v>0</v>
      </c>
      <c r="J193" s="46">
        <f t="shared" si="31"/>
        <v>20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2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22</v>
      </c>
      <c r="F194" s="70"/>
      <c r="G194" s="46">
        <f t="shared" si="30"/>
        <v>22</v>
      </c>
      <c r="H194" s="77">
        <v>0</v>
      </c>
      <c r="I194" s="75">
        <v>0</v>
      </c>
      <c r="J194" s="46">
        <f t="shared" si="31"/>
        <v>21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35</v>
      </c>
      <c r="F205" s="70"/>
      <c r="G205" s="46">
        <f t="shared" si="30"/>
        <v>35</v>
      </c>
      <c r="H205" s="77">
        <v>0</v>
      </c>
      <c r="I205" s="75">
        <v>0</v>
      </c>
      <c r="J205" s="46">
        <f t="shared" si="31"/>
        <v>31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/>
      <c r="P205" s="122">
        <f t="shared" si="35"/>
        <v>220</v>
      </c>
      <c r="Q205" s="89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7</v>
      </c>
      <c r="F209" s="70"/>
      <c r="G209" s="46">
        <f t="shared" si="30"/>
        <v>7</v>
      </c>
      <c r="H209" s="77">
        <v>0</v>
      </c>
      <c r="I209" s="75">
        <v>0</v>
      </c>
      <c r="J209" s="46">
        <f t="shared" si="31"/>
        <v>6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2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3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3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+'1'!J249</f>
        <v>1</v>
      </c>
      <c r="F249" s="70"/>
      <c r="G249" s="46">
        <f t="shared" si="40"/>
        <v>1</v>
      </c>
      <c r="H249" s="77">
        <v>0</v>
      </c>
      <c r="I249" s="75">
        <v>0</v>
      </c>
      <c r="J249" s="46">
        <f t="shared" si="41"/>
        <v>1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/>
      <c r="C251" s="19"/>
      <c r="D251" s="10"/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ref="J254:J255" si="47">+G254-H254-K254-I254</f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ref="G256" si="49">E256+F256</f>
        <v>0</v>
      </c>
      <c r="H256" s="77">
        <v>0</v>
      </c>
      <c r="I256" s="75">
        <v>0</v>
      </c>
      <c r="J256" s="46">
        <f t="shared" ref="J256" si="50">+G256-H256-K256-I256</f>
        <v>0</v>
      </c>
      <c r="K256" s="71"/>
      <c r="L256" s="20"/>
      <c r="M256" s="64">
        <f t="shared" ref="M256" si="51">+L256*K256</f>
        <v>0</v>
      </c>
      <c r="N256" s="17" t="s">
        <v>16</v>
      </c>
      <c r="O256" s="18"/>
      <c r="P256" s="23">
        <f t="shared" ref="P256" si="52">SUM(M256-O256)</f>
        <v>0</v>
      </c>
      <c r="Q256" s="89"/>
      <c r="R256" s="43">
        <f t="shared" ref="R256" si="53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977.13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2165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150</v>
      </c>
      <c r="O261" s="2">
        <v>50</v>
      </c>
      <c r="P261" s="2">
        <v>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2015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2015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5</v>
      </c>
      <c r="F5" s="70">
        <v>20</v>
      </c>
      <c r="G5" s="46">
        <f t="shared" ref="G5:G68" si="0">E5+F5</f>
        <v>25</v>
      </c>
      <c r="H5" s="77">
        <v>0</v>
      </c>
      <c r="I5" s="75">
        <v>0</v>
      </c>
      <c r="J5" s="46">
        <f t="shared" ref="J5:J26" si="1">+G5-H5-K5-I5</f>
        <v>22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2">
        <f t="shared" ref="P5:P80" si="2"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30</v>
      </c>
      <c r="F6" s="70">
        <v>30</v>
      </c>
      <c r="G6" s="46">
        <f t="shared" si="0"/>
        <v>60</v>
      </c>
      <c r="H6" s="77">
        <v>0</v>
      </c>
      <c r="I6" s="75">
        <v>0</v>
      </c>
      <c r="J6" s="46">
        <f t="shared" si="1"/>
        <v>56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2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6</v>
      </c>
      <c r="F11" s="70">
        <v>10</v>
      </c>
      <c r="G11" s="46">
        <f t="shared" si="0"/>
        <v>16</v>
      </c>
      <c r="H11" s="77">
        <v>0</v>
      </c>
      <c r="I11" s="75">
        <v>0</v>
      </c>
      <c r="J11" s="46">
        <f t="shared" si="1"/>
        <v>14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2">
        <f t="shared" si="2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4</v>
      </c>
      <c r="F18" s="70">
        <v>10</v>
      </c>
      <c r="G18" s="46">
        <f t="shared" si="0"/>
        <v>14</v>
      </c>
      <c r="H18" s="77">
        <v>0</v>
      </c>
      <c r="I18" s="75">
        <v>0</v>
      </c>
      <c r="J18" s="46">
        <f t="shared" si="1"/>
        <v>12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2">
        <f t="shared" si="2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27</v>
      </c>
      <c r="F22" s="70">
        <v>25</v>
      </c>
      <c r="G22" s="46">
        <f t="shared" si="0"/>
        <v>52</v>
      </c>
      <c r="H22" s="77">
        <v>0</v>
      </c>
      <c r="I22" s="75">
        <v>0</v>
      </c>
      <c r="J22" s="46">
        <f t="shared" si="1"/>
        <v>49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2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ref="J27:J93" si="5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5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5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5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16</v>
      </c>
      <c r="F31" s="70">
        <v>20</v>
      </c>
      <c r="G31" s="46">
        <f t="shared" si="0"/>
        <v>36</v>
      </c>
      <c r="H31" s="77">
        <v>0</v>
      </c>
      <c r="I31" s="75">
        <v>0</v>
      </c>
      <c r="J31" s="46">
        <f t="shared" si="5"/>
        <v>35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2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0</v>
      </c>
      <c r="F32" s="70">
        <v>10</v>
      </c>
      <c r="G32" s="46">
        <f t="shared" si="0"/>
        <v>10</v>
      </c>
      <c r="H32" s="77">
        <v>0</v>
      </c>
      <c r="I32" s="75">
        <v>0</v>
      </c>
      <c r="J32" s="46">
        <f t="shared" si="5"/>
        <v>10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0</v>
      </c>
      <c r="F33" s="70">
        <v>10</v>
      </c>
      <c r="G33" s="46">
        <f t="shared" si="0"/>
        <v>10</v>
      </c>
      <c r="H33" s="77">
        <v>0</v>
      </c>
      <c r="I33" s="75">
        <v>0</v>
      </c>
      <c r="J33" s="46">
        <f t="shared" si="5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5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5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5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5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5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0</v>
      </c>
      <c r="F39" s="70">
        <v>5</v>
      </c>
      <c r="G39" s="46">
        <f t="shared" si="0"/>
        <v>5</v>
      </c>
      <c r="H39" s="77">
        <v>0</v>
      </c>
      <c r="I39" s="75">
        <v>0</v>
      </c>
      <c r="J39" s="46">
        <f t="shared" si="5"/>
        <v>2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/>
      <c r="P39" s="122">
        <f t="shared" si="2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1</v>
      </c>
      <c r="F40" s="70">
        <v>5</v>
      </c>
      <c r="G40" s="46">
        <f t="shared" si="0"/>
        <v>6</v>
      </c>
      <c r="H40" s="77">
        <v>0</v>
      </c>
      <c r="I40" s="75">
        <v>0</v>
      </c>
      <c r="J40" s="46">
        <f t="shared" si="5"/>
        <v>3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/>
      <c r="P40" s="122">
        <f t="shared" si="2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5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5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5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5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5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3</v>
      </c>
      <c r="F46" s="70">
        <v>10</v>
      </c>
      <c r="G46" s="46">
        <f t="shared" si="0"/>
        <v>13</v>
      </c>
      <c r="H46" s="77">
        <v>0</v>
      </c>
      <c r="I46" s="75">
        <v>0</v>
      </c>
      <c r="J46" s="46">
        <f t="shared" si="5"/>
        <v>12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0</v>
      </c>
      <c r="F47" s="70">
        <v>10</v>
      </c>
      <c r="G47" s="46">
        <f t="shared" si="0"/>
        <v>10</v>
      </c>
      <c r="H47" s="77">
        <v>0</v>
      </c>
      <c r="I47" s="75">
        <v>0</v>
      </c>
      <c r="J47" s="46">
        <f t="shared" si="5"/>
        <v>10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0</v>
      </c>
      <c r="F48" s="70">
        <v>10</v>
      </c>
      <c r="G48" s="46">
        <f t="shared" si="0"/>
        <v>10</v>
      </c>
      <c r="H48" s="77">
        <v>0</v>
      </c>
      <c r="I48" s="75">
        <v>0</v>
      </c>
      <c r="J48" s="46">
        <f t="shared" si="5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8</v>
      </c>
      <c r="F49" s="70">
        <v>10</v>
      </c>
      <c r="G49" s="46">
        <f t="shared" si="0"/>
        <v>18</v>
      </c>
      <c r="H49" s="77">
        <v>0</v>
      </c>
      <c r="I49" s="75">
        <v>0</v>
      </c>
      <c r="J49" s="46">
        <f t="shared" si="5"/>
        <v>17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6</v>
      </c>
      <c r="F50" s="70">
        <v>10</v>
      </c>
      <c r="G50" s="46">
        <f t="shared" si="0"/>
        <v>16</v>
      </c>
      <c r="H50" s="77">
        <v>0</v>
      </c>
      <c r="I50" s="75">
        <v>0</v>
      </c>
      <c r="J50" s="46">
        <f t="shared" si="5"/>
        <v>16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5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5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2</v>
      </c>
      <c r="F53" s="70">
        <v>10</v>
      </c>
      <c r="G53" s="46">
        <f t="shared" si="0"/>
        <v>12</v>
      </c>
      <c r="H53" s="77">
        <v>0</v>
      </c>
      <c r="I53" s="75">
        <v>0</v>
      </c>
      <c r="J53" s="46">
        <f t="shared" si="5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5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5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5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5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5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5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5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5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5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5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5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5</v>
      </c>
      <c r="F65" s="70">
        <v>5</v>
      </c>
      <c r="G65" s="46">
        <f t="shared" si="0"/>
        <v>10</v>
      </c>
      <c r="H65" s="77">
        <v>0</v>
      </c>
      <c r="I65" s="75">
        <v>0</v>
      </c>
      <c r="J65" s="46">
        <f t="shared" si="5"/>
        <v>8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22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2</v>
      </c>
      <c r="F66" s="70">
        <v>5</v>
      </c>
      <c r="G66" s="46">
        <f t="shared" si="0"/>
        <v>7</v>
      </c>
      <c r="H66" s="77">
        <v>0</v>
      </c>
      <c r="I66" s="75">
        <v>0</v>
      </c>
      <c r="J66" s="46">
        <f t="shared" si="5"/>
        <v>7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5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5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si="5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5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5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5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5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0</v>
      </c>
      <c r="F74" s="70">
        <v>10</v>
      </c>
      <c r="G74" s="46">
        <f t="shared" si="6"/>
        <v>10</v>
      </c>
      <c r="H74" s="77">
        <v>0</v>
      </c>
      <c r="I74" s="75">
        <v>0</v>
      </c>
      <c r="J74" s="46">
        <f t="shared" si="5"/>
        <v>8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2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5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7</v>
      </c>
      <c r="F77" s="70">
        <v>10</v>
      </c>
      <c r="G77" s="46">
        <f t="shared" si="6"/>
        <v>17</v>
      </c>
      <c r="H77" s="77">
        <v>0</v>
      </c>
      <c r="I77" s="75">
        <v>0</v>
      </c>
      <c r="J77" s="46">
        <f t="shared" si="5"/>
        <v>9</v>
      </c>
      <c r="K77" s="71">
        <v>8</v>
      </c>
      <c r="L77" s="21">
        <v>50</v>
      </c>
      <c r="M77" s="64">
        <f t="shared" si="3"/>
        <v>400</v>
      </c>
      <c r="N77" s="17" t="s">
        <v>16</v>
      </c>
      <c r="O77" s="18">
        <v>175</v>
      </c>
      <c r="P77" s="122">
        <f t="shared" si="2"/>
        <v>225</v>
      </c>
      <c r="Q77" s="89">
        <v>25.15</v>
      </c>
      <c r="R77" s="43">
        <f t="shared" si="4"/>
        <v>201.2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5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5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>
        <v>2</v>
      </c>
      <c r="G80" s="46">
        <f t="shared" si="6"/>
        <v>2</v>
      </c>
      <c r="H80" s="77">
        <v>0</v>
      </c>
      <c r="I80" s="75">
        <v>0</v>
      </c>
      <c r="J80" s="46">
        <f t="shared" si="5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>
        <v>2</v>
      </c>
      <c r="G81" s="46">
        <f t="shared" si="6"/>
        <v>2</v>
      </c>
      <c r="H81" s="77">
        <v>0</v>
      </c>
      <c r="I81" s="75">
        <v>0</v>
      </c>
      <c r="J81" s="46">
        <f t="shared" si="5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5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5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5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5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5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5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5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5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1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5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4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4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4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4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4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4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17</v>
      </c>
      <c r="F112" s="70"/>
      <c r="G112" s="46">
        <f t="shared" si="6"/>
        <v>17</v>
      </c>
      <c r="H112" s="77">
        <v>0</v>
      </c>
      <c r="I112" s="75">
        <v>0</v>
      </c>
      <c r="J112" s="46">
        <f t="shared" si="22"/>
        <v>16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2</v>
      </c>
      <c r="F113" s="70">
        <v>20</v>
      </c>
      <c r="G113" s="46">
        <f t="shared" si="6"/>
        <v>22</v>
      </c>
      <c r="H113" s="77">
        <v>0</v>
      </c>
      <c r="I113" s="75">
        <v>0</v>
      </c>
      <c r="J113" s="46">
        <f t="shared" si="22"/>
        <v>22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7</v>
      </c>
      <c r="F115" s="70"/>
      <c r="G115" s="46">
        <f t="shared" si="6"/>
        <v>7</v>
      </c>
      <c r="H115" s="77">
        <v>0</v>
      </c>
      <c r="I115" s="75">
        <v>0</v>
      </c>
      <c r="J115" s="46">
        <f t="shared" si="22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12</v>
      </c>
      <c r="F116" s="70"/>
      <c r="G116" s="46">
        <f t="shared" si="6"/>
        <v>12</v>
      </c>
      <c r="H116" s="77">
        <v>0</v>
      </c>
      <c r="I116" s="75">
        <v>0</v>
      </c>
      <c r="J116" s="46">
        <f t="shared" si="22"/>
        <v>11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2">
        <f t="shared" si="21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8</v>
      </c>
      <c r="F126" s="70"/>
      <c r="G126" s="46">
        <f t="shared" si="6"/>
        <v>8</v>
      </c>
      <c r="H126" s="77">
        <v>0</v>
      </c>
      <c r="I126" s="75">
        <v>0</v>
      </c>
      <c r="J126" s="46">
        <f t="shared" si="22"/>
        <v>8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15</v>
      </c>
      <c r="F131" s="70">
        <v>10</v>
      </c>
      <c r="G131" s="46">
        <f t="shared" si="6"/>
        <v>25</v>
      </c>
      <c r="H131" s="77">
        <v>0</v>
      </c>
      <c r="I131" s="75">
        <v>0</v>
      </c>
      <c r="J131" s="46">
        <f t="shared" si="22"/>
        <v>20</v>
      </c>
      <c r="K131" s="71">
        <v>5</v>
      </c>
      <c r="L131" s="22">
        <v>50</v>
      </c>
      <c r="M131" s="64">
        <f t="shared" si="7"/>
        <v>250</v>
      </c>
      <c r="N131" s="17" t="s">
        <v>16</v>
      </c>
      <c r="O131" s="18">
        <v>125</v>
      </c>
      <c r="P131" s="122">
        <f t="shared" si="21"/>
        <v>125</v>
      </c>
      <c r="Q131" s="89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8</v>
      </c>
      <c r="F133" s="70">
        <v>10</v>
      </c>
      <c r="G133" s="46">
        <f t="shared" ref="G133:G196" si="27">E133+F133</f>
        <v>18</v>
      </c>
      <c r="H133" s="77">
        <v>0</v>
      </c>
      <c r="I133" s="75">
        <v>0</v>
      </c>
      <c r="J133" s="46">
        <f t="shared" si="22"/>
        <v>18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7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7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7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7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7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7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7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7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7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7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7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7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7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1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7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1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7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1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7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1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7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1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7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1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7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1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7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1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7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7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1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7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1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7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1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7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1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7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1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7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1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7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1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si="27"/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1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1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1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1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1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1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1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1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1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 t="shared" si="27"/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si="27"/>
        <v>0</v>
      </c>
      <c r="H174" s="77">
        <v>0</v>
      </c>
      <c r="I174" s="75">
        <v>0</v>
      </c>
      <c r="J174" s="46">
        <f t="shared" ref="J174" si="2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30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0</v>
      </c>
      <c r="F175" s="70">
        <v>20</v>
      </c>
      <c r="G175" s="46">
        <f t="shared" si="27"/>
        <v>20</v>
      </c>
      <c r="H175" s="77">
        <v>0</v>
      </c>
      <c r="I175" s="75">
        <v>0</v>
      </c>
      <c r="J175" s="46">
        <f t="shared" si="28"/>
        <v>20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4</v>
      </c>
      <c r="F180" s="70"/>
      <c r="G180" s="46">
        <f t="shared" si="27"/>
        <v>4</v>
      </c>
      <c r="H180" s="77">
        <v>0</v>
      </c>
      <c r="I180" s="75">
        <v>0</v>
      </c>
      <c r="J180" s="46">
        <f t="shared" si="28"/>
        <v>4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ref="P182:P255" si="33">SUM(M182-O182)</f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 t="shared" si="27"/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122</v>
      </c>
      <c r="F188" s="70"/>
      <c r="G188" s="46">
        <f t="shared" si="27"/>
        <v>122</v>
      </c>
      <c r="H188" s="77">
        <v>0</v>
      </c>
      <c r="I188" s="75">
        <v>0</v>
      </c>
      <c r="J188" s="46">
        <f>+G188-H188-K188-I188</f>
        <v>122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 t="shared" si="27"/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33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33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3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20</v>
      </c>
      <c r="F193" s="70">
        <v>20</v>
      </c>
      <c r="G193" s="46">
        <f t="shared" si="27"/>
        <v>40</v>
      </c>
      <c r="H193" s="77">
        <v>0</v>
      </c>
      <c r="I193" s="75">
        <v>0</v>
      </c>
      <c r="J193" s="46">
        <f t="shared" si="28"/>
        <v>37</v>
      </c>
      <c r="K193" s="71">
        <v>3</v>
      </c>
      <c r="L193" s="20">
        <v>60</v>
      </c>
      <c r="M193" s="64">
        <f t="shared" si="31"/>
        <v>180</v>
      </c>
      <c r="N193" s="17" t="s">
        <v>16</v>
      </c>
      <c r="O193" s="18"/>
      <c r="P193" s="122">
        <f t="shared" si="33"/>
        <v>180</v>
      </c>
      <c r="Q193" s="89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21</v>
      </c>
      <c r="F194" s="70">
        <v>25</v>
      </c>
      <c r="G194" s="46">
        <f t="shared" si="27"/>
        <v>46</v>
      </c>
      <c r="H194" s="77">
        <v>0</v>
      </c>
      <c r="I194" s="75">
        <v>5</v>
      </c>
      <c r="J194" s="46">
        <f t="shared" si="28"/>
        <v>40</v>
      </c>
      <c r="K194" s="71">
        <v>1</v>
      </c>
      <c r="L194" s="20">
        <v>120</v>
      </c>
      <c r="M194" s="64">
        <f t="shared" si="31"/>
        <v>120</v>
      </c>
      <c r="N194" s="17" t="s">
        <v>1445</v>
      </c>
      <c r="O194" s="18"/>
      <c r="P194" s="122">
        <f t="shared" si="33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3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3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ref="G197:G256" si="36">E197+F197</f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3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6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6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6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6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6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6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6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31</v>
      </c>
      <c r="F205" s="70"/>
      <c r="G205" s="46">
        <f t="shared" si="36"/>
        <v>31</v>
      </c>
      <c r="H205" s="77">
        <v>0</v>
      </c>
      <c r="I205" s="75">
        <v>0</v>
      </c>
      <c r="J205" s="46">
        <f t="shared" si="28"/>
        <v>28</v>
      </c>
      <c r="K205" s="71">
        <v>3</v>
      </c>
      <c r="L205" s="20">
        <v>55</v>
      </c>
      <c r="M205" s="64">
        <f t="shared" si="31"/>
        <v>165</v>
      </c>
      <c r="N205" s="17" t="s">
        <v>16</v>
      </c>
      <c r="O205" s="18"/>
      <c r="P205" s="122">
        <f t="shared" si="33"/>
        <v>165</v>
      </c>
      <c r="Q205" s="89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6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 t="shared" si="36"/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>
        <v>10</v>
      </c>
      <c r="G208" s="46">
        <f t="shared" si="36"/>
        <v>10</v>
      </c>
      <c r="H208" s="77">
        <v>0</v>
      </c>
      <c r="I208" s="75">
        <v>0</v>
      </c>
      <c r="J208" s="46">
        <f t="shared" si="28"/>
        <v>10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6</v>
      </c>
      <c r="F209" s="70"/>
      <c r="G209" s="46">
        <f t="shared" si="36"/>
        <v>6</v>
      </c>
      <c r="H209" s="77">
        <v>0</v>
      </c>
      <c r="I209" s="75">
        <v>0</v>
      </c>
      <c r="J209" s="46">
        <f t="shared" si="28"/>
        <v>6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3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6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6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6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6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6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6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6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3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6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3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6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3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6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3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6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3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6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3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6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3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6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3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6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3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6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3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6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3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6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3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6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6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3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6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3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si="36"/>
        <v>0</v>
      </c>
      <c r="H231" s="77">
        <v>0</v>
      </c>
      <c r="I231" s="75">
        <v>0</v>
      </c>
      <c r="J231" s="46">
        <f t="shared" ref="J231:J254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3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36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3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36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3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36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3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36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0</v>
      </c>
      <c r="F236" s="70"/>
      <c r="G236" s="46">
        <f t="shared" si="36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36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36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si="36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+'2'!J240</f>
        <v>0</v>
      </c>
      <c r="F240" s="70"/>
      <c r="G240" s="46">
        <f t="shared" si="36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+'2'!J241</f>
        <v>0</v>
      </c>
      <c r="F241" s="70"/>
      <c r="G241" s="46">
        <f t="shared" si="36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+'2'!J242</f>
        <v>0</v>
      </c>
      <c r="F242" s="70"/>
      <c r="G242" s="46">
        <f t="shared" si="36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+'2'!J243</f>
        <v>0</v>
      </c>
      <c r="F243" s="70"/>
      <c r="G243" s="46">
        <f t="shared" si="36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+'2'!J244</f>
        <v>0</v>
      </c>
      <c r="F244" s="70"/>
      <c r="G244" s="46">
        <f t="shared" si="36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+'2'!J245</f>
        <v>0</v>
      </c>
      <c r="F245" s="70"/>
      <c r="G245" s="46">
        <f t="shared" si="36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+'2'!J246</f>
        <v>0</v>
      </c>
      <c r="F246" s="70"/>
      <c r="G246" s="46">
        <f t="shared" si="36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ref="P246" si="44">SUM(M246-O246)</f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+'2'!J247</f>
        <v>0</v>
      </c>
      <c r="F247" s="70"/>
      <c r="G247" s="46">
        <f t="shared" si="36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+'2'!J248</f>
        <v>0</v>
      </c>
      <c r="F248" s="70"/>
      <c r="G248" s="46">
        <f t="shared" si="36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3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+'2'!J249</f>
        <v>1</v>
      </c>
      <c r="F249" s="70"/>
      <c r="G249" s="46">
        <f t="shared" si="36"/>
        <v>1</v>
      </c>
      <c r="H249" s="77">
        <v>0</v>
      </c>
      <c r="I249" s="75">
        <v>0</v>
      </c>
      <c r="J249" s="46">
        <f t="shared" si="38"/>
        <v>0</v>
      </c>
      <c r="K249" s="71">
        <v>1</v>
      </c>
      <c r="L249" s="20">
        <v>15</v>
      </c>
      <c r="M249" s="64">
        <f t="shared" si="31"/>
        <v>15</v>
      </c>
      <c r="N249" s="17" t="s">
        <v>16</v>
      </c>
      <c r="O249" s="18"/>
      <c r="P249" s="122">
        <f t="shared" si="33"/>
        <v>15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+'2'!J250</f>
        <v>0</v>
      </c>
      <c r="F250" s="70"/>
      <c r="G250" s="46">
        <f t="shared" si="36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3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/>
      <c r="C251" s="19"/>
      <c r="D251" s="10"/>
      <c r="E251" s="63">
        <f>+'2'!J251</f>
        <v>0</v>
      </c>
      <c r="F251" s="70"/>
      <c r="G251" s="46">
        <f t="shared" si="36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3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36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3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36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3"/>
        <v>0</v>
      </c>
      <c r="Q253" s="89"/>
      <c r="R253" s="43">
        <f t="shared" si="32"/>
        <v>0</v>
      </c>
    </row>
    <row r="254" spans="1:18" ht="25.5" x14ac:dyDescent="0.55000000000000004">
      <c r="A254" s="10">
        <v>247</v>
      </c>
      <c r="B254" s="10"/>
      <c r="C254" s="19"/>
      <c r="D254" s="10"/>
      <c r="E254" s="63">
        <f>+'2'!J254</f>
        <v>0</v>
      </c>
      <c r="F254" s="70"/>
      <c r="G254" s="46">
        <f t="shared" si="36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3"/>
        <v>0</v>
      </c>
      <c r="Q254" s="89"/>
      <c r="R254" s="43">
        <f t="shared" si="32"/>
        <v>0</v>
      </c>
    </row>
    <row r="255" spans="1:18" ht="24" customHeight="1" x14ac:dyDescent="0.55000000000000004">
      <c r="A255" s="10">
        <v>248</v>
      </c>
      <c r="B255" s="10"/>
      <c r="C255" s="19"/>
      <c r="D255" s="10"/>
      <c r="E255" s="63">
        <f>+'2'!J255</f>
        <v>0</v>
      </c>
      <c r="F255" s="70"/>
      <c r="G255" s="46">
        <f t="shared" si="36"/>
        <v>0</v>
      </c>
      <c r="H255" s="77">
        <v>0</v>
      </c>
      <c r="I255" s="75">
        <v>0</v>
      </c>
      <c r="J255" s="46">
        <f t="shared" ref="J255" si="45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3"/>
        <v>0</v>
      </c>
      <c r="Q255" s="89"/>
      <c r="R255" s="43">
        <f t="shared" si="32"/>
        <v>0</v>
      </c>
    </row>
    <row r="256" spans="1:18" ht="25.5" x14ac:dyDescent="0.55000000000000004">
      <c r="A256" s="10">
        <v>249</v>
      </c>
      <c r="B256" s="10"/>
      <c r="C256" s="19"/>
      <c r="D256" s="10"/>
      <c r="E256" s="63">
        <f>+'2'!J256</f>
        <v>0</v>
      </c>
      <c r="F256" s="70"/>
      <c r="G256" s="46">
        <f t="shared" si="36"/>
        <v>0</v>
      </c>
      <c r="H256" s="77">
        <v>0</v>
      </c>
      <c r="I256" s="75">
        <v>0</v>
      </c>
      <c r="J256" s="46">
        <f t="shared" ref="J256" si="46">+G256-H256-K256-I256</f>
        <v>0</v>
      </c>
      <c r="K256" s="71"/>
      <c r="L256" s="20"/>
      <c r="M256" s="64">
        <f t="shared" ref="M256" si="47">+L256*K256</f>
        <v>0</v>
      </c>
      <c r="N256" s="17" t="s">
        <v>16</v>
      </c>
      <c r="O256" s="18"/>
      <c r="P256" s="23">
        <f t="shared" ref="P256" si="48">SUM(M256-O256)</f>
        <v>0</v>
      </c>
      <c r="Q256" s="89"/>
      <c r="R256" s="43">
        <f t="shared" ref="R256" si="49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1307.3299999999997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3145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520</v>
      </c>
      <c r="O261" s="2">
        <v>100</v>
      </c>
      <c r="P261" s="2">
        <v>150</v>
      </c>
      <c r="Q261" s="87">
        <v>170</v>
      </c>
      <c r="R261" s="2">
        <v>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2325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2325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AB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22</v>
      </c>
      <c r="F5" s="70"/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19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50</v>
      </c>
      <c r="P5" s="122">
        <f t="shared" ref="P5:P80" si="2">SUM(M5-O5)</f>
        <v>100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56</v>
      </c>
      <c r="F6" s="70"/>
      <c r="G6" s="46">
        <f t="shared" si="0"/>
        <v>56</v>
      </c>
      <c r="H6" s="77">
        <v>0</v>
      </c>
      <c r="I6" s="75">
        <v>5</v>
      </c>
      <c r="J6" s="46">
        <f t="shared" si="1"/>
        <v>38</v>
      </c>
      <c r="K6" s="71">
        <v>13</v>
      </c>
      <c r="L6" s="15">
        <v>100</v>
      </c>
      <c r="M6" s="64">
        <f t="shared" ref="M6:M80" si="3">+L6*K6</f>
        <v>1300</v>
      </c>
      <c r="N6" s="17" t="s">
        <v>1445</v>
      </c>
      <c r="O6" s="18"/>
      <c r="P6" s="122">
        <f t="shared" si="2"/>
        <v>1300</v>
      </c>
      <c r="Q6" s="120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12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2">
        <f t="shared" si="2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6</v>
      </c>
      <c r="K18" s="71">
        <v>6</v>
      </c>
      <c r="L18" s="15">
        <v>50</v>
      </c>
      <c r="M18" s="64">
        <f t="shared" si="3"/>
        <v>300</v>
      </c>
      <c r="N18" s="17" t="s">
        <v>16</v>
      </c>
      <c r="O18" s="18"/>
      <c r="P18" s="122">
        <f t="shared" si="2"/>
        <v>300</v>
      </c>
      <c r="Q18" s="120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2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49</v>
      </c>
      <c r="F22" s="70"/>
      <c r="G22" s="46">
        <f t="shared" si="0"/>
        <v>49</v>
      </c>
      <c r="H22" s="77">
        <v>0</v>
      </c>
      <c r="I22" s="75">
        <v>5</v>
      </c>
      <c r="J22" s="46">
        <f t="shared" si="1"/>
        <v>35</v>
      </c>
      <c r="K22" s="71">
        <v>9</v>
      </c>
      <c r="L22" s="20">
        <v>100</v>
      </c>
      <c r="M22" s="64">
        <f t="shared" si="3"/>
        <v>900</v>
      </c>
      <c r="N22" s="17" t="s">
        <v>1445</v>
      </c>
      <c r="O22" s="18"/>
      <c r="P22" s="122">
        <f t="shared" si="2"/>
        <v>900</v>
      </c>
      <c r="Q22" s="120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6"/>
        <v>23</v>
      </c>
      <c r="K31" s="71">
        <v>12</v>
      </c>
      <c r="L31" s="15">
        <v>100</v>
      </c>
      <c r="M31" s="64">
        <f t="shared" si="3"/>
        <v>1200</v>
      </c>
      <c r="N31" s="17" t="s">
        <v>16</v>
      </c>
      <c r="O31" s="18"/>
      <c r="P31" s="122">
        <f t="shared" si="2"/>
        <v>1200</v>
      </c>
      <c r="Q31" s="120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8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2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5</v>
      </c>
      <c r="K33" s="71">
        <v>5</v>
      </c>
      <c r="L33" s="15">
        <v>130</v>
      </c>
      <c r="M33" s="64">
        <f t="shared" si="3"/>
        <v>650</v>
      </c>
      <c r="N33" s="17" t="s">
        <v>16</v>
      </c>
      <c r="O33" s="18"/>
      <c r="P33" s="122">
        <f t="shared" si="2"/>
        <v>650</v>
      </c>
      <c r="Q33" s="89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10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2">
        <f t="shared" si="2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9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2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4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22">
        <f>SUM(M48-O48)</f>
        <v>300</v>
      </c>
      <c r="Q48" s="120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17</v>
      </c>
      <c r="F49" s="70"/>
      <c r="G49" s="46">
        <f t="shared" si="5"/>
        <v>17</v>
      </c>
      <c r="H49" s="77">
        <v>0</v>
      </c>
      <c r="I49" s="75">
        <v>0</v>
      </c>
      <c r="J49" s="46">
        <f t="shared" si="6"/>
        <v>16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16</v>
      </c>
      <c r="F50" s="70"/>
      <c r="G50" s="46">
        <f t="shared" si="5"/>
        <v>16</v>
      </c>
      <c r="H50" s="77">
        <v>0</v>
      </c>
      <c r="I50" s="75">
        <v>0</v>
      </c>
      <c r="J50" s="46">
        <f t="shared" si="6"/>
        <v>14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50</v>
      </c>
      <c r="P50" s="122">
        <f t="shared" si="2"/>
        <v>50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6</v>
      </c>
      <c r="K53" s="71">
        <v>6</v>
      </c>
      <c r="L53" s="20">
        <v>50</v>
      </c>
      <c r="M53" s="64">
        <f>+L53*K53</f>
        <v>300</v>
      </c>
      <c r="N53" s="17" t="s">
        <v>16</v>
      </c>
      <c r="O53" s="18"/>
      <c r="P53" s="122">
        <f>SUM(M53-O53)</f>
        <v>300</v>
      </c>
      <c r="Q53" s="120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8</v>
      </c>
      <c r="F65" s="70"/>
      <c r="G65" s="46">
        <f t="shared" si="5"/>
        <v>8</v>
      </c>
      <c r="H65" s="77">
        <v>0</v>
      </c>
      <c r="I65" s="75">
        <v>0</v>
      </c>
      <c r="J65" s="46">
        <f t="shared" si="6"/>
        <v>7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7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4</v>
      </c>
      <c r="K74" s="71">
        <v>4</v>
      </c>
      <c r="L74" s="21">
        <v>50</v>
      </c>
      <c r="M74" s="64">
        <f t="shared" si="3"/>
        <v>200</v>
      </c>
      <c r="N74" s="17" t="s">
        <v>16</v>
      </c>
      <c r="O74" s="18"/>
      <c r="P74" s="122">
        <f t="shared" si="2"/>
        <v>200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4</v>
      </c>
      <c r="K77" s="71">
        <v>5</v>
      </c>
      <c r="L77" s="21">
        <v>50</v>
      </c>
      <c r="M77" s="64">
        <f t="shared" si="3"/>
        <v>250</v>
      </c>
      <c r="N77" s="17" t="s">
        <v>16</v>
      </c>
      <c r="O77" s="18">
        <v>50</v>
      </c>
      <c r="P77" s="122">
        <f t="shared" si="2"/>
        <v>200</v>
      </c>
      <c r="Q77" s="89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2">
        <f t="shared" si="2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2">
        <f t="shared" ref="P81:P85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16</v>
      </c>
      <c r="F112" s="70"/>
      <c r="G112" s="46">
        <f t="shared" si="24"/>
        <v>16</v>
      </c>
      <c r="H112" s="77">
        <v>0</v>
      </c>
      <c r="I112" s="75">
        <v>0</v>
      </c>
      <c r="J112" s="46">
        <f t="shared" si="25"/>
        <v>14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>
        <v>50</v>
      </c>
      <c r="P112" s="122">
        <f t="shared" si="23"/>
        <v>150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22</v>
      </c>
      <c r="F113" s="70"/>
      <c r="G113" s="46">
        <f t="shared" si="24"/>
        <v>22</v>
      </c>
      <c r="H113" s="77">
        <v>0</v>
      </c>
      <c r="I113" s="75">
        <v>0</v>
      </c>
      <c r="J113" s="46">
        <f t="shared" si="25"/>
        <v>19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22">
        <f t="shared" si="23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7</v>
      </c>
      <c r="F115" s="70"/>
      <c r="G115" s="46">
        <f t="shared" si="24"/>
        <v>7</v>
      </c>
      <c r="H115" s="77">
        <v>0</v>
      </c>
      <c r="I115" s="75">
        <v>0</v>
      </c>
      <c r="J115" s="46">
        <f t="shared" si="25"/>
        <v>5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2">
        <f t="shared" si="23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11</v>
      </c>
      <c r="F116" s="70"/>
      <c r="G116" s="46">
        <f t="shared" si="24"/>
        <v>11</v>
      </c>
      <c r="H116" s="77">
        <v>0</v>
      </c>
      <c r="I116" s="75">
        <v>0</v>
      </c>
      <c r="J116" s="46">
        <f t="shared" si="25"/>
        <v>7</v>
      </c>
      <c r="K116" s="71">
        <v>4</v>
      </c>
      <c r="L116" s="22">
        <v>100</v>
      </c>
      <c r="M116" s="64">
        <f t="shared" si="7"/>
        <v>400</v>
      </c>
      <c r="N116" s="17" t="s">
        <v>16</v>
      </c>
      <c r="O116" s="18"/>
      <c r="P116" s="122">
        <f t="shared" si="23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8</v>
      </c>
      <c r="F126" s="70"/>
      <c r="G126" s="46">
        <f t="shared" si="24"/>
        <v>8</v>
      </c>
      <c r="H126" s="77">
        <v>0</v>
      </c>
      <c r="I126" s="75">
        <v>0</v>
      </c>
      <c r="J126" s="46">
        <f t="shared" si="25"/>
        <v>4</v>
      </c>
      <c r="K126" s="71">
        <v>4</v>
      </c>
      <c r="L126" s="22">
        <v>100</v>
      </c>
      <c r="M126" s="64">
        <f t="shared" si="7"/>
        <v>400</v>
      </c>
      <c r="N126" s="17" t="s">
        <v>16</v>
      </c>
      <c r="O126" s="18"/>
      <c r="P126" s="122">
        <f t="shared" si="23"/>
        <v>400</v>
      </c>
      <c r="Q126" s="89">
        <v>68</v>
      </c>
      <c r="R126" s="43">
        <f t="shared" si="9"/>
        <v>272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20</v>
      </c>
      <c r="F131" s="70"/>
      <c r="G131" s="46">
        <f t="shared" si="24"/>
        <v>20</v>
      </c>
      <c r="H131" s="77">
        <v>0</v>
      </c>
      <c r="I131" s="75">
        <v>0</v>
      </c>
      <c r="J131" s="46">
        <f t="shared" si="25"/>
        <v>16</v>
      </c>
      <c r="K131" s="71">
        <v>4</v>
      </c>
      <c r="L131" s="22">
        <v>50</v>
      </c>
      <c r="M131" s="64">
        <f t="shared" si="7"/>
        <v>200</v>
      </c>
      <c r="N131" s="17" t="s">
        <v>16</v>
      </c>
      <c r="O131" s="18">
        <v>50</v>
      </c>
      <c r="P131" s="122">
        <f t="shared" si="23"/>
        <v>150</v>
      </c>
      <c r="Q131" s="89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18</v>
      </c>
      <c r="F133" s="70"/>
      <c r="G133" s="46">
        <f t="shared" si="24"/>
        <v>18</v>
      </c>
      <c r="H133" s="77">
        <v>0</v>
      </c>
      <c r="I133" s="75">
        <v>0</v>
      </c>
      <c r="J133" s="46">
        <f t="shared" si="25"/>
        <v>16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23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20</v>
      </c>
      <c r="F175" s="70"/>
      <c r="G175" s="46">
        <f t="shared" si="31"/>
        <v>20</v>
      </c>
      <c r="H175" s="77">
        <v>0</v>
      </c>
      <c r="I175" s="75">
        <v>0</v>
      </c>
      <c r="J175" s="46">
        <f t="shared" si="32"/>
        <v>19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ref="P177:P255" si="36">SUM(M177-O177)</f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4</v>
      </c>
      <c r="F180" s="70"/>
      <c r="G180" s="46">
        <f t="shared" si="31"/>
        <v>4</v>
      </c>
      <c r="H180" s="77">
        <v>0</v>
      </c>
      <c r="I180" s="75">
        <v>0</v>
      </c>
      <c r="J180" s="46">
        <f t="shared" si="32"/>
        <v>1</v>
      </c>
      <c r="K180" s="71">
        <v>3</v>
      </c>
      <c r="L180" s="20">
        <v>35</v>
      </c>
      <c r="M180" s="64">
        <f t="shared" si="35"/>
        <v>105</v>
      </c>
      <c r="N180" s="17" t="s">
        <v>16</v>
      </c>
      <c r="O180" s="18"/>
      <c r="P180" s="122">
        <f t="shared" si="36"/>
        <v>105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122</v>
      </c>
      <c r="F188" s="70"/>
      <c r="G188" s="46">
        <f>E188+F188</f>
        <v>122</v>
      </c>
      <c r="H188" s="77">
        <v>0</v>
      </c>
      <c r="I188" s="75">
        <v>0</v>
      </c>
      <c r="J188" s="46">
        <f>+G188-H188-K188-I188</f>
        <v>120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22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37</v>
      </c>
      <c r="F193" s="70"/>
      <c r="G193" s="46">
        <f t="shared" si="31"/>
        <v>37</v>
      </c>
      <c r="H193" s="77">
        <v>0</v>
      </c>
      <c r="I193" s="75">
        <v>0</v>
      </c>
      <c r="J193" s="46">
        <f t="shared" si="32"/>
        <v>33</v>
      </c>
      <c r="K193" s="71">
        <v>4</v>
      </c>
      <c r="L193" s="20">
        <v>60</v>
      </c>
      <c r="M193" s="64">
        <f t="shared" si="35"/>
        <v>240</v>
      </c>
      <c r="N193" s="17" t="s">
        <v>16</v>
      </c>
      <c r="O193" s="18"/>
      <c r="P193" s="122">
        <f t="shared" si="36"/>
        <v>240</v>
      </c>
      <c r="Q193" s="89">
        <v>38</v>
      </c>
      <c r="R193" s="43">
        <f t="shared" si="37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40</v>
      </c>
      <c r="F194" s="70"/>
      <c r="G194" s="46">
        <f t="shared" si="31"/>
        <v>40</v>
      </c>
      <c r="H194" s="77">
        <v>0</v>
      </c>
      <c r="I194" s="75">
        <v>0</v>
      </c>
      <c r="J194" s="46">
        <f t="shared" si="32"/>
        <v>27</v>
      </c>
      <c r="K194" s="71">
        <v>13</v>
      </c>
      <c r="L194" s="20">
        <v>120</v>
      </c>
      <c r="M194" s="64">
        <f t="shared" si="35"/>
        <v>1560</v>
      </c>
      <c r="N194" s="17" t="s">
        <v>16</v>
      </c>
      <c r="O194" s="18"/>
      <c r="P194" s="122">
        <f t="shared" si="36"/>
        <v>1560</v>
      </c>
      <c r="Q194" s="89">
        <v>73</v>
      </c>
      <c r="R194" s="43">
        <f t="shared" si="37"/>
        <v>949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28</v>
      </c>
      <c r="F205" s="70"/>
      <c r="G205" s="46">
        <f t="shared" si="31"/>
        <v>28</v>
      </c>
      <c r="H205" s="77">
        <v>0</v>
      </c>
      <c r="I205" s="75">
        <v>0</v>
      </c>
      <c r="J205" s="46">
        <f t="shared" si="32"/>
        <v>22</v>
      </c>
      <c r="K205" s="71">
        <v>6</v>
      </c>
      <c r="L205" s="20">
        <v>55</v>
      </c>
      <c r="M205" s="64">
        <f t="shared" si="35"/>
        <v>330</v>
      </c>
      <c r="N205" s="17" t="s">
        <v>16</v>
      </c>
      <c r="O205" s="18"/>
      <c r="P205" s="122">
        <f t="shared" si="36"/>
        <v>330</v>
      </c>
      <c r="Q205" s="89">
        <v>40</v>
      </c>
      <c r="R205" s="43">
        <f t="shared" si="37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10</v>
      </c>
      <c r="F208" s="70"/>
      <c r="G208" s="46">
        <f t="shared" si="31"/>
        <v>10</v>
      </c>
      <c r="H208" s="77">
        <v>0</v>
      </c>
      <c r="I208" s="75">
        <v>0</v>
      </c>
      <c r="J208" s="46">
        <f t="shared" si="32"/>
        <v>8</v>
      </c>
      <c r="K208" s="71">
        <v>2</v>
      </c>
      <c r="L208" s="20">
        <v>50</v>
      </c>
      <c r="M208" s="64">
        <f t="shared" si="35"/>
        <v>100</v>
      </c>
      <c r="N208" s="17" t="s">
        <v>16</v>
      </c>
      <c r="O208" s="18"/>
      <c r="P208" s="122">
        <f t="shared" si="36"/>
        <v>100</v>
      </c>
      <c r="Q208" s="89">
        <v>33</v>
      </c>
      <c r="R208" s="43">
        <f t="shared" si="37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6</v>
      </c>
      <c r="F209" s="70"/>
      <c r="G209" s="46">
        <f t="shared" si="31"/>
        <v>6</v>
      </c>
      <c r="H209" s="77">
        <v>0</v>
      </c>
      <c r="I209" s="75">
        <v>0</v>
      </c>
      <c r="J209" s="46">
        <f t="shared" si="32"/>
        <v>5</v>
      </c>
      <c r="K209" s="71">
        <v>1</v>
      </c>
      <c r="L209" s="20">
        <v>120</v>
      </c>
      <c r="M209" s="64">
        <f t="shared" si="35"/>
        <v>120</v>
      </c>
      <c r="N209" s="17" t="s">
        <v>16</v>
      </c>
      <c r="O209" s="18"/>
      <c r="P209" s="122">
        <f t="shared" si="36"/>
        <v>120</v>
      </c>
      <c r="Q209" s="89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5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54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+'3'!J247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+'3'!J248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+'3'!J250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43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/>
      <c r="C251" s="19"/>
      <c r="D251" s="10"/>
      <c r="E251" s="63">
        <f>+'3'!J251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36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+'3'!J252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6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6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ref="P256" si="53">SUM(M256-O256)</f>
        <v>0</v>
      </c>
      <c r="Q256" s="89"/>
      <c r="R256" s="43">
        <f t="shared" ref="R256" si="54">+K256*Q256</f>
        <v>0</v>
      </c>
    </row>
    <row r="257" spans="1:28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4418.6299999999992</v>
      </c>
      <c r="S257" s="74"/>
    </row>
    <row r="258" spans="1:28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8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10710</v>
      </c>
    </row>
    <row r="260" spans="1:28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8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3290</v>
      </c>
      <c r="O261" s="2">
        <v>740</v>
      </c>
      <c r="P261" s="2">
        <v>160</v>
      </c>
      <c r="Q261" s="87">
        <v>150</v>
      </c>
      <c r="R261" s="2">
        <v>115</v>
      </c>
      <c r="S261" s="2">
        <v>155</v>
      </c>
      <c r="T261" s="2">
        <v>320</v>
      </c>
      <c r="U261" s="2">
        <v>160</v>
      </c>
      <c r="V261" s="2">
        <v>120</v>
      </c>
      <c r="W261" s="2">
        <v>110</v>
      </c>
      <c r="X261" s="2">
        <v>210</v>
      </c>
      <c r="Y261" s="2">
        <v>300</v>
      </c>
      <c r="Z261" s="2">
        <v>500</v>
      </c>
      <c r="AA261" s="2">
        <v>100</v>
      </c>
      <c r="AB261" s="2">
        <v>150</v>
      </c>
    </row>
    <row r="262" spans="1:28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250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7170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7170</v>
      </c>
    </row>
    <row r="267" spans="1:28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8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8" x14ac:dyDescent="0.5">
      <c r="J269" s="2"/>
      <c r="L269" s="2"/>
    </row>
    <row r="270" spans="1:28" ht="25.5" x14ac:dyDescent="0.55000000000000004">
      <c r="J270" s="2"/>
      <c r="L270" s="72" t="s">
        <v>271</v>
      </c>
      <c r="M270" s="2" t="s">
        <v>306</v>
      </c>
    </row>
    <row r="271" spans="1:28" x14ac:dyDescent="0.5">
      <c r="J271" s="2"/>
      <c r="L271" s="2"/>
    </row>
    <row r="272" spans="1:2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AE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14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2">
        <f t="shared" ref="P5:P80" si="2"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28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/>
      <c r="P6" s="122">
        <f t="shared" si="2"/>
        <v>1000</v>
      </c>
      <c r="Q6" s="120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5</v>
      </c>
      <c r="K11" s="71">
        <v>7</v>
      </c>
      <c r="L11" s="15">
        <v>50</v>
      </c>
      <c r="M11" s="64">
        <f t="shared" si="3"/>
        <v>350</v>
      </c>
      <c r="N11" s="17" t="s">
        <v>16</v>
      </c>
      <c r="O11" s="18"/>
      <c r="P11" s="122">
        <f t="shared" si="2"/>
        <v>350</v>
      </c>
      <c r="Q11" s="120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1</v>
      </c>
      <c r="K18" s="71">
        <v>5</v>
      </c>
      <c r="L18" s="15">
        <v>50</v>
      </c>
      <c r="M18" s="64">
        <f t="shared" si="3"/>
        <v>250</v>
      </c>
      <c r="N18" s="17" t="s">
        <v>16</v>
      </c>
      <c r="O18" s="18"/>
      <c r="P18" s="122">
        <f t="shared" si="2"/>
        <v>250</v>
      </c>
      <c r="Q18" s="120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2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25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/>
      <c r="P22" s="122">
        <f t="shared" si="2"/>
        <v>1000</v>
      </c>
      <c r="Q22" s="120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10</v>
      </c>
      <c r="K31" s="71">
        <v>13</v>
      </c>
      <c r="L31" s="15">
        <v>100</v>
      </c>
      <c r="M31" s="64">
        <f t="shared" si="3"/>
        <v>1300</v>
      </c>
      <c r="N31" s="17" t="s">
        <v>16</v>
      </c>
      <c r="O31" s="18"/>
      <c r="P31" s="122">
        <f t="shared" si="2"/>
        <v>1300</v>
      </c>
      <c r="Q31" s="120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8</v>
      </c>
      <c r="F32" s="70"/>
      <c r="G32" s="46">
        <f t="shared" si="5"/>
        <v>8</v>
      </c>
      <c r="H32" s="77">
        <v>0</v>
      </c>
      <c r="I32" s="75">
        <v>0</v>
      </c>
      <c r="J32" s="46">
        <f t="shared" si="6"/>
        <v>4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2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2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ref="P44:P57" si="7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3</v>
      </c>
      <c r="K46" s="71">
        <v>7</v>
      </c>
      <c r="L46" s="15">
        <v>50</v>
      </c>
      <c r="M46" s="64">
        <f t="shared" si="3"/>
        <v>350</v>
      </c>
      <c r="N46" s="17" t="s">
        <v>16</v>
      </c>
      <c r="O46" s="18"/>
      <c r="P46" s="122">
        <f t="shared" si="7"/>
        <v>350</v>
      </c>
      <c r="Q46" s="120">
        <v>17.78</v>
      </c>
      <c r="R46" s="43">
        <f t="shared" si="4"/>
        <v>124.46000000000001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3</v>
      </c>
      <c r="K47" s="71">
        <v>6</v>
      </c>
      <c r="L47" s="15">
        <v>50</v>
      </c>
      <c r="M47" s="64">
        <f t="shared" si="3"/>
        <v>300</v>
      </c>
      <c r="N47" s="17" t="s">
        <v>16</v>
      </c>
      <c r="O47" s="18"/>
      <c r="P47" s="122">
        <f t="shared" si="7"/>
        <v>300</v>
      </c>
      <c r="Q47" s="120">
        <v>17.989999999999998</v>
      </c>
      <c r="R47" s="43">
        <f t="shared" si="4"/>
        <v>107.94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0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2">
        <f t="shared" si="7"/>
        <v>200</v>
      </c>
      <c r="Q48" s="120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16</v>
      </c>
      <c r="F49" s="70"/>
      <c r="G49" s="46">
        <f t="shared" si="5"/>
        <v>16</v>
      </c>
      <c r="H49" s="77">
        <v>0</v>
      </c>
      <c r="I49" s="75">
        <v>0</v>
      </c>
      <c r="J49" s="46">
        <f t="shared" si="6"/>
        <v>15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7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14</v>
      </c>
      <c r="F50" s="70"/>
      <c r="G50" s="46">
        <f t="shared" si="5"/>
        <v>14</v>
      </c>
      <c r="H50" s="77">
        <v>0</v>
      </c>
      <c r="I50" s="75">
        <v>0</v>
      </c>
      <c r="J50" s="46">
        <f t="shared" si="6"/>
        <v>13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7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2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22">
        <f t="shared" si="7"/>
        <v>200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6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5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/>
      <c r="P66" s="122">
        <f t="shared" si="2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1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/>
      <c r="P74" s="122">
        <f t="shared" si="2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1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/>
      <c r="P77" s="122">
        <f t="shared" si="2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2">
        <f t="shared" ref="P81:P172" si="9">SUM(M81-O81)</f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32" si="31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14</v>
      </c>
      <c r="F112" s="70"/>
      <c r="G112" s="46">
        <f t="shared" si="24"/>
        <v>14</v>
      </c>
      <c r="H112" s="77">
        <v>0</v>
      </c>
      <c r="I112" s="75">
        <v>0</v>
      </c>
      <c r="J112" s="46">
        <f t="shared" si="25"/>
        <v>10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>
        <v>100</v>
      </c>
      <c r="P112" s="122">
        <f t="shared" si="31"/>
        <v>300</v>
      </c>
      <c r="Q112" s="120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19</v>
      </c>
      <c r="F113" s="70"/>
      <c r="G113" s="46">
        <f t="shared" si="24"/>
        <v>19</v>
      </c>
      <c r="H113" s="77">
        <v>0</v>
      </c>
      <c r="I113" s="75">
        <v>0</v>
      </c>
      <c r="J113" s="46">
        <f t="shared" si="25"/>
        <v>17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2">
        <f t="shared" si="31"/>
        <v>110</v>
      </c>
      <c r="Q113" s="120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5</v>
      </c>
      <c r="F115" s="70"/>
      <c r="G115" s="46">
        <f t="shared" si="24"/>
        <v>5</v>
      </c>
      <c r="H115" s="77">
        <v>0</v>
      </c>
      <c r="I115" s="75">
        <v>0</v>
      </c>
      <c r="J115" s="46">
        <f t="shared" si="25"/>
        <v>4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31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7</v>
      </c>
      <c r="F116" s="70"/>
      <c r="G116" s="46">
        <f t="shared" si="24"/>
        <v>7</v>
      </c>
      <c r="H116" s="77">
        <v>0</v>
      </c>
      <c r="I116" s="75">
        <v>0</v>
      </c>
      <c r="J116" s="46">
        <f t="shared" si="25"/>
        <v>4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22">
        <f t="shared" si="31"/>
        <v>300</v>
      </c>
      <c r="Q116" s="89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31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4</v>
      </c>
      <c r="F126" s="70"/>
      <c r="G126" s="46">
        <f t="shared" si="24"/>
        <v>4</v>
      </c>
      <c r="H126" s="77">
        <v>0</v>
      </c>
      <c r="I126" s="75">
        <v>0</v>
      </c>
      <c r="J126" s="46">
        <f t="shared" si="25"/>
        <v>3</v>
      </c>
      <c r="K126" s="71">
        <v>1</v>
      </c>
      <c r="L126" s="22">
        <v>100</v>
      </c>
      <c r="M126" s="64">
        <f t="shared" si="8"/>
        <v>100</v>
      </c>
      <c r="N126" s="17" t="s">
        <v>16</v>
      </c>
      <c r="O126" s="18"/>
      <c r="P126" s="122">
        <f t="shared" si="31"/>
        <v>100</v>
      </c>
      <c r="Q126" s="89">
        <v>68</v>
      </c>
      <c r="R126" s="43">
        <f t="shared" si="10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16</v>
      </c>
      <c r="F131" s="70"/>
      <c r="G131" s="46">
        <f t="shared" si="24"/>
        <v>16</v>
      </c>
      <c r="H131" s="77">
        <v>0</v>
      </c>
      <c r="I131" s="75">
        <v>0</v>
      </c>
      <c r="J131" s="46">
        <f t="shared" si="25"/>
        <v>8</v>
      </c>
      <c r="K131" s="71">
        <v>8</v>
      </c>
      <c r="L131" s="22">
        <v>50</v>
      </c>
      <c r="M131" s="64">
        <f t="shared" si="8"/>
        <v>400</v>
      </c>
      <c r="N131" s="17" t="s">
        <v>16</v>
      </c>
      <c r="O131" s="18"/>
      <c r="P131" s="122">
        <f t="shared" si="31"/>
        <v>400</v>
      </c>
      <c r="Q131" s="89">
        <v>9.91</v>
      </c>
      <c r="R131" s="43">
        <f t="shared" si="10"/>
        <v>79.28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16</v>
      </c>
      <c r="F133" s="70"/>
      <c r="G133" s="46">
        <f t="shared" si="24"/>
        <v>16</v>
      </c>
      <c r="H133" s="77">
        <v>0</v>
      </c>
      <c r="I133" s="75">
        <v>0</v>
      </c>
      <c r="J133" s="46">
        <f t="shared" si="25"/>
        <v>14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2">
        <f t="shared" si="9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19</v>
      </c>
      <c r="F175" s="70"/>
      <c r="G175" s="46">
        <f t="shared" si="32"/>
        <v>19</v>
      </c>
      <c r="H175" s="77">
        <v>0</v>
      </c>
      <c r="I175" s="75">
        <v>0</v>
      </c>
      <c r="J175" s="46">
        <f t="shared" si="33"/>
        <v>15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22">
        <f>SUM(M175-O175)</f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ref="P177:P188" si="37">SUM(M177-O177)</f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1</v>
      </c>
      <c r="F180" s="70"/>
      <c r="G180" s="46">
        <f t="shared" si="32"/>
        <v>1</v>
      </c>
      <c r="H180" s="77">
        <v>0</v>
      </c>
      <c r="I180" s="75">
        <v>0</v>
      </c>
      <c r="J180" s="46">
        <f t="shared" si="33"/>
        <v>1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120</v>
      </c>
      <c r="F188" s="70"/>
      <c r="G188" s="46">
        <f>E188+F188</f>
        <v>120</v>
      </c>
      <c r="H188" s="77">
        <v>0</v>
      </c>
      <c r="I188" s="75">
        <v>0</v>
      </c>
      <c r="J188" s="46">
        <f>+G188-H188-K188-I188</f>
        <v>120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ref="P190:P255" si="40">SUM(M190-O190)</f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33</v>
      </c>
      <c r="F193" s="70"/>
      <c r="G193" s="46">
        <f t="shared" si="32"/>
        <v>33</v>
      </c>
      <c r="H193" s="77">
        <v>0</v>
      </c>
      <c r="I193" s="75">
        <v>0</v>
      </c>
      <c r="J193" s="46">
        <f t="shared" si="33"/>
        <v>30</v>
      </c>
      <c r="K193" s="71">
        <v>3</v>
      </c>
      <c r="L193" s="20">
        <v>60</v>
      </c>
      <c r="M193" s="64">
        <f t="shared" si="36"/>
        <v>180</v>
      </c>
      <c r="N193" s="17" t="s">
        <v>16</v>
      </c>
      <c r="O193" s="18"/>
      <c r="P193" s="122">
        <f t="shared" si="40"/>
        <v>180</v>
      </c>
      <c r="Q193" s="89">
        <v>38</v>
      </c>
      <c r="R193" s="43">
        <f t="shared" si="38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27</v>
      </c>
      <c r="F194" s="70"/>
      <c r="G194" s="46">
        <f t="shared" si="32"/>
        <v>27</v>
      </c>
      <c r="H194" s="77">
        <v>0</v>
      </c>
      <c r="I194" s="75">
        <v>0</v>
      </c>
      <c r="J194" s="46">
        <f t="shared" si="33"/>
        <v>21</v>
      </c>
      <c r="K194" s="71">
        <v>6</v>
      </c>
      <c r="L194" s="20">
        <v>120</v>
      </c>
      <c r="M194" s="64">
        <f t="shared" si="36"/>
        <v>720</v>
      </c>
      <c r="N194" s="17" t="s">
        <v>16</v>
      </c>
      <c r="O194" s="18"/>
      <c r="P194" s="122">
        <f t="shared" si="40"/>
        <v>720</v>
      </c>
      <c r="Q194" s="89">
        <v>73</v>
      </c>
      <c r="R194" s="43">
        <f t="shared" si="38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22</v>
      </c>
      <c r="F205" s="70"/>
      <c r="G205" s="46">
        <f t="shared" si="32"/>
        <v>22</v>
      </c>
      <c r="H205" s="77">
        <v>0</v>
      </c>
      <c r="I205" s="75">
        <v>0</v>
      </c>
      <c r="J205" s="46">
        <f t="shared" si="33"/>
        <v>13</v>
      </c>
      <c r="K205" s="71">
        <v>9</v>
      </c>
      <c r="L205" s="20">
        <v>55</v>
      </c>
      <c r="M205" s="64">
        <f t="shared" si="36"/>
        <v>495</v>
      </c>
      <c r="N205" s="17" t="s">
        <v>16</v>
      </c>
      <c r="O205" s="18"/>
      <c r="P205" s="122">
        <f t="shared" si="40"/>
        <v>495</v>
      </c>
      <c r="Q205" s="89">
        <v>40</v>
      </c>
      <c r="R205" s="43">
        <f t="shared" si="38"/>
        <v>360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8</v>
      </c>
      <c r="F208" s="70"/>
      <c r="G208" s="46">
        <f t="shared" si="32"/>
        <v>8</v>
      </c>
      <c r="H208" s="77">
        <v>0</v>
      </c>
      <c r="I208" s="75">
        <v>0</v>
      </c>
      <c r="J208" s="46">
        <f t="shared" si="33"/>
        <v>7</v>
      </c>
      <c r="K208" s="71">
        <v>1</v>
      </c>
      <c r="L208" s="20">
        <v>50</v>
      </c>
      <c r="M208" s="64">
        <f t="shared" si="36"/>
        <v>50</v>
      </c>
      <c r="N208" s="17" t="s">
        <v>16</v>
      </c>
      <c r="O208" s="18"/>
      <c r="P208" s="122">
        <f t="shared" si="40"/>
        <v>50</v>
      </c>
      <c r="Q208" s="89">
        <v>33</v>
      </c>
      <c r="R208" s="43">
        <f t="shared" si="38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5</v>
      </c>
      <c r="F209" s="70"/>
      <c r="G209" s="46">
        <f t="shared" si="32"/>
        <v>5</v>
      </c>
      <c r="H209" s="77">
        <v>0</v>
      </c>
      <c r="I209" s="75">
        <v>0</v>
      </c>
      <c r="J209" s="46">
        <f t="shared" si="33"/>
        <v>2</v>
      </c>
      <c r="K209" s="71">
        <v>3</v>
      </c>
      <c r="L209" s="20">
        <v>120</v>
      </c>
      <c r="M209" s="64">
        <f t="shared" si="36"/>
        <v>360</v>
      </c>
      <c r="N209" s="17" t="s">
        <v>16</v>
      </c>
      <c r="O209" s="18"/>
      <c r="P209" s="122">
        <f t="shared" si="40"/>
        <v>360</v>
      </c>
      <c r="Q209" s="89">
        <v>83</v>
      </c>
      <c r="R209" s="43">
        <f t="shared" si="38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4" si="43">E231+F231</f>
        <v>0</v>
      </c>
      <c r="H231" s="77">
        <v>0</v>
      </c>
      <c r="I231" s="75">
        <v>0</v>
      </c>
      <c r="J231" s="46">
        <f t="shared" ref="J231:J253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9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+'4'!J240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+'4'!J241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+'4'!J242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+'4'!J243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+'4'!J244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+'4'!J245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+'4'!J246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+'4'!J247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+'4'!J248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+'4'!J249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+'4'!J250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+'4'!J251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+'4'!J252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8"/>
        <v>0</v>
      </c>
    </row>
    <row r="254" spans="1:18" ht="25.5" x14ac:dyDescent="0.55000000000000004">
      <c r="A254" s="10">
        <v>247</v>
      </c>
      <c r="B254" s="10"/>
      <c r="C254" s="19"/>
      <c r="D254" s="10"/>
      <c r="E254" s="63">
        <f>+'4'!J254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ref="J254:J255" si="50">+G254-H254-K254-I254</f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8"/>
        <v>0</v>
      </c>
    </row>
    <row r="255" spans="1:18" ht="24" customHeight="1" x14ac:dyDescent="0.55000000000000004">
      <c r="A255" s="10">
        <v>248</v>
      </c>
      <c r="B255" s="10"/>
      <c r="C255" s="19"/>
      <c r="D255" s="10"/>
      <c r="E255" s="63">
        <f>+'4'!J255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si="50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8"/>
        <v>0</v>
      </c>
    </row>
    <row r="256" spans="1:18" ht="25.5" x14ac:dyDescent="0.55000000000000004">
      <c r="A256" s="10">
        <v>249</v>
      </c>
      <c r="B256" s="10"/>
      <c r="C256" s="19"/>
      <c r="D256" s="10"/>
      <c r="E256" s="63">
        <f>+'4'!J256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3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4077.6</v>
      </c>
      <c r="S257" s="74"/>
    </row>
    <row r="258" spans="1:31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3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10080</v>
      </c>
    </row>
    <row r="260" spans="1:3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3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4790</v>
      </c>
      <c r="O261" s="2">
        <v>100</v>
      </c>
      <c r="P261" s="2">
        <v>300</v>
      </c>
      <c r="Q261" s="87">
        <v>330</v>
      </c>
      <c r="R261" s="2">
        <v>200</v>
      </c>
      <c r="S261" s="2">
        <v>200</v>
      </c>
      <c r="T261" s="2">
        <v>200</v>
      </c>
      <c r="U261" s="2">
        <v>510</v>
      </c>
      <c r="V261" s="2">
        <v>360</v>
      </c>
      <c r="W261" s="2">
        <v>180</v>
      </c>
      <c r="X261" s="2">
        <v>300</v>
      </c>
      <c r="Y261" s="2">
        <v>220</v>
      </c>
      <c r="Z261" s="2">
        <v>225</v>
      </c>
      <c r="AA261" s="2">
        <v>500</v>
      </c>
      <c r="AB261" s="2">
        <v>200</v>
      </c>
      <c r="AC261" s="2">
        <v>200</v>
      </c>
      <c r="AD261" s="2">
        <v>265</v>
      </c>
      <c r="AE261" s="2">
        <v>500</v>
      </c>
    </row>
    <row r="262" spans="1:3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3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3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3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5190</v>
      </c>
    </row>
    <row r="266" spans="1:3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5190</v>
      </c>
    </row>
    <row r="267" spans="1:3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3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31" x14ac:dyDescent="0.5">
      <c r="J269" s="2"/>
      <c r="L269" s="2"/>
    </row>
    <row r="270" spans="1:31" ht="25.5" x14ac:dyDescent="0.55000000000000004">
      <c r="J270" s="2"/>
      <c r="L270" s="72" t="s">
        <v>271</v>
      </c>
      <c r="M270" s="2" t="s">
        <v>306</v>
      </c>
    </row>
    <row r="271" spans="1:31" x14ac:dyDescent="0.5">
      <c r="J271" s="2"/>
      <c r="L271" s="2"/>
    </row>
    <row r="272" spans="1:3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V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14</v>
      </c>
      <c r="F5" s="70">
        <v>30</v>
      </c>
      <c r="G5" s="46">
        <f t="shared" ref="G5:G26" si="0">E5+F5</f>
        <v>44</v>
      </c>
      <c r="H5" s="77">
        <v>0</v>
      </c>
      <c r="I5" s="75">
        <v>0</v>
      </c>
      <c r="J5" s="46">
        <f t="shared" ref="J5:J26" si="1">+G5-H5-K5-I5</f>
        <v>37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2">
        <f>SUM(M5-O5)</f>
        <v>350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24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2">
        <f t="shared" ref="P6:P9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ref="P10:P80" si="5">SUM(M10-O10)</f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5</v>
      </c>
      <c r="F11" s="70">
        <v>10</v>
      </c>
      <c r="G11" s="46">
        <f t="shared" si="0"/>
        <v>15</v>
      </c>
      <c r="H11" s="77">
        <v>0</v>
      </c>
      <c r="I11" s="75">
        <v>0</v>
      </c>
      <c r="J11" s="46">
        <f t="shared" si="1"/>
        <v>14</v>
      </c>
      <c r="K11" s="71">
        <v>1</v>
      </c>
      <c r="L11" s="15">
        <v>50</v>
      </c>
      <c r="M11" s="64">
        <f t="shared" si="2"/>
        <v>50</v>
      </c>
      <c r="N11" s="17" t="s">
        <v>1446</v>
      </c>
      <c r="O11" s="18">
        <v>50</v>
      </c>
      <c r="P11" s="23">
        <f t="shared" si="5"/>
        <v>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1</v>
      </c>
      <c r="F18" s="70">
        <v>10</v>
      </c>
      <c r="G18" s="46">
        <f t="shared" si="0"/>
        <v>11</v>
      </c>
      <c r="H18" s="77">
        <v>0</v>
      </c>
      <c r="I18" s="75">
        <v>0</v>
      </c>
      <c r="J18" s="46">
        <f t="shared" si="1"/>
        <v>9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2">
        <f t="shared" si="5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2">
        <f t="shared" si="5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5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0</v>
      </c>
      <c r="F28" s="70"/>
      <c r="G28" s="46">
        <f t="shared" si="6"/>
        <v>0</v>
      </c>
      <c r="H28" s="77">
        <v>0</v>
      </c>
      <c r="I28" s="75">
        <v>0</v>
      </c>
      <c r="J28" s="46">
        <f t="shared" si="7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10</v>
      </c>
      <c r="F31" s="70"/>
      <c r="G31" s="46">
        <f t="shared" si="6"/>
        <v>10</v>
      </c>
      <c r="H31" s="77">
        <v>0</v>
      </c>
      <c r="I31" s="75">
        <v>0</v>
      </c>
      <c r="J31" s="46">
        <f t="shared" si="7"/>
        <v>4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2">
        <f t="shared" si="5"/>
        <v>600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4</v>
      </c>
      <c r="F32" s="70"/>
      <c r="G32" s="46">
        <f t="shared" si="6"/>
        <v>4</v>
      </c>
      <c r="H32" s="77">
        <v>0</v>
      </c>
      <c r="I32" s="75">
        <v>0</v>
      </c>
      <c r="J32" s="46">
        <f t="shared" si="7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5</v>
      </c>
      <c r="F33" s="70"/>
      <c r="G33" s="46">
        <f t="shared" si="6"/>
        <v>5</v>
      </c>
      <c r="H33" s="77">
        <v>0</v>
      </c>
      <c r="I33" s="75">
        <v>0</v>
      </c>
      <c r="J33" s="46">
        <f t="shared" si="7"/>
        <v>2</v>
      </c>
      <c r="K33" s="71">
        <v>3</v>
      </c>
      <c r="L33" s="15">
        <v>130</v>
      </c>
      <c r="M33" s="64">
        <f t="shared" si="2"/>
        <v>390</v>
      </c>
      <c r="N33" s="17" t="s">
        <v>16</v>
      </c>
      <c r="O33" s="18"/>
      <c r="P33" s="122">
        <f t="shared" si="5"/>
        <v>390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0</v>
      </c>
      <c r="F39" s="70">
        <v>5</v>
      </c>
      <c r="G39" s="46">
        <f t="shared" si="6"/>
        <v>5</v>
      </c>
      <c r="H39" s="77">
        <v>0</v>
      </c>
      <c r="I39" s="75">
        <v>0</v>
      </c>
      <c r="J39" s="46">
        <f t="shared" si="7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0</v>
      </c>
      <c r="F40" s="70">
        <v>5</v>
      </c>
      <c r="G40" s="46">
        <f t="shared" si="6"/>
        <v>5</v>
      </c>
      <c r="H40" s="77">
        <v>0</v>
      </c>
      <c r="I40" s="75">
        <v>0</v>
      </c>
      <c r="J40" s="46">
        <f t="shared" si="7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3</v>
      </c>
      <c r="F46" s="70">
        <v>5</v>
      </c>
      <c r="G46" s="46">
        <f t="shared" si="6"/>
        <v>8</v>
      </c>
      <c r="H46" s="77">
        <v>0</v>
      </c>
      <c r="I46" s="75">
        <v>0</v>
      </c>
      <c r="J46" s="46">
        <f t="shared" si="7"/>
        <v>8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3</v>
      </c>
      <c r="F47" s="70">
        <v>5</v>
      </c>
      <c r="G47" s="46">
        <f t="shared" si="6"/>
        <v>8</v>
      </c>
      <c r="H47" s="77">
        <v>0</v>
      </c>
      <c r="I47" s="75">
        <v>0</v>
      </c>
      <c r="J47" s="46">
        <f t="shared" si="7"/>
        <v>8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0</v>
      </c>
      <c r="F48" s="70">
        <v>5</v>
      </c>
      <c r="G48" s="46">
        <f t="shared" si="6"/>
        <v>5</v>
      </c>
      <c r="H48" s="77">
        <v>0</v>
      </c>
      <c r="I48" s="75">
        <v>0</v>
      </c>
      <c r="J48" s="46">
        <f t="shared" si="7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15</v>
      </c>
      <c r="F49" s="70">
        <v>5</v>
      </c>
      <c r="G49" s="46">
        <f t="shared" si="6"/>
        <v>20</v>
      </c>
      <c r="H49" s="77">
        <v>0</v>
      </c>
      <c r="I49" s="75">
        <v>0</v>
      </c>
      <c r="J49" s="46">
        <f t="shared" si="7"/>
        <v>18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2">
        <f t="shared" si="5"/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13</v>
      </c>
      <c r="F50" s="70">
        <v>5</v>
      </c>
      <c r="G50" s="46">
        <f t="shared" si="6"/>
        <v>18</v>
      </c>
      <c r="H50" s="77">
        <v>0</v>
      </c>
      <c r="I50" s="75">
        <v>0</v>
      </c>
      <c r="J50" s="46">
        <f t="shared" si="7"/>
        <v>17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5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2</v>
      </c>
      <c r="F53" s="70">
        <v>5</v>
      </c>
      <c r="G53" s="46">
        <f t="shared" si="6"/>
        <v>7</v>
      </c>
      <c r="H53" s="77">
        <v>0</v>
      </c>
      <c r="I53" s="75">
        <v>0</v>
      </c>
      <c r="J53" s="46">
        <f t="shared" si="7"/>
        <v>6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5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6</v>
      </c>
      <c r="F65" s="70">
        <v>3</v>
      </c>
      <c r="G65" s="46">
        <f t="shared" si="6"/>
        <v>9</v>
      </c>
      <c r="H65" s="77">
        <v>0</v>
      </c>
      <c r="I65" s="75">
        <v>0</v>
      </c>
      <c r="J65" s="46">
        <f t="shared" si="7"/>
        <v>9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5</v>
      </c>
      <c r="F66" s="70">
        <v>3</v>
      </c>
      <c r="G66" s="46">
        <f t="shared" si="6"/>
        <v>8</v>
      </c>
      <c r="H66" s="77">
        <v>0</v>
      </c>
      <c r="I66" s="75">
        <v>0</v>
      </c>
      <c r="J66" s="46">
        <f t="shared" si="7"/>
        <v>7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2">
        <f t="shared" si="5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1</v>
      </c>
      <c r="F74" s="70">
        <v>5</v>
      </c>
      <c r="G74" s="46">
        <f t="shared" si="6"/>
        <v>6</v>
      </c>
      <c r="H74" s="77">
        <v>0</v>
      </c>
      <c r="I74" s="75">
        <v>0</v>
      </c>
      <c r="J74" s="46">
        <f t="shared" si="7"/>
        <v>4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2">
        <f t="shared" si="5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1</v>
      </c>
      <c r="F77" s="70">
        <v>5</v>
      </c>
      <c r="G77" s="46">
        <f t="shared" si="6"/>
        <v>6</v>
      </c>
      <c r="H77" s="77">
        <v>0</v>
      </c>
      <c r="I77" s="75">
        <v>0</v>
      </c>
      <c r="J77" s="46">
        <f t="shared" si="7"/>
        <v>4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2">
        <f t="shared" si="5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1</v>
      </c>
      <c r="F80" s="70">
        <v>3</v>
      </c>
      <c r="G80" s="46">
        <f t="shared" si="6"/>
        <v>4</v>
      </c>
      <c r="H80" s="77">
        <v>0</v>
      </c>
      <c r="I80" s="75">
        <v>0</v>
      </c>
      <c r="J80" s="46">
        <f t="shared" si="7"/>
        <v>3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2">
        <f t="shared" si="5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>
        <v>3</v>
      </c>
      <c r="G81" s="46">
        <f t="shared" si="6"/>
        <v>3</v>
      </c>
      <c r="H81" s="77">
        <v>0</v>
      </c>
      <c r="I81" s="75">
        <v>0</v>
      </c>
      <c r="J81" s="46">
        <f t="shared" si="7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4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91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18" si="32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2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10</v>
      </c>
      <c r="F112" s="70"/>
      <c r="G112" s="46">
        <f t="shared" si="25"/>
        <v>10</v>
      </c>
      <c r="H112" s="77">
        <v>0</v>
      </c>
      <c r="I112" s="75">
        <v>0</v>
      </c>
      <c r="J112" s="46">
        <f t="shared" si="26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2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17</v>
      </c>
      <c r="F113" s="70"/>
      <c r="G113" s="46">
        <f t="shared" si="25"/>
        <v>17</v>
      </c>
      <c r="H113" s="77">
        <v>0</v>
      </c>
      <c r="I113" s="75">
        <v>0</v>
      </c>
      <c r="J113" s="46">
        <f t="shared" si="26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2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4</v>
      </c>
      <c r="F115" s="70"/>
      <c r="G115" s="46">
        <f t="shared" si="25"/>
        <v>4</v>
      </c>
      <c r="H115" s="77">
        <v>0</v>
      </c>
      <c r="I115" s="75">
        <v>0</v>
      </c>
      <c r="J115" s="46">
        <f t="shared" si="26"/>
        <v>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2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4</v>
      </c>
      <c r="F116" s="70">
        <v>10</v>
      </c>
      <c r="G116" s="46">
        <f t="shared" si="25"/>
        <v>14</v>
      </c>
      <c r="H116" s="77">
        <v>0</v>
      </c>
      <c r="I116" s="75">
        <v>0</v>
      </c>
      <c r="J116" s="46">
        <f t="shared" si="26"/>
        <v>11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22">
        <f t="shared" si="32"/>
        <v>300</v>
      </c>
      <c r="Q116" s="89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ref="P125:P138" si="33">SUM(M125-O125)</f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3</v>
      </c>
      <c r="F126" s="70"/>
      <c r="G126" s="46">
        <f t="shared" si="25"/>
        <v>3</v>
      </c>
      <c r="H126" s="77">
        <v>0</v>
      </c>
      <c r="I126" s="75">
        <v>0</v>
      </c>
      <c r="J126" s="46">
        <f t="shared" si="26"/>
        <v>3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3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3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3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3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3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8</v>
      </c>
      <c r="F131" s="70"/>
      <c r="G131" s="46">
        <f t="shared" si="25"/>
        <v>8</v>
      </c>
      <c r="H131" s="77">
        <v>0</v>
      </c>
      <c r="I131" s="75">
        <v>0</v>
      </c>
      <c r="J131" s="46">
        <f t="shared" si="26"/>
        <v>8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33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3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14</v>
      </c>
      <c r="F133" s="70">
        <v>5</v>
      </c>
      <c r="G133" s="46">
        <f t="shared" si="25"/>
        <v>19</v>
      </c>
      <c r="H133" s="77">
        <v>0</v>
      </c>
      <c r="I133" s="75">
        <v>0</v>
      </c>
      <c r="J133" s="46">
        <f t="shared" si="26"/>
        <v>19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33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33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33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33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3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>
        <v>5</v>
      </c>
      <c r="G150" s="46">
        <f t="shared" si="25"/>
        <v>5</v>
      </c>
      <c r="H150" s="77">
        <v>0</v>
      </c>
      <c r="I150" s="75">
        <v>0</v>
      </c>
      <c r="J150" s="46">
        <f t="shared" si="26"/>
        <v>5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4">E162+F162</f>
        <v>0</v>
      </c>
      <c r="H162" s="77">
        <v>0</v>
      </c>
      <c r="I162" s="75">
        <v>0</v>
      </c>
      <c r="J162" s="46">
        <f t="shared" ref="J162:J230" si="35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4"/>
        <v>0</v>
      </c>
      <c r="H163" s="77">
        <v>0</v>
      </c>
      <c r="I163" s="75">
        <v>0</v>
      </c>
      <c r="J163" s="46">
        <f t="shared" si="35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4"/>
        <v>0</v>
      </c>
      <c r="H164" s="77">
        <v>0</v>
      </c>
      <c r="I164" s="75">
        <v>0</v>
      </c>
      <c r="J164" s="46">
        <f t="shared" si="35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4"/>
        <v>0</v>
      </c>
      <c r="H165" s="77">
        <v>0</v>
      </c>
      <c r="I165" s="75">
        <v>0</v>
      </c>
      <c r="J165" s="46">
        <f t="shared" si="35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4"/>
        <v>0</v>
      </c>
      <c r="H166" s="77">
        <v>0</v>
      </c>
      <c r="I166" s="75">
        <v>0</v>
      </c>
      <c r="J166" s="46">
        <f t="shared" si="35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4"/>
        <v>0</v>
      </c>
      <c r="H167" s="77">
        <v>0</v>
      </c>
      <c r="I167" s="75">
        <v>0</v>
      </c>
      <c r="J167" s="46">
        <f t="shared" si="3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4"/>
        <v>0</v>
      </c>
      <c r="H168" s="77">
        <v>0</v>
      </c>
      <c r="I168" s="75">
        <v>0</v>
      </c>
      <c r="J168" s="46">
        <f t="shared" si="3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4"/>
        <v>0</v>
      </c>
      <c r="H169" s="77">
        <v>0</v>
      </c>
      <c r="I169" s="75">
        <v>0</v>
      </c>
      <c r="J169" s="46">
        <f t="shared" si="35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4"/>
        <v>0</v>
      </c>
      <c r="H170" s="77">
        <v>0</v>
      </c>
      <c r="I170" s="75">
        <v>0</v>
      </c>
      <c r="J170" s="46">
        <f t="shared" si="35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4"/>
        <v>0</v>
      </c>
      <c r="H171" s="77">
        <v>0</v>
      </c>
      <c r="I171" s="75">
        <v>0</v>
      </c>
      <c r="J171" s="46">
        <f t="shared" si="35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4"/>
        <v>0</v>
      </c>
      <c r="H172" s="77">
        <v>0</v>
      </c>
      <c r="I172" s="75">
        <v>0</v>
      </c>
      <c r="J172" s="46">
        <f t="shared" si="35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15</v>
      </c>
      <c r="F175" s="70"/>
      <c r="G175" s="46">
        <f t="shared" si="34"/>
        <v>15</v>
      </c>
      <c r="H175" s="77">
        <v>0</v>
      </c>
      <c r="I175" s="75">
        <v>0</v>
      </c>
      <c r="J175" s="46">
        <f t="shared" si="35"/>
        <v>13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4"/>
        <v>0</v>
      </c>
      <c r="H176" s="77">
        <v>0</v>
      </c>
      <c r="I176" s="75">
        <v>0</v>
      </c>
      <c r="J176" s="46">
        <f t="shared" si="3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4"/>
        <v>0</v>
      </c>
      <c r="H177" s="77">
        <v>0</v>
      </c>
      <c r="I177" s="75">
        <v>0</v>
      </c>
      <c r="J177" s="46">
        <f t="shared" si="35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ref="P177:P216" si="39">SUM(M177-O177)</f>
        <v>0</v>
      </c>
      <c r="Q177" s="89"/>
      <c r="R177" s="43">
        <f t="shared" ref="R177:R255" si="4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4"/>
        <v>0</v>
      </c>
      <c r="H178" s="77">
        <v>0</v>
      </c>
      <c r="I178" s="75">
        <v>0</v>
      </c>
      <c r="J178" s="46">
        <f t="shared" si="35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4"/>
        <v>0</v>
      </c>
      <c r="H179" s="77">
        <v>0</v>
      </c>
      <c r="I179" s="75">
        <v>0</v>
      </c>
      <c r="J179" s="46">
        <f t="shared" si="35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9"/>
        <v>0</v>
      </c>
      <c r="Q179" s="89">
        <v>6.82</v>
      </c>
      <c r="R179" s="43">
        <f t="shared" si="4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1</v>
      </c>
      <c r="F180" s="70"/>
      <c r="G180" s="46">
        <f t="shared" si="34"/>
        <v>1</v>
      </c>
      <c r="H180" s="77">
        <v>0</v>
      </c>
      <c r="I180" s="75">
        <v>0</v>
      </c>
      <c r="J180" s="46">
        <f t="shared" si="35"/>
        <v>0</v>
      </c>
      <c r="K180" s="71">
        <v>1</v>
      </c>
      <c r="L180" s="20">
        <v>35</v>
      </c>
      <c r="M180" s="64">
        <f t="shared" si="38"/>
        <v>35</v>
      </c>
      <c r="N180" s="17" t="s">
        <v>16</v>
      </c>
      <c r="O180" s="18"/>
      <c r="P180" s="122">
        <f t="shared" si="39"/>
        <v>35</v>
      </c>
      <c r="Q180" s="89"/>
      <c r="R180" s="43">
        <f t="shared" si="4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4"/>
        <v>0</v>
      </c>
      <c r="H181" s="77">
        <v>0</v>
      </c>
      <c r="I181" s="75">
        <v>0</v>
      </c>
      <c r="J181" s="46">
        <f t="shared" si="3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4"/>
        <v>0</v>
      </c>
      <c r="H182" s="77">
        <v>0</v>
      </c>
      <c r="I182" s="75">
        <v>0</v>
      </c>
      <c r="J182" s="46">
        <f t="shared" si="35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9"/>
        <v>0</v>
      </c>
      <c r="Q182" s="89">
        <v>20</v>
      </c>
      <c r="R182" s="43">
        <f t="shared" si="4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4"/>
        <v>0</v>
      </c>
      <c r="H183" s="77">
        <v>0</v>
      </c>
      <c r="I183" s="75">
        <v>0</v>
      </c>
      <c r="J183" s="46">
        <f t="shared" si="3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4"/>
        <v>0</v>
      </c>
      <c r="H184" s="77">
        <v>0</v>
      </c>
      <c r="I184" s="75">
        <v>0</v>
      </c>
      <c r="J184" s="46">
        <f t="shared" si="35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4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0</v>
      </c>
      <c r="F185" s="70"/>
      <c r="G185" s="46">
        <f t="shared" si="34"/>
        <v>0</v>
      </c>
      <c r="H185" s="77">
        <v>0</v>
      </c>
      <c r="I185" s="75">
        <v>0</v>
      </c>
      <c r="J185" s="46">
        <f t="shared" si="35"/>
        <v>0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4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4"/>
        <v>0</v>
      </c>
      <c r="H186" s="77">
        <v>0</v>
      </c>
      <c r="I186" s="75">
        <v>0</v>
      </c>
      <c r="J186" s="46">
        <f t="shared" si="35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120</v>
      </c>
      <c r="F188" s="70"/>
      <c r="G188" s="46">
        <f>E188+F188</f>
        <v>120</v>
      </c>
      <c r="H188" s="77">
        <v>0</v>
      </c>
      <c r="I188" s="75">
        <v>0</v>
      </c>
      <c r="J188" s="46">
        <f>+G188-H188-K188-I188</f>
        <v>120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4"/>
        <v>0</v>
      </c>
      <c r="H190" s="77">
        <v>0</v>
      </c>
      <c r="I190" s="75">
        <v>0</v>
      </c>
      <c r="J190" s="46">
        <f t="shared" si="35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4"/>
        <v>0</v>
      </c>
      <c r="H191" s="77">
        <v>0</v>
      </c>
      <c r="I191" s="75">
        <v>0</v>
      </c>
      <c r="J191" s="46">
        <f t="shared" si="35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4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4"/>
        <v>0</v>
      </c>
      <c r="H192" s="77">
        <v>0</v>
      </c>
      <c r="I192" s="75">
        <v>0</v>
      </c>
      <c r="J192" s="46">
        <f t="shared" si="35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4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30</v>
      </c>
      <c r="F193" s="70"/>
      <c r="G193" s="46">
        <f t="shared" si="34"/>
        <v>30</v>
      </c>
      <c r="H193" s="77">
        <v>0</v>
      </c>
      <c r="I193" s="75">
        <v>0</v>
      </c>
      <c r="J193" s="46">
        <f t="shared" si="35"/>
        <v>28</v>
      </c>
      <c r="K193" s="71">
        <v>2</v>
      </c>
      <c r="L193" s="20">
        <v>60</v>
      </c>
      <c r="M193" s="64">
        <f t="shared" si="38"/>
        <v>120</v>
      </c>
      <c r="N193" s="17" t="s">
        <v>16</v>
      </c>
      <c r="O193" s="18"/>
      <c r="P193" s="122">
        <f t="shared" si="39"/>
        <v>120</v>
      </c>
      <c r="Q193" s="89">
        <v>38</v>
      </c>
      <c r="R193" s="43">
        <f t="shared" si="40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21</v>
      </c>
      <c r="F194" s="70"/>
      <c r="G194" s="46">
        <f t="shared" si="34"/>
        <v>21</v>
      </c>
      <c r="H194" s="77">
        <v>0</v>
      </c>
      <c r="I194" s="75">
        <v>10</v>
      </c>
      <c r="J194" s="46">
        <f t="shared" si="35"/>
        <v>11</v>
      </c>
      <c r="K194" s="71"/>
      <c r="L194" s="20">
        <v>120</v>
      </c>
      <c r="M194" s="64">
        <f t="shared" si="38"/>
        <v>0</v>
      </c>
      <c r="N194" s="17" t="s">
        <v>1447</v>
      </c>
      <c r="O194" s="18"/>
      <c r="P194" s="23">
        <f t="shared" si="39"/>
        <v>0</v>
      </c>
      <c r="Q194" s="89">
        <v>73</v>
      </c>
      <c r="R194" s="43">
        <f t="shared" si="4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4"/>
        <v>0</v>
      </c>
      <c r="H195" s="77">
        <v>0</v>
      </c>
      <c r="I195" s="75">
        <v>0</v>
      </c>
      <c r="J195" s="46">
        <f t="shared" si="35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4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4"/>
        <v>0</v>
      </c>
      <c r="H196" s="77">
        <v>0</v>
      </c>
      <c r="I196" s="75">
        <v>0</v>
      </c>
      <c r="J196" s="46">
        <f t="shared" si="35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4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4"/>
        <v>0</v>
      </c>
      <c r="H197" s="77">
        <v>0</v>
      </c>
      <c r="I197" s="75">
        <v>0</v>
      </c>
      <c r="J197" s="46">
        <f t="shared" si="35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4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4"/>
        <v>0</v>
      </c>
      <c r="H198" s="77">
        <v>0</v>
      </c>
      <c r="I198" s="75">
        <v>0</v>
      </c>
      <c r="J198" s="46">
        <f t="shared" si="35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4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4"/>
        <v>0</v>
      </c>
      <c r="H199" s="77">
        <v>0</v>
      </c>
      <c r="I199" s="75">
        <v>0</v>
      </c>
      <c r="J199" s="46">
        <f t="shared" si="35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4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4"/>
        <v>0</v>
      </c>
      <c r="H200" s="77">
        <v>0</v>
      </c>
      <c r="I200" s="75">
        <v>0</v>
      </c>
      <c r="J200" s="46">
        <f t="shared" si="35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4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4"/>
        <v>0</v>
      </c>
      <c r="H201" s="77">
        <v>0</v>
      </c>
      <c r="I201" s="75">
        <v>0</v>
      </c>
      <c r="J201" s="46">
        <f t="shared" si="35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4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4"/>
        <v>0</v>
      </c>
      <c r="H202" s="77">
        <v>0</v>
      </c>
      <c r="I202" s="75">
        <v>0</v>
      </c>
      <c r="J202" s="46">
        <f t="shared" si="35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4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4"/>
        <v>0</v>
      </c>
      <c r="H203" s="77">
        <v>0</v>
      </c>
      <c r="I203" s="75">
        <v>0</v>
      </c>
      <c r="J203" s="46">
        <f t="shared" si="35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4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4"/>
        <v>0</v>
      </c>
      <c r="H204" s="77">
        <v>0</v>
      </c>
      <c r="I204" s="75">
        <v>0</v>
      </c>
      <c r="J204" s="46">
        <f t="shared" si="35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4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13</v>
      </c>
      <c r="F205" s="70"/>
      <c r="G205" s="46">
        <f t="shared" si="34"/>
        <v>13</v>
      </c>
      <c r="H205" s="77">
        <v>0</v>
      </c>
      <c r="I205" s="75">
        <v>0</v>
      </c>
      <c r="J205" s="46">
        <f t="shared" si="35"/>
        <v>13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4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4"/>
        <v>0</v>
      </c>
      <c r="H206" s="77">
        <v>0</v>
      </c>
      <c r="I206" s="75">
        <v>0</v>
      </c>
      <c r="J206" s="46">
        <f t="shared" si="35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4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7</v>
      </c>
      <c r="F208" s="70"/>
      <c r="G208" s="46">
        <f t="shared" si="34"/>
        <v>7</v>
      </c>
      <c r="H208" s="77">
        <v>0</v>
      </c>
      <c r="I208" s="75">
        <v>0</v>
      </c>
      <c r="J208" s="46">
        <f t="shared" si="35"/>
        <v>6</v>
      </c>
      <c r="K208" s="71">
        <v>1</v>
      </c>
      <c r="L208" s="20">
        <v>50</v>
      </c>
      <c r="M208" s="64">
        <f t="shared" si="38"/>
        <v>50</v>
      </c>
      <c r="N208" s="17" t="s">
        <v>16</v>
      </c>
      <c r="O208" s="18"/>
      <c r="P208" s="122">
        <f t="shared" si="39"/>
        <v>50</v>
      </c>
      <c r="Q208" s="89">
        <v>33</v>
      </c>
      <c r="R208" s="43">
        <f t="shared" si="40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2</v>
      </c>
      <c r="F209" s="70"/>
      <c r="G209" s="46">
        <f t="shared" si="34"/>
        <v>2</v>
      </c>
      <c r="H209" s="77">
        <v>0</v>
      </c>
      <c r="I209" s="75">
        <v>0</v>
      </c>
      <c r="J209" s="46">
        <f t="shared" si="35"/>
        <v>2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4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4"/>
        <v>0</v>
      </c>
      <c r="H210" s="77">
        <v>0</v>
      </c>
      <c r="I210" s="75">
        <v>0</v>
      </c>
      <c r="J210" s="46">
        <f t="shared" si="3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4"/>
        <v>0</v>
      </c>
      <c r="H211" s="77">
        <v>0</v>
      </c>
      <c r="I211" s="75">
        <v>0</v>
      </c>
      <c r="J211" s="46">
        <f t="shared" si="35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4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4"/>
        <v>0</v>
      </c>
      <c r="H212" s="77">
        <v>0</v>
      </c>
      <c r="I212" s="75">
        <v>0</v>
      </c>
      <c r="J212" s="46">
        <f t="shared" si="35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4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4"/>
        <v>0</v>
      </c>
      <c r="H213" s="77">
        <v>0</v>
      </c>
      <c r="I213" s="75">
        <v>0</v>
      </c>
      <c r="J213" s="46">
        <f t="shared" si="35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4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4"/>
        <v>0</v>
      </c>
      <c r="H214" s="77">
        <v>0</v>
      </c>
      <c r="I214" s="75">
        <v>0</v>
      </c>
      <c r="J214" s="46">
        <f t="shared" si="3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4"/>
        <v>0</v>
      </c>
      <c r="H215" s="77">
        <v>0</v>
      </c>
      <c r="I215" s="75">
        <v>0</v>
      </c>
      <c r="J215" s="46">
        <f t="shared" si="3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4"/>
        <v>0</v>
      </c>
      <c r="H216" s="77">
        <v>0</v>
      </c>
      <c r="I216" s="75">
        <v>0</v>
      </c>
      <c r="J216" s="46">
        <f t="shared" si="35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4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4"/>
        <v>0</v>
      </c>
      <c r="H217" s="77">
        <v>0</v>
      </c>
      <c r="I217" s="75">
        <v>0</v>
      </c>
      <c r="J217" s="46">
        <f t="shared" si="35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ref="P217:P255" si="44">SUM(M217-O217)</f>
        <v>0</v>
      </c>
      <c r="Q217" s="89"/>
      <c r="R217" s="43">
        <f t="shared" si="4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4"/>
        <v>0</v>
      </c>
      <c r="H218" s="77">
        <v>0</v>
      </c>
      <c r="I218" s="75">
        <v>0</v>
      </c>
      <c r="J218" s="46">
        <f t="shared" si="35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4"/>
        <v>0</v>
      </c>
      <c r="Q218" s="89">
        <v>16.670000000000002</v>
      </c>
      <c r="R218" s="43">
        <f t="shared" si="40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4"/>
        <v>0</v>
      </c>
      <c r="H219" s="77">
        <v>0</v>
      </c>
      <c r="I219" s="75">
        <v>0</v>
      </c>
      <c r="J219" s="46">
        <f t="shared" si="35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4"/>
        <v>0</v>
      </c>
      <c r="Q219" s="89"/>
      <c r="R219" s="43">
        <f t="shared" si="4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4"/>
        <v>0</v>
      </c>
      <c r="H220" s="77">
        <v>0</v>
      </c>
      <c r="I220" s="75">
        <v>0</v>
      </c>
      <c r="J220" s="46">
        <f t="shared" si="35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4"/>
        <v>0</v>
      </c>
      <c r="Q220" s="89">
        <v>85</v>
      </c>
      <c r="R220" s="43">
        <f t="shared" si="4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4"/>
        <v>0</v>
      </c>
      <c r="H221" s="77">
        <v>0</v>
      </c>
      <c r="I221" s="75">
        <v>0</v>
      </c>
      <c r="J221" s="46">
        <f t="shared" si="35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4"/>
        <v>0</v>
      </c>
      <c r="Q221" s="89">
        <v>100</v>
      </c>
      <c r="R221" s="43">
        <f t="shared" si="4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4"/>
        <v>0</v>
      </c>
      <c r="H222" s="77">
        <v>0</v>
      </c>
      <c r="I222" s="75">
        <v>0</v>
      </c>
      <c r="J222" s="46">
        <f t="shared" si="35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4"/>
        <v>0</v>
      </c>
      <c r="Q222" s="89">
        <v>250</v>
      </c>
      <c r="R222" s="43">
        <f t="shared" si="4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4"/>
        <v>0</v>
      </c>
      <c r="H223" s="77">
        <v>0</v>
      </c>
      <c r="I223" s="75">
        <v>0</v>
      </c>
      <c r="J223" s="46">
        <f t="shared" si="35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4"/>
        <v>0</v>
      </c>
      <c r="Q223" s="89"/>
      <c r="R223" s="43">
        <f t="shared" si="4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4"/>
        <v>0</v>
      </c>
      <c r="H224" s="77">
        <v>0</v>
      </c>
      <c r="I224" s="75">
        <v>0</v>
      </c>
      <c r="J224" s="46">
        <f t="shared" si="35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4"/>
        <v>0</v>
      </c>
      <c r="Q224" s="89"/>
      <c r="R224" s="43">
        <f t="shared" si="4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4"/>
        <v>0</v>
      </c>
      <c r="H225" s="77">
        <v>0</v>
      </c>
      <c r="I225" s="75">
        <v>0</v>
      </c>
      <c r="J225" s="46">
        <f t="shared" si="35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4"/>
        <v>0</v>
      </c>
      <c r="Q225" s="89">
        <v>28.59</v>
      </c>
      <c r="R225" s="43">
        <f t="shared" si="4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4"/>
        <v>0</v>
      </c>
      <c r="H226" s="77">
        <v>0</v>
      </c>
      <c r="I226" s="75">
        <v>0</v>
      </c>
      <c r="J226" s="46">
        <f t="shared" si="35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4"/>
        <v>0</v>
      </c>
      <c r="Q226" s="89">
        <v>23.7</v>
      </c>
      <c r="R226" s="43">
        <f t="shared" si="4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4"/>
        <v>0</v>
      </c>
      <c r="H227" s="77">
        <v>0</v>
      </c>
      <c r="I227" s="75">
        <v>0</v>
      </c>
      <c r="J227" s="46">
        <f t="shared" si="35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4"/>
        <v>0</v>
      </c>
      <c r="Q227" s="89">
        <v>20.36</v>
      </c>
      <c r="R227" s="43">
        <f t="shared" si="4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4"/>
        <v>0</v>
      </c>
      <c r="H228" s="77">
        <v>0</v>
      </c>
      <c r="I228" s="75">
        <v>0</v>
      </c>
      <c r="J228" s="46">
        <f t="shared" si="3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4"/>
        <v>0</v>
      </c>
      <c r="H229" s="77">
        <v>0</v>
      </c>
      <c r="I229" s="75">
        <v>0</v>
      </c>
      <c r="J229" s="46">
        <f t="shared" si="35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4"/>
        <v>0</v>
      </c>
      <c r="Q229" s="89"/>
      <c r="R229" s="43">
        <f t="shared" si="40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4"/>
        <v>0</v>
      </c>
      <c r="H230" s="77">
        <v>0</v>
      </c>
      <c r="I230" s="75">
        <v>0</v>
      </c>
      <c r="J230" s="46">
        <f t="shared" si="35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4"/>
        <v>0</v>
      </c>
      <c r="Q230" s="89"/>
      <c r="R230" s="43">
        <f t="shared" si="4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5" si="45">E231+F231</f>
        <v>0</v>
      </c>
      <c r="H231" s="77">
        <v>0</v>
      </c>
      <c r="I231" s="75">
        <v>0</v>
      </c>
      <c r="J231" s="46">
        <f t="shared" ref="J231:J254" si="46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4"/>
        <v>0</v>
      </c>
      <c r="Q231" s="89"/>
      <c r="R231" s="43">
        <f t="shared" si="4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5"/>
        <v>0</v>
      </c>
      <c r="H232" s="77">
        <v>0</v>
      </c>
      <c r="I232" s="75">
        <v>0</v>
      </c>
      <c r="J232" s="46">
        <f t="shared" si="46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4"/>
        <v>0</v>
      </c>
      <c r="Q232" s="89"/>
      <c r="R232" s="43">
        <f t="shared" si="4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4"/>
        <v>0</v>
      </c>
      <c r="Q233" s="89"/>
      <c r="R233" s="43">
        <f t="shared" si="40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4"/>
        <v>0</v>
      </c>
      <c r="Q234" s="89"/>
      <c r="R234" s="43">
        <f t="shared" si="40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ref="P235:P254" si="48">SUM(M235-O235)</f>
        <v>0</v>
      </c>
      <c r="Q235" s="89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>
        <f t="shared" si="46"/>
        <v>0</v>
      </c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si="48"/>
        <v>0</v>
      </c>
      <c r="Q236" s="89"/>
      <c r="R236" s="43">
        <f t="shared" si="49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8"/>
        <v>0</v>
      </c>
      <c r="Q237" s="89"/>
      <c r="R237" s="43">
        <f t="shared" si="49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8"/>
        <v>0</v>
      </c>
      <c r="Q238" s="89"/>
      <c r="R238" s="43">
        <f t="shared" si="49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46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8"/>
        <v>0</v>
      </c>
      <c r="Q239" s="89"/>
      <c r="R239" s="43">
        <f t="shared" si="49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+'5'!J240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8"/>
        <v>0</v>
      </c>
      <c r="Q240" s="89"/>
      <c r="R240" s="43">
        <f t="shared" si="49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+'5'!J241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9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+'5'!J242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15</v>
      </c>
      <c r="M242" s="64">
        <f t="shared" si="47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9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+'5'!J243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50">+L243*K243</f>
        <v>0</v>
      </c>
      <c r="N243" s="17" t="s">
        <v>16</v>
      </c>
      <c r="O243" s="18"/>
      <c r="P243" s="23">
        <f t="shared" si="48"/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+'5'!J244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+'5'!J245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50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+'5'!J246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+'5'!J247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+'5'!J248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8"/>
        <v>0</v>
      </c>
      <c r="Q248" s="89"/>
      <c r="R248" s="43">
        <f t="shared" si="40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+'5'!J249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8"/>
        <v>0</v>
      </c>
      <c r="Q249" s="89"/>
      <c r="R249" s="43">
        <f t="shared" si="40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+'5'!J250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29</v>
      </c>
      <c r="M250" s="64">
        <f t="shared" si="38"/>
        <v>0</v>
      </c>
      <c r="N250" s="17" t="s">
        <v>16</v>
      </c>
      <c r="O250" s="18"/>
      <c r="P250" s="23">
        <f t="shared" si="48"/>
        <v>0</v>
      </c>
      <c r="Q250" s="89"/>
      <c r="R250" s="43">
        <f t="shared" si="40"/>
        <v>0</v>
      </c>
    </row>
    <row r="251" spans="1:18" ht="25.5" x14ac:dyDescent="0.55000000000000004">
      <c r="A251" s="10"/>
      <c r="B251" s="10"/>
      <c r="C251" s="19"/>
      <c r="D251" s="10"/>
      <c r="E251" s="63">
        <f>+'5'!J251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38"/>
        <v>0</v>
      </c>
      <c r="N251" s="17"/>
      <c r="O251" s="18"/>
      <c r="P251" s="23">
        <f t="shared" si="48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+'5'!J252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38"/>
        <v>0</v>
      </c>
      <c r="N252" s="17"/>
      <c r="O252" s="18"/>
      <c r="P252" s="23">
        <f t="shared" si="4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8"/>
        <v>0</v>
      </c>
      <c r="N253" s="17"/>
      <c r="O253" s="18"/>
      <c r="P253" s="23">
        <f t="shared" si="4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8"/>
        <v>0</v>
      </c>
      <c r="Q254" s="89"/>
      <c r="R254" s="43">
        <f t="shared" si="40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5"/>
        <v>0</v>
      </c>
      <c r="H255" s="77">
        <v>0</v>
      </c>
      <c r="I255" s="75">
        <v>0</v>
      </c>
      <c r="J255" s="46">
        <f t="shared" ref="J255" si="52">+G255-H255-K255-I255</f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si="40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1126.02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3230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1235</v>
      </c>
      <c r="O261" s="2">
        <v>50</v>
      </c>
      <c r="P261" s="2">
        <v>50</v>
      </c>
      <c r="Q261" s="87">
        <v>250</v>
      </c>
      <c r="R261" s="2">
        <v>205</v>
      </c>
      <c r="S261" s="2">
        <v>150</v>
      </c>
      <c r="T261" s="2">
        <v>100</v>
      </c>
      <c r="U261" s="2">
        <v>130</v>
      </c>
      <c r="V261" s="2">
        <v>300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1945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1945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29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22">
        <f t="shared" ref="P5:P80" si="2">SUM(M5-O5)</f>
        <v>400</v>
      </c>
      <c r="Q5" s="120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20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2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12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2">
        <f t="shared" si="2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15">
        <v>50</v>
      </c>
      <c r="M18" s="64">
        <f t="shared" si="3"/>
        <v>50</v>
      </c>
      <c r="N18" s="17" t="s">
        <v>1446</v>
      </c>
      <c r="O18" s="18">
        <v>50</v>
      </c>
      <c r="P18" s="23">
        <f t="shared" si="2"/>
        <v>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17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22">
        <f t="shared" si="2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4</v>
      </c>
      <c r="F31" s="70">
        <v>15</v>
      </c>
      <c r="G31" s="46">
        <f t="shared" si="5"/>
        <v>19</v>
      </c>
      <c r="H31" s="77">
        <v>0</v>
      </c>
      <c r="I31" s="75">
        <v>0</v>
      </c>
      <c r="J31" s="46">
        <f t="shared" si="6"/>
        <v>11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/>
      <c r="P31" s="122">
        <f t="shared" si="2"/>
        <v>800</v>
      </c>
      <c r="Q31" s="120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2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4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>
        <v>50</v>
      </c>
      <c r="P46" s="122">
        <f t="shared" si="2"/>
        <v>150</v>
      </c>
      <c r="Q46" s="120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4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22">
        <f t="shared" si="2"/>
        <v>200</v>
      </c>
      <c r="Q47" s="120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18</v>
      </c>
      <c r="F49" s="70"/>
      <c r="G49" s="46">
        <f t="shared" si="5"/>
        <v>18</v>
      </c>
      <c r="H49" s="77">
        <v>0</v>
      </c>
      <c r="I49" s="75">
        <v>0</v>
      </c>
      <c r="J49" s="46">
        <f t="shared" si="6"/>
        <v>17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17</v>
      </c>
      <c r="F50" s="70"/>
      <c r="G50" s="46">
        <f t="shared" si="5"/>
        <v>17</v>
      </c>
      <c r="H50" s="77">
        <v>0</v>
      </c>
      <c r="I50" s="75">
        <v>0</v>
      </c>
      <c r="J50" s="46">
        <f t="shared" si="6"/>
        <v>17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4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2">
        <f t="shared" si="2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9</v>
      </c>
      <c r="F65" s="70"/>
      <c r="G65" s="46">
        <f t="shared" si="5"/>
        <v>9</v>
      </c>
      <c r="H65" s="77">
        <v>0</v>
      </c>
      <c r="I65" s="75">
        <v>0</v>
      </c>
      <c r="J65" s="46">
        <f t="shared" si="6"/>
        <v>7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>
        <v>25</v>
      </c>
      <c r="P65" s="122">
        <f t="shared" si="2"/>
        <v>75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7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0</v>
      </c>
      <c r="K74" s="71">
        <v>4</v>
      </c>
      <c r="L74" s="21">
        <v>50</v>
      </c>
      <c r="M74" s="64">
        <f t="shared" si="3"/>
        <v>200</v>
      </c>
      <c r="N74" s="17" t="s">
        <v>16</v>
      </c>
      <c r="O74" s="18"/>
      <c r="P74" s="122">
        <f t="shared" si="2"/>
        <v>200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2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0</v>
      </c>
      <c r="K81" s="71">
        <v>3</v>
      </c>
      <c r="L81" s="20">
        <v>55</v>
      </c>
      <c r="M81" s="64">
        <f t="shared" ref="M81:M172" si="7">+L81*K81</f>
        <v>165</v>
      </c>
      <c r="N81" s="17" t="s">
        <v>16</v>
      </c>
      <c r="O81" s="18"/>
      <c r="P81" s="122">
        <f t="shared" ref="P81:P82" si="8">SUM(M81-O81)</f>
        <v>165</v>
      </c>
      <c r="Q81" s="89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35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10</v>
      </c>
      <c r="F112" s="70"/>
      <c r="G112" s="46">
        <f t="shared" si="24"/>
        <v>10</v>
      </c>
      <c r="H112" s="77">
        <v>0</v>
      </c>
      <c r="I112" s="75">
        <v>0</v>
      </c>
      <c r="J112" s="46">
        <f t="shared" si="25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31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17</v>
      </c>
      <c r="F113" s="70"/>
      <c r="G113" s="46">
        <f t="shared" si="24"/>
        <v>17</v>
      </c>
      <c r="H113" s="77">
        <v>0</v>
      </c>
      <c r="I113" s="75">
        <v>0</v>
      </c>
      <c r="J113" s="46">
        <f t="shared" si="25"/>
        <v>17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4</v>
      </c>
      <c r="F115" s="70"/>
      <c r="G115" s="46">
        <f t="shared" si="24"/>
        <v>4</v>
      </c>
      <c r="H115" s="77">
        <v>0</v>
      </c>
      <c r="I115" s="75">
        <v>0</v>
      </c>
      <c r="J115" s="46">
        <f t="shared" si="25"/>
        <v>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11</v>
      </c>
      <c r="F116" s="70"/>
      <c r="G116" s="46">
        <f t="shared" si="24"/>
        <v>11</v>
      </c>
      <c r="H116" s="77">
        <v>0</v>
      </c>
      <c r="I116" s="75">
        <v>0</v>
      </c>
      <c r="J116" s="46">
        <f t="shared" si="25"/>
        <v>9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2">
        <f t="shared" si="31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3</v>
      </c>
      <c r="F126" s="70"/>
      <c r="G126" s="46">
        <f t="shared" si="24"/>
        <v>3</v>
      </c>
      <c r="H126" s="77">
        <v>0</v>
      </c>
      <c r="I126" s="75">
        <v>0</v>
      </c>
      <c r="J126" s="46">
        <f t="shared" si="25"/>
        <v>2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22">
        <f t="shared" si="31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8</v>
      </c>
      <c r="F131" s="70"/>
      <c r="G131" s="46">
        <f t="shared" si="24"/>
        <v>8</v>
      </c>
      <c r="H131" s="77">
        <v>0</v>
      </c>
      <c r="I131" s="75">
        <v>0</v>
      </c>
      <c r="J131" s="46">
        <f t="shared" si="25"/>
        <v>6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2">
        <f t="shared" si="31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19</v>
      </c>
      <c r="F133" s="70"/>
      <c r="G133" s="46">
        <f t="shared" si="24"/>
        <v>19</v>
      </c>
      <c r="H133" s="77">
        <v>0</v>
      </c>
      <c r="I133" s="75">
        <v>0</v>
      </c>
      <c r="J133" s="46">
        <f t="shared" si="25"/>
        <v>10</v>
      </c>
      <c r="K133" s="71">
        <v>9</v>
      </c>
      <c r="L133" s="20">
        <v>50</v>
      </c>
      <c r="M133" s="64">
        <f t="shared" si="7"/>
        <v>450</v>
      </c>
      <c r="N133" s="17" t="s">
        <v>16</v>
      </c>
      <c r="O133" s="18">
        <v>100</v>
      </c>
      <c r="P133" s="122">
        <f t="shared" si="31"/>
        <v>350</v>
      </c>
      <c r="Q133" s="89">
        <v>24.21</v>
      </c>
      <c r="R133" s="43">
        <f t="shared" si="9"/>
        <v>217.89000000000001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5</v>
      </c>
      <c r="F150" s="70"/>
      <c r="G150" s="46">
        <f t="shared" si="24"/>
        <v>5</v>
      </c>
      <c r="H150" s="77">
        <v>0</v>
      </c>
      <c r="I150" s="75">
        <v>0</v>
      </c>
      <c r="J150" s="46">
        <f t="shared" si="25"/>
        <v>5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2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13</v>
      </c>
      <c r="F175" s="70"/>
      <c r="G175" s="46">
        <f t="shared" si="32"/>
        <v>13</v>
      </c>
      <c r="H175" s="77">
        <v>0</v>
      </c>
      <c r="I175" s="75">
        <v>0</v>
      </c>
      <c r="J175" s="46">
        <f t="shared" si="33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197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120</v>
      </c>
      <c r="F188" s="70"/>
      <c r="G188" s="46">
        <f>E188+F188</f>
        <v>120</v>
      </c>
      <c r="H188" s="77">
        <v>0</v>
      </c>
      <c r="I188" s="75">
        <v>0</v>
      </c>
      <c r="J188" s="46">
        <f>+G188-H188-K188-I188</f>
        <v>119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2">
        <f t="shared" si="39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28</v>
      </c>
      <c r="F193" s="70"/>
      <c r="G193" s="46">
        <f t="shared" si="32"/>
        <v>28</v>
      </c>
      <c r="H193" s="77">
        <v>0</v>
      </c>
      <c r="I193" s="75">
        <v>0</v>
      </c>
      <c r="J193" s="46">
        <f t="shared" si="33"/>
        <v>26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2">
        <f t="shared" si="39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11</v>
      </c>
      <c r="F194" s="70"/>
      <c r="G194" s="46">
        <f t="shared" si="32"/>
        <v>11</v>
      </c>
      <c r="H194" s="77">
        <v>0</v>
      </c>
      <c r="I194" s="75">
        <v>0</v>
      </c>
      <c r="J194" s="46">
        <f t="shared" si="33"/>
        <v>10</v>
      </c>
      <c r="K194" s="71">
        <v>1</v>
      </c>
      <c r="L194" s="20">
        <v>120</v>
      </c>
      <c r="M194" s="64">
        <f t="shared" si="37"/>
        <v>120</v>
      </c>
      <c r="N194" s="17" t="s">
        <v>16</v>
      </c>
      <c r="O194" s="18"/>
      <c r="P194" s="122">
        <f t="shared" si="39"/>
        <v>120</v>
      </c>
      <c r="Q194" s="89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ref="P198:P255" si="42">SUM(M198-O198)</f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2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2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2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13</v>
      </c>
      <c r="F205" s="70"/>
      <c r="G205" s="46">
        <f t="shared" si="32"/>
        <v>13</v>
      </c>
      <c r="H205" s="77">
        <v>0</v>
      </c>
      <c r="I205" s="75">
        <v>0</v>
      </c>
      <c r="J205" s="46">
        <f t="shared" si="33"/>
        <v>10</v>
      </c>
      <c r="K205" s="71">
        <v>3</v>
      </c>
      <c r="L205" s="20">
        <v>55</v>
      </c>
      <c r="M205" s="64">
        <f t="shared" si="37"/>
        <v>165</v>
      </c>
      <c r="N205" s="17" t="s">
        <v>16</v>
      </c>
      <c r="O205" s="18"/>
      <c r="P205" s="122">
        <f t="shared" si="42"/>
        <v>165</v>
      </c>
      <c r="Q205" s="89">
        <v>40</v>
      </c>
      <c r="R205" s="43">
        <f t="shared" si="38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6</v>
      </c>
      <c r="F208" s="70"/>
      <c r="G208" s="46">
        <f t="shared" si="32"/>
        <v>6</v>
      </c>
      <c r="H208" s="77">
        <v>0</v>
      </c>
      <c r="I208" s="75">
        <v>0</v>
      </c>
      <c r="J208" s="46">
        <f t="shared" si="33"/>
        <v>4</v>
      </c>
      <c r="K208" s="71">
        <v>2</v>
      </c>
      <c r="L208" s="20">
        <v>50</v>
      </c>
      <c r="M208" s="64">
        <f t="shared" si="37"/>
        <v>100</v>
      </c>
      <c r="N208" s="17" t="s">
        <v>16</v>
      </c>
      <c r="O208" s="18"/>
      <c r="P208" s="122">
        <f t="shared" si="42"/>
        <v>100</v>
      </c>
      <c r="Q208" s="89">
        <v>33</v>
      </c>
      <c r="R208" s="43">
        <f t="shared" si="38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2</v>
      </c>
      <c r="F209" s="70"/>
      <c r="G209" s="46">
        <f t="shared" si="32"/>
        <v>2</v>
      </c>
      <c r="H209" s="77">
        <v>0</v>
      </c>
      <c r="I209" s="75">
        <v>0</v>
      </c>
      <c r="J209" s="46">
        <f t="shared" si="33"/>
        <v>2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5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2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+'6'!J240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+'6'!J241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+'6'!J242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+'6'!J243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54" si="49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+'6'!J244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+'6'!J245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+'6'!J246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+'6'!J247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9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+'6'!J248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49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+'6'!J249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49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+'6'!J250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49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+'6'!J251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49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+'6'!J252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9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9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9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2058.7199999999998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5420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1740</v>
      </c>
      <c r="O261" s="2">
        <v>230</v>
      </c>
      <c r="P261" s="2">
        <v>250</v>
      </c>
      <c r="Q261" s="87">
        <v>600</v>
      </c>
      <c r="R261" s="2">
        <v>120</v>
      </c>
      <c r="S261" s="2">
        <v>60</v>
      </c>
      <c r="T261" s="2">
        <v>280</v>
      </c>
      <c r="U261" s="2">
        <v>200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225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3455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3455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3"/>
  <sheetViews>
    <sheetView zoomScale="80" zoomScaleNormal="80" workbookViewId="0">
      <pane xSplit="10" ySplit="4" topLeftCell="L6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29</v>
      </c>
      <c r="F5" s="70"/>
      <c r="G5" s="46">
        <f t="shared" ref="G5:G26" si="0">E5+F5</f>
        <v>29</v>
      </c>
      <c r="H5" s="77">
        <v>0</v>
      </c>
      <c r="I5" s="75">
        <v>0</v>
      </c>
      <c r="J5" s="46">
        <f t="shared" ref="J5:J26" si="1">+G5-H5-K5-I5</f>
        <v>26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2">
        <f t="shared" ref="P5:P80" si="2"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20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8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22">
        <f t="shared" si="2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7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2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14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2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10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2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25</v>
      </c>
      <c r="P40" s="122">
        <f t="shared" si="2"/>
        <v>75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2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17</v>
      </c>
      <c r="F49" s="70"/>
      <c r="G49" s="46">
        <f t="shared" si="5"/>
        <v>17</v>
      </c>
      <c r="H49" s="77">
        <v>0</v>
      </c>
      <c r="I49" s="75">
        <v>0</v>
      </c>
      <c r="J49" s="46">
        <f t="shared" si="6"/>
        <v>17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17</v>
      </c>
      <c r="F50" s="70"/>
      <c r="G50" s="46">
        <f t="shared" si="5"/>
        <v>17</v>
      </c>
      <c r="H50" s="77">
        <v>0</v>
      </c>
      <c r="I50" s="75">
        <v>0</v>
      </c>
      <c r="J50" s="46">
        <f t="shared" si="6"/>
        <v>17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6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25</v>
      </c>
      <c r="P65" s="122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6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22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>
        <v>5</v>
      </c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2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9</v>
      </c>
      <c r="F112" s="70"/>
      <c r="G112" s="46">
        <f t="shared" si="24"/>
        <v>9</v>
      </c>
      <c r="H112" s="77">
        <v>0</v>
      </c>
      <c r="I112" s="75">
        <v>0</v>
      </c>
      <c r="J112" s="46">
        <f t="shared" si="25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17</v>
      </c>
      <c r="F113" s="70"/>
      <c r="G113" s="46">
        <f t="shared" si="24"/>
        <v>17</v>
      </c>
      <c r="H113" s="77">
        <v>0</v>
      </c>
      <c r="I113" s="75">
        <v>0</v>
      </c>
      <c r="J113" s="46">
        <f t="shared" si="25"/>
        <v>16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23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4</v>
      </c>
      <c r="F115" s="70"/>
      <c r="G115" s="46">
        <f t="shared" si="24"/>
        <v>4</v>
      </c>
      <c r="H115" s="77">
        <v>0</v>
      </c>
      <c r="I115" s="75">
        <v>0</v>
      </c>
      <c r="J115" s="46">
        <f t="shared" si="25"/>
        <v>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9</v>
      </c>
      <c r="F116" s="70"/>
      <c r="G116" s="46">
        <f t="shared" si="24"/>
        <v>9</v>
      </c>
      <c r="H116" s="77">
        <v>0</v>
      </c>
      <c r="I116" s="75">
        <v>0</v>
      </c>
      <c r="J116" s="46">
        <f t="shared" si="25"/>
        <v>7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2">
        <f t="shared" si="23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2</v>
      </c>
      <c r="F126" s="70"/>
      <c r="G126" s="46">
        <f t="shared" si="24"/>
        <v>2</v>
      </c>
      <c r="H126" s="77">
        <v>0</v>
      </c>
      <c r="I126" s="75">
        <v>0</v>
      </c>
      <c r="J126" s="46">
        <f t="shared" si="25"/>
        <v>1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22">
        <f t="shared" si="23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6</v>
      </c>
      <c r="F131" s="70"/>
      <c r="G131" s="46">
        <f t="shared" si="24"/>
        <v>6</v>
      </c>
      <c r="H131" s="77">
        <v>0</v>
      </c>
      <c r="I131" s="75">
        <v>0</v>
      </c>
      <c r="J131" s="46">
        <f t="shared" si="25"/>
        <v>4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>
        <v>50</v>
      </c>
      <c r="P131" s="122">
        <f t="shared" si="23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10</v>
      </c>
      <c r="F133" s="70"/>
      <c r="G133" s="46">
        <f t="shared" si="24"/>
        <v>10</v>
      </c>
      <c r="H133" s="77">
        <v>0</v>
      </c>
      <c r="I133" s="75">
        <v>0</v>
      </c>
      <c r="J133" s="46">
        <f t="shared" si="25"/>
        <v>7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>
        <v>25</v>
      </c>
      <c r="P133" s="122">
        <f t="shared" si="23"/>
        <v>125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5</v>
      </c>
      <c r="F150" s="70"/>
      <c r="G150" s="46">
        <f t="shared" si="24"/>
        <v>5</v>
      </c>
      <c r="H150" s="77">
        <v>0</v>
      </c>
      <c r="I150" s="75">
        <v>0</v>
      </c>
      <c r="J150" s="46">
        <f t="shared" si="25"/>
        <v>4</v>
      </c>
      <c r="K150" s="71">
        <v>1</v>
      </c>
      <c r="L150" s="20">
        <v>55</v>
      </c>
      <c r="M150" s="64">
        <f t="shared" si="7"/>
        <v>55</v>
      </c>
      <c r="N150" s="17" t="s">
        <v>16</v>
      </c>
      <c r="O150" s="18">
        <v>30</v>
      </c>
      <c r="P150" s="122">
        <f t="shared" si="23"/>
        <v>25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13</v>
      </c>
      <c r="F175" s="70"/>
      <c r="G175" s="46">
        <f t="shared" si="31"/>
        <v>13</v>
      </c>
      <c r="H175" s="77">
        <v>0</v>
      </c>
      <c r="I175" s="75">
        <v>0</v>
      </c>
      <c r="J175" s="46">
        <f t="shared" si="32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ref="P177:P194" si="36">SUM(M177-O177)</f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26</v>
      </c>
      <c r="F193" s="70"/>
      <c r="G193" s="46">
        <f t="shared" si="31"/>
        <v>26</v>
      </c>
      <c r="H193" s="77">
        <v>0</v>
      </c>
      <c r="I193" s="75">
        <v>0</v>
      </c>
      <c r="J193" s="46">
        <f t="shared" si="32"/>
        <v>23</v>
      </c>
      <c r="K193" s="71">
        <v>3</v>
      </c>
      <c r="L193" s="20">
        <v>60</v>
      </c>
      <c r="M193" s="64">
        <f t="shared" si="35"/>
        <v>180</v>
      </c>
      <c r="N193" s="17" t="s">
        <v>16</v>
      </c>
      <c r="O193" s="18"/>
      <c r="P193" s="122">
        <f t="shared" si="36"/>
        <v>180</v>
      </c>
      <c r="Q193" s="89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10</v>
      </c>
      <c r="F194" s="70"/>
      <c r="G194" s="46">
        <f t="shared" si="31"/>
        <v>10</v>
      </c>
      <c r="H194" s="77">
        <v>0</v>
      </c>
      <c r="I194" s="75">
        <v>0</v>
      </c>
      <c r="J194" s="46">
        <f t="shared" si="32"/>
        <v>9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2">
        <f t="shared" si="36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ref="P195:P255" si="40">SUM(M195-O195)</f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10</v>
      </c>
      <c r="F205" s="70"/>
      <c r="G205" s="46">
        <f t="shared" si="31"/>
        <v>10</v>
      </c>
      <c r="H205" s="77">
        <v>0</v>
      </c>
      <c r="I205" s="75">
        <v>0</v>
      </c>
      <c r="J205" s="46">
        <f t="shared" si="32"/>
        <v>10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4</v>
      </c>
      <c r="F208" s="70"/>
      <c r="G208" s="46">
        <f t="shared" si="31"/>
        <v>4</v>
      </c>
      <c r="H208" s="77">
        <v>0</v>
      </c>
      <c r="I208" s="75">
        <v>0</v>
      </c>
      <c r="J208" s="46">
        <f t="shared" si="32"/>
        <v>2</v>
      </c>
      <c r="K208" s="71">
        <v>2</v>
      </c>
      <c r="L208" s="20">
        <v>50</v>
      </c>
      <c r="M208" s="64">
        <f t="shared" si="35"/>
        <v>100</v>
      </c>
      <c r="N208" s="17" t="s">
        <v>16</v>
      </c>
      <c r="O208" s="18"/>
      <c r="P208" s="122">
        <f t="shared" si="40"/>
        <v>100</v>
      </c>
      <c r="Q208" s="89">
        <v>33</v>
      </c>
      <c r="R208" s="43">
        <f t="shared" si="37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2</v>
      </c>
      <c r="F209" s="70"/>
      <c r="G209" s="46">
        <f t="shared" si="31"/>
        <v>2</v>
      </c>
      <c r="H209" s="77">
        <v>0</v>
      </c>
      <c r="I209" s="75">
        <v>0</v>
      </c>
      <c r="J209" s="46">
        <f t="shared" si="32"/>
        <v>1</v>
      </c>
      <c r="K209" s="71">
        <v>1</v>
      </c>
      <c r="L209" s="20">
        <v>120</v>
      </c>
      <c r="M209" s="64">
        <f t="shared" si="35"/>
        <v>120</v>
      </c>
      <c r="N209" s="17" t="s">
        <v>16</v>
      </c>
      <c r="O209" s="18">
        <v>60</v>
      </c>
      <c r="P209" s="122">
        <f t="shared" si="40"/>
        <v>60</v>
      </c>
      <c r="Q209" s="89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5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54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/>
      <c r="C251" s="19"/>
      <c r="D251" s="10"/>
      <c r="E251" s="63">
        <f>+'7'!J251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5"/>
        <v>0</v>
      </c>
      <c r="N251" s="17"/>
      <c r="O251" s="18"/>
      <c r="P251" s="23">
        <f t="shared" si="45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5"/>
        <v>0</v>
      </c>
      <c r="N252" s="17"/>
      <c r="O252" s="18"/>
      <c r="P252" s="23">
        <f t="shared" si="45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5"/>
        <v>0</v>
      </c>
      <c r="N253" s="17"/>
      <c r="O253" s="18"/>
      <c r="P253" s="23">
        <f t="shared" si="45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ref="P256" si="53">SUM(M256-O256)</f>
        <v>0</v>
      </c>
      <c r="Q256" s="89"/>
      <c r="R256" s="43">
        <f t="shared" ref="R256" si="54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1049.6599999999999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2495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165</v>
      </c>
      <c r="O261" s="2">
        <v>65</v>
      </c>
      <c r="P261" s="2">
        <v>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2090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2090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26</v>
      </c>
      <c r="F5" s="70"/>
      <c r="G5" s="46">
        <f t="shared" ref="G5:G26" si="0">E5+F5</f>
        <v>26</v>
      </c>
      <c r="H5" s="77">
        <v>0</v>
      </c>
      <c r="I5" s="75">
        <v>0</v>
      </c>
      <c r="J5" s="46">
        <f t="shared" ref="J5:J26" si="1">+G5-H5-K5-I5</f>
        <v>10</v>
      </c>
      <c r="K5" s="71">
        <v>16</v>
      </c>
      <c r="L5" s="15">
        <v>50</v>
      </c>
      <c r="M5" s="64">
        <f>+L5*K5</f>
        <v>800</v>
      </c>
      <c r="N5" s="17" t="s">
        <v>16</v>
      </c>
      <c r="O5" s="18">
        <v>150</v>
      </c>
      <c r="P5" s="122">
        <f t="shared" ref="P5:P80" si="2">SUM(M5-O5)</f>
        <v>650</v>
      </c>
      <c r="Q5" s="120">
        <v>18.97</v>
      </c>
      <c r="R5" s="43">
        <f>+K5*Q5</f>
        <v>303.52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14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22">
        <f t="shared" si="2"/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0</v>
      </c>
      <c r="K11" s="71">
        <v>8</v>
      </c>
      <c r="L11" s="15">
        <v>50</v>
      </c>
      <c r="M11" s="64">
        <f t="shared" si="3"/>
        <v>400</v>
      </c>
      <c r="N11" s="17" t="s">
        <v>16</v>
      </c>
      <c r="O11" s="18"/>
      <c r="P11" s="122">
        <f t="shared" si="2"/>
        <v>400</v>
      </c>
      <c r="Q11" s="120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0</v>
      </c>
      <c r="K18" s="71">
        <v>7</v>
      </c>
      <c r="L18" s="15">
        <v>50</v>
      </c>
      <c r="M18" s="64">
        <f t="shared" si="3"/>
        <v>350</v>
      </c>
      <c r="N18" s="17" t="s">
        <v>16</v>
      </c>
      <c r="O18" s="18"/>
      <c r="P18" s="122">
        <f t="shared" si="2"/>
        <v>350</v>
      </c>
      <c r="Q18" s="120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2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14</v>
      </c>
      <c r="F22" s="70"/>
      <c r="G22" s="46">
        <f t="shared" si="0"/>
        <v>14</v>
      </c>
      <c r="H22" s="77">
        <v>1</v>
      </c>
      <c r="I22" s="75">
        <v>0</v>
      </c>
      <c r="J22" s="46">
        <f t="shared" si="1"/>
        <v>6</v>
      </c>
      <c r="K22" s="71">
        <v>7</v>
      </c>
      <c r="L22" s="20">
        <v>100</v>
      </c>
      <c r="M22" s="64">
        <f t="shared" si="3"/>
        <v>700</v>
      </c>
      <c r="N22" s="17" t="s">
        <v>1448</v>
      </c>
      <c r="O22" s="18"/>
      <c r="P22" s="122">
        <f t="shared" si="2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4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22">
        <f t="shared" si="2"/>
        <v>600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2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1</v>
      </c>
      <c r="K39" s="71">
        <v>4</v>
      </c>
      <c r="L39" s="15">
        <v>50</v>
      </c>
      <c r="M39" s="64">
        <f t="shared" si="3"/>
        <v>200</v>
      </c>
      <c r="N39" s="17" t="s">
        <v>16</v>
      </c>
      <c r="O39" s="18"/>
      <c r="P39" s="122">
        <f t="shared" si="2"/>
        <v>200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3</v>
      </c>
      <c r="F40" s="70">
        <v>1</v>
      </c>
      <c r="G40" s="46">
        <f t="shared" si="5"/>
        <v>4</v>
      </c>
      <c r="H40" s="77">
        <v>0</v>
      </c>
      <c r="I40" s="75">
        <v>0</v>
      </c>
      <c r="J40" s="46">
        <f t="shared" si="6"/>
        <v>0</v>
      </c>
      <c r="K40" s="71">
        <v>4</v>
      </c>
      <c r="L40" s="15">
        <v>50</v>
      </c>
      <c r="M40" s="64">
        <f t="shared" si="3"/>
        <v>200</v>
      </c>
      <c r="N40" s="17" t="s">
        <v>16</v>
      </c>
      <c r="O40" s="18"/>
      <c r="P40" s="122">
        <f t="shared" si="2"/>
        <v>200</v>
      </c>
      <c r="Q40" s="89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2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17</v>
      </c>
      <c r="F49" s="70"/>
      <c r="G49" s="46">
        <f t="shared" si="5"/>
        <v>17</v>
      </c>
      <c r="H49" s="77">
        <v>0</v>
      </c>
      <c r="I49" s="75">
        <v>0</v>
      </c>
      <c r="J49" s="46">
        <f t="shared" si="6"/>
        <v>16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17</v>
      </c>
      <c r="F50" s="70"/>
      <c r="G50" s="46">
        <f t="shared" si="5"/>
        <v>17</v>
      </c>
      <c r="H50" s="77">
        <v>0</v>
      </c>
      <c r="I50" s="75">
        <v>0</v>
      </c>
      <c r="J50" s="46">
        <f t="shared" si="6"/>
        <v>16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6</v>
      </c>
      <c r="F66" s="70"/>
      <c r="G66" s="46">
        <f t="shared" si="5"/>
        <v>6</v>
      </c>
      <c r="H66" s="77">
        <v>0</v>
      </c>
      <c r="I66" s="75">
        <v>0</v>
      </c>
      <c r="J66" s="46">
        <f t="shared" si="6"/>
        <v>4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22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3</v>
      </c>
      <c r="K68" s="71">
        <v>2</v>
      </c>
      <c r="L68" s="15">
        <v>80</v>
      </c>
      <c r="M68" s="64">
        <f t="shared" si="3"/>
        <v>160</v>
      </c>
      <c r="N68" s="17" t="s">
        <v>16</v>
      </c>
      <c r="O68" s="18"/>
      <c r="P68" s="122">
        <f t="shared" si="2"/>
        <v>160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8</v>
      </c>
      <c r="F112" s="70"/>
      <c r="G112" s="46">
        <f t="shared" si="23"/>
        <v>8</v>
      </c>
      <c r="H112" s="77">
        <v>0</v>
      </c>
      <c r="I112" s="75">
        <v>0</v>
      </c>
      <c r="J112" s="46">
        <f t="shared" si="24"/>
        <v>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16</v>
      </c>
      <c r="F113" s="70"/>
      <c r="G113" s="46">
        <f t="shared" si="23"/>
        <v>16</v>
      </c>
      <c r="H113" s="77">
        <v>0</v>
      </c>
      <c r="I113" s="75">
        <v>0</v>
      </c>
      <c r="J113" s="46">
        <f t="shared" si="24"/>
        <v>16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4</v>
      </c>
      <c r="F115" s="70"/>
      <c r="G115" s="46">
        <f t="shared" si="23"/>
        <v>4</v>
      </c>
      <c r="H115" s="77">
        <v>0</v>
      </c>
      <c r="I115" s="75">
        <v>0</v>
      </c>
      <c r="J115" s="46">
        <f t="shared" si="24"/>
        <v>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6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1</v>
      </c>
      <c r="F126" s="70"/>
      <c r="G126" s="46">
        <f t="shared" si="23"/>
        <v>1</v>
      </c>
      <c r="H126" s="77">
        <v>0</v>
      </c>
      <c r="I126" s="75">
        <v>0</v>
      </c>
      <c r="J126" s="46">
        <f t="shared" si="24"/>
        <v>0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2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3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>
        <v>75</v>
      </c>
      <c r="P133" s="122">
        <f t="shared" si="8"/>
        <v>125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4</v>
      </c>
      <c r="F150" s="70"/>
      <c r="G150" s="46">
        <f t="shared" si="23"/>
        <v>4</v>
      </c>
      <c r="H150" s="77">
        <v>0</v>
      </c>
      <c r="I150" s="75">
        <v>0</v>
      </c>
      <c r="J150" s="46">
        <f t="shared" si="24"/>
        <v>2</v>
      </c>
      <c r="K150" s="71">
        <v>2</v>
      </c>
      <c r="L150" s="20">
        <v>25</v>
      </c>
      <c r="M150" s="64">
        <f t="shared" si="7"/>
        <v>50</v>
      </c>
      <c r="N150" s="17" t="s">
        <v>1446</v>
      </c>
      <c r="O150" s="18">
        <v>50</v>
      </c>
      <c r="P150" s="23">
        <f t="shared" si="8"/>
        <v>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+'8'!J156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13</v>
      </c>
      <c r="F175" s="70"/>
      <c r="G175" s="46">
        <f t="shared" si="30"/>
        <v>13</v>
      </c>
      <c r="H175" s="77">
        <v>0</v>
      </c>
      <c r="I175" s="75">
        <v>0</v>
      </c>
      <c r="J175" s="46">
        <f t="shared" si="31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5" si="34">+L177*K177</f>
        <v>0</v>
      </c>
      <c r="N177" s="17" t="s">
        <v>16</v>
      </c>
      <c r="O177" s="18"/>
      <c r="P177" s="23">
        <f t="shared" ref="P177:P255" si="35">SUM(M177-O177)</f>
        <v>0</v>
      </c>
      <c r="Q177" s="89"/>
      <c r="R177" s="43">
        <f t="shared" ref="R177:R255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23</v>
      </c>
      <c r="F193" s="70"/>
      <c r="G193" s="46">
        <f t="shared" si="30"/>
        <v>23</v>
      </c>
      <c r="H193" s="77">
        <v>0</v>
      </c>
      <c r="I193" s="75">
        <v>0</v>
      </c>
      <c r="J193" s="46">
        <f t="shared" si="31"/>
        <v>22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9</v>
      </c>
      <c r="F194" s="70"/>
      <c r="G194" s="46">
        <f t="shared" si="30"/>
        <v>9</v>
      </c>
      <c r="H194" s="77">
        <v>0</v>
      </c>
      <c r="I194" s="75">
        <v>0</v>
      </c>
      <c r="J194" s="46">
        <f t="shared" si="31"/>
        <v>4</v>
      </c>
      <c r="K194" s="71">
        <v>5</v>
      </c>
      <c r="L194" s="20">
        <v>120</v>
      </c>
      <c r="M194" s="64">
        <f t="shared" si="34"/>
        <v>600</v>
      </c>
      <c r="N194" s="17" t="s">
        <v>16</v>
      </c>
      <c r="O194" s="18"/>
      <c r="P194" s="122">
        <f t="shared" si="35"/>
        <v>600</v>
      </c>
      <c r="Q194" s="89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10</v>
      </c>
      <c r="F205" s="70"/>
      <c r="G205" s="46">
        <f t="shared" si="30"/>
        <v>10</v>
      </c>
      <c r="H205" s="77">
        <v>0</v>
      </c>
      <c r="I205" s="75">
        <v>0</v>
      </c>
      <c r="J205" s="46">
        <f t="shared" si="31"/>
        <v>8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2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1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2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1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2" si="43">SUM(M235-O235)</f>
        <v>0</v>
      </c>
      <c r="Q235" s="89"/>
      <c r="R235" s="43">
        <f t="shared" ref="R235:R254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54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4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/>
      <c r="C251" s="19"/>
      <c r="D251" s="10"/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/>
      <c r="C252" s="19"/>
      <c r="D252" s="10"/>
      <c r="E252" s="63">
        <f>+'8'!J252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44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4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ref="P256" si="53">SUM(M256-O256)</f>
        <v>0</v>
      </c>
      <c r="Q256" s="89"/>
      <c r="R256" s="43">
        <f t="shared" ref="R256" si="54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2473.5799999999995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6150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1540</v>
      </c>
      <c r="O261" s="2">
        <v>520</v>
      </c>
      <c r="P261" s="2">
        <v>200</v>
      </c>
      <c r="Q261" s="87">
        <v>50</v>
      </c>
      <c r="R261" s="2">
        <v>500</v>
      </c>
      <c r="S261" s="2">
        <v>120</v>
      </c>
      <c r="T261" s="2">
        <v>150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325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4285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4285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10</v>
      </c>
      <c r="F5" s="70">
        <v>20</v>
      </c>
      <c r="G5" s="46">
        <f t="shared" ref="G5:G26" si="0">E5+F5</f>
        <v>30</v>
      </c>
      <c r="H5" s="77">
        <v>0</v>
      </c>
      <c r="I5" s="75">
        <v>0</v>
      </c>
      <c r="J5" s="46">
        <f t="shared" ref="J5:J26" si="1">+G5-H5-K5-I5</f>
        <v>24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2">
        <f t="shared" ref="P5:P80" si="2"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14</v>
      </c>
      <c r="F6" s="70">
        <v>30</v>
      </c>
      <c r="G6" s="46">
        <f t="shared" si="0"/>
        <v>44</v>
      </c>
      <c r="H6" s="77">
        <v>0</v>
      </c>
      <c r="I6" s="75">
        <v>0</v>
      </c>
      <c r="J6" s="46">
        <f t="shared" si="1"/>
        <v>36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22">
        <f t="shared" si="2"/>
        <v>800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8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2">
        <f t="shared" si="2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0</v>
      </c>
      <c r="F20" s="70">
        <v>10</v>
      </c>
      <c r="G20" s="46">
        <f t="shared" si="0"/>
        <v>10</v>
      </c>
      <c r="H20" s="77">
        <v>0</v>
      </c>
      <c r="I20" s="75">
        <v>0</v>
      </c>
      <c r="J20" s="46">
        <f t="shared" si="1"/>
        <v>9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6</v>
      </c>
      <c r="F22" s="70">
        <v>25</v>
      </c>
      <c r="G22" s="46">
        <f t="shared" si="0"/>
        <v>31</v>
      </c>
      <c r="H22" s="77">
        <v>0</v>
      </c>
      <c r="I22" s="75">
        <v>0</v>
      </c>
      <c r="J22" s="46">
        <f t="shared" si="1"/>
        <v>27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2">
        <f t="shared" si="2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0</v>
      </c>
      <c r="F28" s="70">
        <v>20</v>
      </c>
      <c r="G28" s="46">
        <f t="shared" si="5"/>
        <v>20</v>
      </c>
      <c r="H28" s="77">
        <v>0</v>
      </c>
      <c r="I28" s="75">
        <v>0</v>
      </c>
      <c r="J28" s="46">
        <f t="shared" si="6"/>
        <v>20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4</v>
      </c>
      <c r="F31" s="70">
        <v>30</v>
      </c>
      <c r="G31" s="46">
        <f t="shared" si="5"/>
        <v>34</v>
      </c>
      <c r="H31" s="77">
        <v>0</v>
      </c>
      <c r="I31" s="75">
        <v>0</v>
      </c>
      <c r="J31" s="46">
        <f t="shared" si="6"/>
        <v>26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/>
      <c r="P31" s="122">
        <f t="shared" si="2"/>
        <v>800</v>
      </c>
      <c r="Q31" s="120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>
        <v>10</v>
      </c>
      <c r="G32" s="46">
        <f t="shared" si="5"/>
        <v>10</v>
      </c>
      <c r="H32" s="77">
        <v>0</v>
      </c>
      <c r="I32" s="75">
        <v>0</v>
      </c>
      <c r="J32" s="46">
        <f t="shared" si="6"/>
        <v>10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>
        <v>10</v>
      </c>
      <c r="G33" s="46">
        <f t="shared" si="5"/>
        <v>10</v>
      </c>
      <c r="H33" s="77">
        <v>0</v>
      </c>
      <c r="I33" s="75">
        <v>0</v>
      </c>
      <c r="J33" s="46">
        <f t="shared" si="6"/>
        <v>9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1</v>
      </c>
      <c r="F39" s="70">
        <v>5</v>
      </c>
      <c r="G39" s="46">
        <f t="shared" si="5"/>
        <v>6</v>
      </c>
      <c r="H39" s="77">
        <v>0</v>
      </c>
      <c r="I39" s="75">
        <v>0</v>
      </c>
      <c r="J39" s="46">
        <f t="shared" si="6"/>
        <v>4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2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0</v>
      </c>
      <c r="F40" s="70">
        <v>5</v>
      </c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2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2</v>
      </c>
      <c r="F46" s="70">
        <v>10</v>
      </c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3</v>
      </c>
      <c r="F47" s="70">
        <v>10</v>
      </c>
      <c r="G47" s="46">
        <f t="shared" si="5"/>
        <v>13</v>
      </c>
      <c r="H47" s="77">
        <v>0</v>
      </c>
      <c r="I47" s="75">
        <v>0</v>
      </c>
      <c r="J47" s="46">
        <f t="shared" si="6"/>
        <v>12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2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5</v>
      </c>
      <c r="F48" s="70">
        <v>10</v>
      </c>
      <c r="G48" s="46">
        <f t="shared" si="5"/>
        <v>15</v>
      </c>
      <c r="H48" s="77">
        <v>0</v>
      </c>
      <c r="I48" s="75">
        <v>0</v>
      </c>
      <c r="J48" s="46">
        <f t="shared" si="6"/>
        <v>15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16</v>
      </c>
      <c r="F49" s="70">
        <v>10</v>
      </c>
      <c r="G49" s="46">
        <f t="shared" si="5"/>
        <v>26</v>
      </c>
      <c r="H49" s="77">
        <v>0</v>
      </c>
      <c r="I49" s="75">
        <v>0</v>
      </c>
      <c r="J49" s="46">
        <f t="shared" si="6"/>
        <v>26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16</v>
      </c>
      <c r="F50" s="70">
        <v>10</v>
      </c>
      <c r="G50" s="46">
        <f t="shared" si="5"/>
        <v>26</v>
      </c>
      <c r="H50" s="77">
        <v>0</v>
      </c>
      <c r="I50" s="75">
        <v>0</v>
      </c>
      <c r="J50" s="46">
        <f t="shared" si="6"/>
        <v>26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4</v>
      </c>
      <c r="F53" s="70">
        <v>10</v>
      </c>
      <c r="G53" s="46">
        <f t="shared" si="5"/>
        <v>14</v>
      </c>
      <c r="H53" s="77">
        <v>0</v>
      </c>
      <c r="I53" s="75">
        <v>0</v>
      </c>
      <c r="J53" s="46">
        <f t="shared" si="6"/>
        <v>14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6</v>
      </c>
      <c r="F65" s="70">
        <v>5</v>
      </c>
      <c r="G65" s="46">
        <f t="shared" si="5"/>
        <v>11</v>
      </c>
      <c r="H65" s="77">
        <v>0</v>
      </c>
      <c r="I65" s="75">
        <v>0</v>
      </c>
      <c r="J65" s="46">
        <f t="shared" si="6"/>
        <v>10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4</v>
      </c>
      <c r="F66" s="70">
        <v>5</v>
      </c>
      <c r="G66" s="46">
        <f t="shared" si="5"/>
        <v>9</v>
      </c>
      <c r="H66" s="77">
        <v>0</v>
      </c>
      <c r="I66" s="75">
        <v>0</v>
      </c>
      <c r="J66" s="46">
        <f t="shared" si="6"/>
        <v>8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2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1</v>
      </c>
      <c r="K68" s="71">
        <v>2</v>
      </c>
      <c r="L68" s="15">
        <v>80</v>
      </c>
      <c r="M68" s="64">
        <f t="shared" si="3"/>
        <v>160</v>
      </c>
      <c r="N68" s="17" t="s">
        <v>16</v>
      </c>
      <c r="O68" s="18"/>
      <c r="P68" s="122">
        <f t="shared" si="2"/>
        <v>160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0</v>
      </c>
      <c r="F74" s="70">
        <v>20</v>
      </c>
      <c r="G74" s="46">
        <f t="shared" si="5"/>
        <v>20</v>
      </c>
      <c r="H74" s="77">
        <v>0</v>
      </c>
      <c r="I74" s="75">
        <v>0</v>
      </c>
      <c r="J74" s="46">
        <f t="shared" si="6"/>
        <v>17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/>
      <c r="P74" s="122">
        <f t="shared" si="2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1</v>
      </c>
      <c r="F77" s="70">
        <v>10</v>
      </c>
      <c r="G77" s="46">
        <f t="shared" si="5"/>
        <v>11</v>
      </c>
      <c r="H77" s="77">
        <v>0</v>
      </c>
      <c r="I77" s="75">
        <v>0</v>
      </c>
      <c r="J77" s="46">
        <f t="shared" si="6"/>
        <v>10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2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3</v>
      </c>
      <c r="F80" s="70">
        <v>5</v>
      </c>
      <c r="G80" s="46">
        <f t="shared" si="5"/>
        <v>8</v>
      </c>
      <c r="H80" s="77">
        <v>0</v>
      </c>
      <c r="I80" s="75">
        <v>0</v>
      </c>
      <c r="J80" s="46">
        <f t="shared" si="6"/>
        <v>6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22">
        <f t="shared" si="2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>
        <v>5</v>
      </c>
      <c r="G81" s="46">
        <f t="shared" si="5"/>
        <v>5</v>
      </c>
      <c r="H81" s="77">
        <v>0</v>
      </c>
      <c r="I81" s="75">
        <v>0</v>
      </c>
      <c r="J81" s="46">
        <f t="shared" si="6"/>
        <v>5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7</v>
      </c>
      <c r="F112" s="70"/>
      <c r="G112" s="46">
        <f t="shared" si="23"/>
        <v>7</v>
      </c>
      <c r="H112" s="77">
        <v>0</v>
      </c>
      <c r="I112" s="75">
        <v>0</v>
      </c>
      <c r="J112" s="46">
        <f t="shared" si="24"/>
        <v>4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2">
        <f>SUM(M112-O112)</f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16</v>
      </c>
      <c r="F113" s="70"/>
      <c r="G113" s="46">
        <f t="shared" si="23"/>
        <v>16</v>
      </c>
      <c r="H113" s="77">
        <v>0</v>
      </c>
      <c r="I113" s="75">
        <v>0</v>
      </c>
      <c r="J113" s="46">
        <f t="shared" si="24"/>
        <v>14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2">
        <f t="shared" ref="P113:P119" si="30">SUM(M113-O113)</f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4</v>
      </c>
      <c r="F115" s="70">
        <v>20</v>
      </c>
      <c r="G115" s="46">
        <f t="shared" si="23"/>
        <v>24</v>
      </c>
      <c r="H115" s="77">
        <v>0</v>
      </c>
      <c r="I115" s="75">
        <v>0</v>
      </c>
      <c r="J115" s="46">
        <f t="shared" si="24"/>
        <v>23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30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2">
        <f t="shared" si="30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3</v>
      </c>
      <c r="F133" s="70">
        <v>10</v>
      </c>
      <c r="G133" s="46">
        <f t="shared" si="23"/>
        <v>13</v>
      </c>
      <c r="H133" s="77">
        <v>0</v>
      </c>
      <c r="I133" s="75">
        <v>0</v>
      </c>
      <c r="J133" s="46">
        <f t="shared" si="24"/>
        <v>12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2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2</v>
      </c>
      <c r="F150" s="70"/>
      <c r="G150" s="46">
        <f t="shared" si="23"/>
        <v>2</v>
      </c>
      <c r="H150" s="77">
        <v>0</v>
      </c>
      <c r="I150" s="75">
        <v>0</v>
      </c>
      <c r="J150" s="46">
        <f t="shared" si="24"/>
        <v>2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+'9'!J156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+'9'!J157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13</v>
      </c>
      <c r="F175" s="70">
        <v>20</v>
      </c>
      <c r="G175" s="46">
        <f t="shared" si="31"/>
        <v>33</v>
      </c>
      <c r="H175" s="77">
        <v>0</v>
      </c>
      <c r="I175" s="75">
        <v>0</v>
      </c>
      <c r="J175" s="46">
        <f t="shared" si="32"/>
        <v>33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:P181" si="35"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>
        <v>30</v>
      </c>
      <c r="G178" s="46">
        <f t="shared" si="31"/>
        <v>30</v>
      </c>
      <c r="H178" s="77">
        <v>0</v>
      </c>
      <c r="I178" s="75">
        <v>0</v>
      </c>
      <c r="J178" s="46">
        <f t="shared" si="32"/>
        <v>29</v>
      </c>
      <c r="K178" s="71">
        <v>1</v>
      </c>
      <c r="L178" s="20">
        <v>55</v>
      </c>
      <c r="M178" s="64">
        <f t="shared" si="36"/>
        <v>55</v>
      </c>
      <c r="N178" s="17" t="s">
        <v>16</v>
      </c>
      <c r="O178" s="18"/>
      <c r="P178" s="122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>
        <v>20</v>
      </c>
      <c r="G180" s="46">
        <f t="shared" si="31"/>
        <v>20</v>
      </c>
      <c r="H180" s="77">
        <v>0</v>
      </c>
      <c r="I180" s="75">
        <v>0</v>
      </c>
      <c r="J180" s="46">
        <f t="shared" si="32"/>
        <v>20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ref="P182:P255" si="38">SUM(M182-O182)</f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ref="P184:P195" si="39">SUM(M184-O184)</f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0</v>
      </c>
      <c r="F185" s="70">
        <v>30</v>
      </c>
      <c r="G185" s="46">
        <f t="shared" si="31"/>
        <v>30</v>
      </c>
      <c r="H185" s="77">
        <v>0</v>
      </c>
      <c r="I185" s="75">
        <v>0</v>
      </c>
      <c r="J185" s="46">
        <f t="shared" si="32"/>
        <v>30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22</v>
      </c>
      <c r="F193" s="70"/>
      <c r="G193" s="46">
        <f t="shared" si="31"/>
        <v>22</v>
      </c>
      <c r="H193" s="77">
        <v>0</v>
      </c>
      <c r="I193" s="75">
        <v>0</v>
      </c>
      <c r="J193" s="46">
        <f t="shared" si="32"/>
        <v>22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9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4</v>
      </c>
      <c r="F194" s="70">
        <v>30</v>
      </c>
      <c r="G194" s="46">
        <f t="shared" si="31"/>
        <v>34</v>
      </c>
      <c r="H194" s="77">
        <v>0</v>
      </c>
      <c r="I194" s="75">
        <v>0</v>
      </c>
      <c r="J194" s="46">
        <f t="shared" si="32"/>
        <v>33</v>
      </c>
      <c r="K194" s="71">
        <v>1</v>
      </c>
      <c r="L194" s="20">
        <v>120</v>
      </c>
      <c r="M194" s="64">
        <f t="shared" si="36"/>
        <v>120</v>
      </c>
      <c r="N194" s="17" t="s">
        <v>16</v>
      </c>
      <c r="O194" s="18">
        <v>50</v>
      </c>
      <c r="P194" s="122">
        <f t="shared" si="39"/>
        <v>70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8</v>
      </c>
      <c r="F205" s="70">
        <v>100</v>
      </c>
      <c r="G205" s="46">
        <f t="shared" si="31"/>
        <v>108</v>
      </c>
      <c r="H205" s="77">
        <v>0</v>
      </c>
      <c r="I205" s="75">
        <v>0</v>
      </c>
      <c r="J205" s="46">
        <f t="shared" si="32"/>
        <v>107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2">
        <f t="shared" si="38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1</v>
      </c>
      <c r="F208" s="70">
        <v>20</v>
      </c>
      <c r="G208" s="46">
        <f t="shared" si="31"/>
        <v>21</v>
      </c>
      <c r="H208" s="77">
        <v>0</v>
      </c>
      <c r="I208" s="75">
        <v>0</v>
      </c>
      <c r="J208" s="46">
        <f t="shared" si="32"/>
        <v>21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1</v>
      </c>
      <c r="F209" s="70"/>
      <c r="G209" s="46">
        <f t="shared" si="31"/>
        <v>1</v>
      </c>
      <c r="H209" s="77">
        <v>0</v>
      </c>
      <c r="I209" s="75">
        <v>0</v>
      </c>
      <c r="J209" s="46">
        <f t="shared" si="32"/>
        <v>0</v>
      </c>
      <c r="K209" s="71">
        <v>1</v>
      </c>
      <c r="L209" s="20">
        <v>120</v>
      </c>
      <c r="M209" s="64">
        <f t="shared" si="36"/>
        <v>120</v>
      </c>
      <c r="N209" s="17" t="s">
        <v>16</v>
      </c>
      <c r="O209" s="18">
        <v>60</v>
      </c>
      <c r="P209" s="122">
        <f t="shared" si="38"/>
        <v>60</v>
      </c>
      <c r="Q209" s="89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4" si="43">E231+F231</f>
        <v>0</v>
      </c>
      <c r="H231" s="77">
        <v>0</v>
      </c>
      <c r="I231" s="75">
        <v>0</v>
      </c>
      <c r="J231" s="46">
        <f t="shared" ref="J231:J254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54" si="45">+L235*K235</f>
        <v>0</v>
      </c>
      <c r="N235" s="17" t="s">
        <v>16</v>
      </c>
      <c r="O235" s="18"/>
      <c r="P235" s="23">
        <f t="shared" ref="P235:P242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+'9'!J240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+'9'!J241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+'9'!J242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+'9'!J243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54" si="49">SUM(M243-O243)</f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+'9'!J244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+'9'!J245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+'9'!J246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+'9'!J247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+'9'!J248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+'9'!J249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+'9'!J250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/>
      <c r="C251" s="19"/>
      <c r="D251" s="10"/>
      <c r="E251" s="63">
        <f>+'9'!J251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45"/>
        <v>0</v>
      </c>
      <c r="N251" s="17"/>
      <c r="O251" s="18"/>
      <c r="P251" s="23">
        <f t="shared" si="49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+'9'!J252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5"/>
        <v>0</v>
      </c>
      <c r="N252" s="17"/>
      <c r="O252" s="18"/>
      <c r="P252" s="23">
        <f t="shared" si="4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5"/>
        <v>0</v>
      </c>
      <c r="N253" s="17"/>
      <c r="O253" s="18"/>
      <c r="P253" s="23">
        <f t="shared" si="4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ref="J255" si="52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1596.3899999999996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4435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1040</v>
      </c>
      <c r="O261" s="2">
        <v>200</v>
      </c>
      <c r="P261" s="2">
        <v>130</v>
      </c>
      <c r="Q261" s="87">
        <v>300</v>
      </c>
      <c r="R261" s="2">
        <v>250</v>
      </c>
      <c r="S261" s="2">
        <v>160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3285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3285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Z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24</v>
      </c>
      <c r="F5" s="70"/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23</v>
      </c>
      <c r="K5" s="71">
        <v>1</v>
      </c>
      <c r="L5" s="15">
        <v>50</v>
      </c>
      <c r="M5" s="64">
        <f>+L5*K5</f>
        <v>50</v>
      </c>
      <c r="N5" s="17" t="s">
        <v>1446</v>
      </c>
      <c r="O5" s="18">
        <v>50</v>
      </c>
      <c r="P5" s="23">
        <f>SUM(M5-O5)</f>
        <v>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25</v>
      </c>
      <c r="K6" s="71">
        <v>11</v>
      </c>
      <c r="L6" s="15">
        <v>100</v>
      </c>
      <c r="M6" s="64">
        <f t="shared" ref="M6:M80" si="2">+L6*K6</f>
        <v>1100</v>
      </c>
      <c r="N6" s="17" t="s">
        <v>16</v>
      </c>
      <c r="O6" s="18"/>
      <c r="P6" s="122">
        <f t="shared" ref="P6:P23" si="3">SUM(M6-O6)</f>
        <v>1100</v>
      </c>
      <c r="Q6" s="120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7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6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2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9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19</v>
      </c>
      <c r="K22" s="71">
        <v>8</v>
      </c>
      <c r="L22" s="20">
        <v>100</v>
      </c>
      <c r="M22" s="64">
        <f t="shared" si="2"/>
        <v>800</v>
      </c>
      <c r="N22" s="17" t="s">
        <v>16</v>
      </c>
      <c r="O22" s="18"/>
      <c r="P22" s="122">
        <f t="shared" si="3"/>
        <v>800</v>
      </c>
      <c r="Q22" s="120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ref="P24:P80" si="5">SUM(M24-O24)</f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20</v>
      </c>
      <c r="F28" s="70"/>
      <c r="G28" s="46">
        <f t="shared" si="6"/>
        <v>20</v>
      </c>
      <c r="H28" s="77">
        <v>0</v>
      </c>
      <c r="I28" s="75">
        <v>0</v>
      </c>
      <c r="J28" s="46">
        <f t="shared" si="7"/>
        <v>19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5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26</v>
      </c>
      <c r="F31" s="70"/>
      <c r="G31" s="46">
        <f t="shared" si="6"/>
        <v>26</v>
      </c>
      <c r="H31" s="77">
        <v>0</v>
      </c>
      <c r="I31" s="75">
        <v>0</v>
      </c>
      <c r="J31" s="46">
        <f t="shared" si="7"/>
        <v>18</v>
      </c>
      <c r="K31" s="71">
        <v>8</v>
      </c>
      <c r="L31" s="15">
        <v>100</v>
      </c>
      <c r="M31" s="64">
        <f t="shared" si="2"/>
        <v>800</v>
      </c>
      <c r="N31" s="17" t="s">
        <v>16</v>
      </c>
      <c r="O31" s="18"/>
      <c r="P31" s="122">
        <f t="shared" si="5"/>
        <v>800</v>
      </c>
      <c r="Q31" s="120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10</v>
      </c>
      <c r="F32" s="70"/>
      <c r="G32" s="46">
        <f t="shared" si="6"/>
        <v>10</v>
      </c>
      <c r="H32" s="77">
        <v>0</v>
      </c>
      <c r="I32" s="75">
        <v>0</v>
      </c>
      <c r="J32" s="46">
        <f t="shared" si="7"/>
        <v>9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2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9</v>
      </c>
      <c r="F33" s="70"/>
      <c r="G33" s="46">
        <f t="shared" si="6"/>
        <v>9</v>
      </c>
      <c r="H33" s="77">
        <v>0</v>
      </c>
      <c r="I33" s="75">
        <v>0</v>
      </c>
      <c r="J33" s="46">
        <f t="shared" si="7"/>
        <v>8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2">
        <f t="shared" si="5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4</v>
      </c>
      <c r="F39" s="70"/>
      <c r="G39" s="46">
        <f t="shared" si="6"/>
        <v>4</v>
      </c>
      <c r="H39" s="77">
        <v>0</v>
      </c>
      <c r="I39" s="75">
        <v>0</v>
      </c>
      <c r="J39" s="46">
        <f t="shared" si="7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3</v>
      </c>
      <c r="F40" s="70"/>
      <c r="G40" s="46">
        <f t="shared" si="6"/>
        <v>3</v>
      </c>
      <c r="H40" s="77">
        <v>0</v>
      </c>
      <c r="I40" s="75">
        <v>0</v>
      </c>
      <c r="J40" s="46">
        <f t="shared" si="7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12</v>
      </c>
      <c r="F46" s="70"/>
      <c r="G46" s="46">
        <f t="shared" si="6"/>
        <v>12</v>
      </c>
      <c r="H46" s="77">
        <v>0</v>
      </c>
      <c r="I46" s="75">
        <v>0</v>
      </c>
      <c r="J46" s="46">
        <f t="shared" si="7"/>
        <v>12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12</v>
      </c>
      <c r="F47" s="70"/>
      <c r="G47" s="46">
        <f t="shared" si="6"/>
        <v>12</v>
      </c>
      <c r="H47" s="77">
        <v>0</v>
      </c>
      <c r="I47" s="75">
        <v>0</v>
      </c>
      <c r="J47" s="46">
        <f t="shared" si="7"/>
        <v>10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2">
        <f t="shared" si="5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15</v>
      </c>
      <c r="F48" s="70"/>
      <c r="G48" s="46">
        <f t="shared" si="6"/>
        <v>15</v>
      </c>
      <c r="H48" s="77">
        <v>0</v>
      </c>
      <c r="I48" s="75">
        <v>0</v>
      </c>
      <c r="J48" s="46">
        <f t="shared" si="7"/>
        <v>12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2">
        <f t="shared" si="5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26</v>
      </c>
      <c r="F49" s="70"/>
      <c r="G49" s="46">
        <f t="shared" si="6"/>
        <v>26</v>
      </c>
      <c r="H49" s="77">
        <v>0</v>
      </c>
      <c r="I49" s="75">
        <v>0</v>
      </c>
      <c r="J49" s="46">
        <f t="shared" si="7"/>
        <v>25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5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26</v>
      </c>
      <c r="F50" s="70"/>
      <c r="G50" s="46">
        <f t="shared" si="6"/>
        <v>26</v>
      </c>
      <c r="H50" s="77">
        <v>0</v>
      </c>
      <c r="I50" s="75">
        <v>0</v>
      </c>
      <c r="J50" s="46">
        <f t="shared" si="7"/>
        <v>26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14</v>
      </c>
      <c r="F53" s="70"/>
      <c r="G53" s="46">
        <f t="shared" si="6"/>
        <v>14</v>
      </c>
      <c r="H53" s="77">
        <v>0</v>
      </c>
      <c r="I53" s="75">
        <v>0</v>
      </c>
      <c r="J53" s="46">
        <f t="shared" si="7"/>
        <v>13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5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10</v>
      </c>
      <c r="F65" s="70"/>
      <c r="G65" s="46">
        <f t="shared" si="6"/>
        <v>10</v>
      </c>
      <c r="H65" s="77">
        <v>0</v>
      </c>
      <c r="I65" s="75">
        <v>0</v>
      </c>
      <c r="J65" s="46">
        <f t="shared" si="7"/>
        <v>8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/>
      <c r="P65" s="122">
        <f t="shared" si="5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8</v>
      </c>
      <c r="F66" s="70"/>
      <c r="G66" s="46">
        <f t="shared" si="6"/>
        <v>8</v>
      </c>
      <c r="H66" s="77">
        <v>0</v>
      </c>
      <c r="I66" s="75">
        <v>0</v>
      </c>
      <c r="J66" s="46">
        <f t="shared" si="7"/>
        <v>8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1</v>
      </c>
      <c r="F68" s="70"/>
      <c r="G68" s="46">
        <f t="shared" si="6"/>
        <v>1</v>
      </c>
      <c r="H68" s="77">
        <v>0</v>
      </c>
      <c r="I68" s="75">
        <v>0</v>
      </c>
      <c r="J68" s="46">
        <f t="shared" si="7"/>
        <v>1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17</v>
      </c>
      <c r="F74" s="70"/>
      <c r="G74" s="46">
        <f t="shared" si="6"/>
        <v>17</v>
      </c>
      <c r="H74" s="77">
        <v>0</v>
      </c>
      <c r="I74" s="75">
        <v>0</v>
      </c>
      <c r="J74" s="46">
        <f t="shared" si="7"/>
        <v>15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2">
        <f t="shared" si="5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10</v>
      </c>
      <c r="F77" s="70"/>
      <c r="G77" s="46">
        <f t="shared" si="6"/>
        <v>10</v>
      </c>
      <c r="H77" s="77">
        <v>0</v>
      </c>
      <c r="I77" s="75">
        <v>0</v>
      </c>
      <c r="J77" s="46">
        <f t="shared" si="7"/>
        <v>9</v>
      </c>
      <c r="K77" s="71">
        <v>1</v>
      </c>
      <c r="L77" s="21">
        <v>50</v>
      </c>
      <c r="M77" s="64">
        <f t="shared" si="2"/>
        <v>50</v>
      </c>
      <c r="N77" s="17" t="s">
        <v>1446</v>
      </c>
      <c r="O77" s="18">
        <v>50</v>
      </c>
      <c r="P77" s="23">
        <f t="shared" si="5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6</v>
      </c>
      <c r="F80" s="70"/>
      <c r="G80" s="46">
        <f t="shared" si="6"/>
        <v>6</v>
      </c>
      <c r="H80" s="77">
        <v>0</v>
      </c>
      <c r="I80" s="75">
        <v>0</v>
      </c>
      <c r="J80" s="46">
        <f t="shared" si="7"/>
        <v>6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5</v>
      </c>
      <c r="F81" s="70"/>
      <c r="G81" s="46">
        <f t="shared" si="6"/>
        <v>5</v>
      </c>
      <c r="H81" s="77">
        <v>0</v>
      </c>
      <c r="I81" s="75">
        <v>0</v>
      </c>
      <c r="J81" s="46">
        <f t="shared" si="7"/>
        <v>3</v>
      </c>
      <c r="K81" s="71">
        <v>2</v>
      </c>
      <c r="L81" s="20">
        <v>55</v>
      </c>
      <c r="M81" s="64">
        <f t="shared" ref="M81:M172" si="8">+L81*K81</f>
        <v>110</v>
      </c>
      <c r="N81" s="17" t="s">
        <v>16</v>
      </c>
      <c r="O81" s="18"/>
      <c r="P81" s="122">
        <f t="shared" ref="P81:P172" si="9">SUM(M81-O81)</f>
        <v>110</v>
      </c>
      <c r="Q81" s="89">
        <v>11.58</v>
      </c>
      <c r="R81" s="43">
        <f t="shared" ref="R81:R172" si="10">+K81*Q81</f>
        <v>23.16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4</v>
      </c>
      <c r="F112" s="70"/>
      <c r="G112" s="46">
        <f t="shared" si="24"/>
        <v>4</v>
      </c>
      <c r="H112" s="77">
        <v>0</v>
      </c>
      <c r="I112" s="75">
        <v>0</v>
      </c>
      <c r="J112" s="46">
        <f t="shared" si="25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14</v>
      </c>
      <c r="F113" s="70"/>
      <c r="G113" s="46">
        <f t="shared" si="24"/>
        <v>14</v>
      </c>
      <c r="H113" s="77">
        <v>0</v>
      </c>
      <c r="I113" s="75">
        <v>0</v>
      </c>
      <c r="J113" s="46">
        <f t="shared" si="25"/>
        <v>12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2">
        <f t="shared" si="9"/>
        <v>110</v>
      </c>
      <c r="Q113" s="120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23</v>
      </c>
      <c r="F115" s="70"/>
      <c r="G115" s="46">
        <f t="shared" si="24"/>
        <v>23</v>
      </c>
      <c r="H115" s="77">
        <v>0</v>
      </c>
      <c r="I115" s="75">
        <v>0</v>
      </c>
      <c r="J115" s="46">
        <f t="shared" si="25"/>
        <v>21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>
        <v>60</v>
      </c>
      <c r="P115" s="122">
        <f t="shared" si="9"/>
        <v>60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5</v>
      </c>
      <c r="F116" s="70"/>
      <c r="G116" s="46">
        <f t="shared" si="24"/>
        <v>5</v>
      </c>
      <c r="H116" s="77">
        <v>0</v>
      </c>
      <c r="I116" s="75">
        <v>0</v>
      </c>
      <c r="J116" s="46">
        <f t="shared" si="25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4</v>
      </c>
      <c r="F131" s="70"/>
      <c r="G131" s="46">
        <f t="shared" si="24"/>
        <v>4</v>
      </c>
      <c r="H131" s="77">
        <v>0</v>
      </c>
      <c r="I131" s="75">
        <v>0</v>
      </c>
      <c r="J131" s="46">
        <f t="shared" si="25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22">
        <f t="shared" si="9"/>
        <v>25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12</v>
      </c>
      <c r="F133" s="70"/>
      <c r="G133" s="46">
        <f t="shared" si="24"/>
        <v>12</v>
      </c>
      <c r="H133" s="77">
        <v>0</v>
      </c>
      <c r="I133" s="75">
        <v>0</v>
      </c>
      <c r="J133" s="46">
        <f t="shared" si="25"/>
        <v>11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2">
        <f t="shared" si="9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2</v>
      </c>
      <c r="F150" s="70"/>
      <c r="G150" s="46">
        <f t="shared" si="24"/>
        <v>2</v>
      </c>
      <c r="H150" s="77">
        <v>0</v>
      </c>
      <c r="I150" s="75">
        <v>0</v>
      </c>
      <c r="J150" s="46">
        <f t="shared" si="25"/>
        <v>2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+'10'!J156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+'10'!J157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33</v>
      </c>
      <c r="F175" s="70"/>
      <c r="G175" s="46">
        <f t="shared" si="31"/>
        <v>33</v>
      </c>
      <c r="H175" s="77">
        <v>0</v>
      </c>
      <c r="I175" s="75">
        <v>0</v>
      </c>
      <c r="J175" s="46">
        <f t="shared" si="32"/>
        <v>33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ref="P177:P255" si="36">SUM(M177-O177)</f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29</v>
      </c>
      <c r="F178" s="70"/>
      <c r="G178" s="46">
        <f t="shared" si="31"/>
        <v>29</v>
      </c>
      <c r="H178" s="77">
        <v>0</v>
      </c>
      <c r="I178" s="75">
        <v>0</v>
      </c>
      <c r="J178" s="46">
        <f t="shared" si="32"/>
        <v>29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20</v>
      </c>
      <c r="F180" s="70"/>
      <c r="G180" s="46">
        <f t="shared" si="31"/>
        <v>20</v>
      </c>
      <c r="H180" s="77">
        <v>0</v>
      </c>
      <c r="I180" s="75">
        <v>0</v>
      </c>
      <c r="J180" s="46">
        <f t="shared" si="32"/>
        <v>16</v>
      </c>
      <c r="K180" s="71">
        <v>4</v>
      </c>
      <c r="L180" s="20">
        <v>35</v>
      </c>
      <c r="M180" s="64">
        <f t="shared" si="35"/>
        <v>140</v>
      </c>
      <c r="N180" s="17" t="s">
        <v>16</v>
      </c>
      <c r="O180" s="18"/>
      <c r="P180" s="122">
        <f t="shared" si="36"/>
        <v>140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30</v>
      </c>
      <c r="F185" s="70"/>
      <c r="G185" s="46">
        <f t="shared" si="31"/>
        <v>30</v>
      </c>
      <c r="H185" s="77">
        <v>0</v>
      </c>
      <c r="I185" s="75">
        <v>0</v>
      </c>
      <c r="J185" s="46">
        <f t="shared" si="32"/>
        <v>30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22</v>
      </c>
      <c r="F193" s="70"/>
      <c r="G193" s="46">
        <f t="shared" si="31"/>
        <v>22</v>
      </c>
      <c r="H193" s="77">
        <v>0</v>
      </c>
      <c r="I193" s="75">
        <v>0</v>
      </c>
      <c r="J193" s="46">
        <f t="shared" si="32"/>
        <v>21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2">
        <f t="shared" si="36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33</v>
      </c>
      <c r="F194" s="70"/>
      <c r="G194" s="46">
        <f t="shared" si="31"/>
        <v>33</v>
      </c>
      <c r="H194" s="77">
        <v>0</v>
      </c>
      <c r="I194" s="75">
        <v>0</v>
      </c>
      <c r="J194" s="46">
        <f t="shared" si="32"/>
        <v>27</v>
      </c>
      <c r="K194" s="71">
        <v>6</v>
      </c>
      <c r="L194" s="20">
        <v>120</v>
      </c>
      <c r="M194" s="64">
        <f t="shared" si="35"/>
        <v>720</v>
      </c>
      <c r="N194" s="17" t="s">
        <v>16</v>
      </c>
      <c r="O194" s="18"/>
      <c r="P194" s="122">
        <f t="shared" si="36"/>
        <v>720</v>
      </c>
      <c r="Q194" s="89">
        <v>73</v>
      </c>
      <c r="R194" s="43">
        <f t="shared" si="37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107</v>
      </c>
      <c r="F205" s="70"/>
      <c r="G205" s="46">
        <f t="shared" si="31"/>
        <v>107</v>
      </c>
      <c r="H205" s="77">
        <v>0</v>
      </c>
      <c r="I205" s="75">
        <v>0</v>
      </c>
      <c r="J205" s="46">
        <f t="shared" si="32"/>
        <v>94</v>
      </c>
      <c r="K205" s="71">
        <v>13</v>
      </c>
      <c r="L205" s="20">
        <v>55</v>
      </c>
      <c r="M205" s="64">
        <f t="shared" si="35"/>
        <v>715</v>
      </c>
      <c r="N205" s="17" t="s">
        <v>16</v>
      </c>
      <c r="O205" s="18"/>
      <c r="P205" s="122">
        <f t="shared" si="36"/>
        <v>715</v>
      </c>
      <c r="Q205" s="89">
        <v>40</v>
      </c>
      <c r="R205" s="43">
        <f t="shared" si="37"/>
        <v>520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21</v>
      </c>
      <c r="F208" s="70"/>
      <c r="G208" s="46">
        <f t="shared" si="31"/>
        <v>21</v>
      </c>
      <c r="H208" s="77">
        <v>0</v>
      </c>
      <c r="I208" s="75">
        <v>0</v>
      </c>
      <c r="J208" s="46">
        <f t="shared" si="32"/>
        <v>20</v>
      </c>
      <c r="K208" s="71">
        <v>1</v>
      </c>
      <c r="L208" s="20">
        <v>50</v>
      </c>
      <c r="M208" s="64">
        <f t="shared" si="35"/>
        <v>50</v>
      </c>
      <c r="N208" s="17" t="s">
        <v>16</v>
      </c>
      <c r="O208" s="18"/>
      <c r="P208" s="122">
        <f t="shared" si="36"/>
        <v>50</v>
      </c>
      <c r="Q208" s="89">
        <v>33</v>
      </c>
      <c r="R208" s="43">
        <f t="shared" si="37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2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+'10'!J240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+'10'!J241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+'10'!J242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+'10'!J243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54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+'10'!J244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+'10'!J245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+'10'!J246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+'10'!J247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+'10'!J248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+'10'!J249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+'10'!J250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+'10'!J251</f>
        <v>0</v>
      </c>
      <c r="F251" s="70">
        <v>30</v>
      </c>
      <c r="G251" s="46">
        <f t="shared" si="41"/>
        <v>30</v>
      </c>
      <c r="H251" s="77">
        <v>0</v>
      </c>
      <c r="I251" s="75">
        <v>0</v>
      </c>
      <c r="J251" s="46">
        <f t="shared" si="42"/>
        <v>21</v>
      </c>
      <c r="K251" s="71">
        <v>9</v>
      </c>
      <c r="L251" s="20">
        <v>15</v>
      </c>
      <c r="M251" s="64">
        <f t="shared" si="35"/>
        <v>135</v>
      </c>
      <c r="N251" s="17" t="s">
        <v>16</v>
      </c>
      <c r="O251" s="18">
        <v>40</v>
      </c>
      <c r="P251" s="122">
        <f t="shared" si="47"/>
        <v>95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+'10'!J252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47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+'10'!J253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ref="J255" si="50">+G255-H255-K255-I255</f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ref="G256" si="51">E256+F256</f>
        <v>0</v>
      </c>
      <c r="H256" s="77">
        <v>0</v>
      </c>
      <c r="I256" s="75">
        <v>0</v>
      </c>
      <c r="J256" s="46">
        <f t="shared" ref="J256" si="52">+G256-H256-K256-I256</f>
        <v>0</v>
      </c>
      <c r="K256" s="71"/>
      <c r="L256" s="20"/>
      <c r="M256" s="64">
        <f t="shared" ref="M256" si="53">+L256*K256</f>
        <v>0</v>
      </c>
      <c r="N256" s="17" t="s">
        <v>16</v>
      </c>
      <c r="O256" s="18"/>
      <c r="P256" s="23">
        <f t="shared" ref="P256" si="54">SUM(M256-O256)</f>
        <v>0</v>
      </c>
      <c r="Q256" s="89"/>
      <c r="R256" s="43">
        <f t="shared" ref="R256" si="55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2558.2800000000002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6270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3030</v>
      </c>
      <c r="O261" s="2">
        <v>110</v>
      </c>
      <c r="P261" s="2">
        <v>110</v>
      </c>
      <c r="Q261" s="87">
        <v>250</v>
      </c>
      <c r="R261" s="2">
        <v>630</v>
      </c>
      <c r="S261" s="2">
        <v>500</v>
      </c>
      <c r="T261" s="2">
        <v>300</v>
      </c>
      <c r="U261" s="2">
        <v>205</v>
      </c>
      <c r="V261" s="2">
        <v>100</v>
      </c>
      <c r="W261" s="2">
        <v>500</v>
      </c>
      <c r="X261" s="2">
        <v>120</v>
      </c>
      <c r="Y261" s="2">
        <v>105</v>
      </c>
      <c r="Z261" s="2">
        <v>100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225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3015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3015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D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23</v>
      </c>
      <c r="F5" s="70"/>
      <c r="G5" s="46">
        <f t="shared" ref="G5:G26" si="0">E5+F5</f>
        <v>23</v>
      </c>
      <c r="H5" s="77">
        <v>0</v>
      </c>
      <c r="I5" s="75">
        <v>0</v>
      </c>
      <c r="J5" s="46">
        <f t="shared" ref="J5:J26" si="1">+G5-H5-K5-I5</f>
        <v>0</v>
      </c>
      <c r="K5" s="71">
        <v>23</v>
      </c>
      <c r="L5" s="15">
        <v>50</v>
      </c>
      <c r="M5" s="64">
        <f>+L5*K5</f>
        <v>1150</v>
      </c>
      <c r="N5" s="17" t="s">
        <v>16</v>
      </c>
      <c r="O5" s="18"/>
      <c r="P5" s="122">
        <f t="shared" ref="P5:P80" si="2">SUM(M5-O5)</f>
        <v>1150</v>
      </c>
      <c r="Q5" s="120">
        <v>18.97</v>
      </c>
      <c r="R5" s="43">
        <f>+K5*Q5</f>
        <v>436.30999999999995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7</v>
      </c>
      <c r="K6" s="71">
        <v>18</v>
      </c>
      <c r="L6" s="15">
        <v>100</v>
      </c>
      <c r="M6" s="64">
        <f t="shared" ref="M6:M80" si="3">+L6*K6</f>
        <v>1800</v>
      </c>
      <c r="N6" s="17" t="s">
        <v>16</v>
      </c>
      <c r="O6" s="18"/>
      <c r="P6" s="122">
        <f t="shared" si="2"/>
        <v>1800</v>
      </c>
      <c r="Q6" s="120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0</v>
      </c>
      <c r="K11" s="71">
        <v>7</v>
      </c>
      <c r="L11" s="15">
        <v>50</v>
      </c>
      <c r="M11" s="64">
        <f t="shared" si="3"/>
        <v>350</v>
      </c>
      <c r="N11" s="17" t="s">
        <v>16</v>
      </c>
      <c r="O11" s="18"/>
      <c r="P11" s="122">
        <f t="shared" si="2"/>
        <v>350</v>
      </c>
      <c r="Q11" s="120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0</v>
      </c>
      <c r="K18" s="71">
        <v>6</v>
      </c>
      <c r="L18" s="15">
        <v>50</v>
      </c>
      <c r="M18" s="64">
        <f t="shared" si="3"/>
        <v>300</v>
      </c>
      <c r="N18" s="17" t="s">
        <v>16</v>
      </c>
      <c r="O18" s="18"/>
      <c r="P18" s="122">
        <f t="shared" si="2"/>
        <v>300</v>
      </c>
      <c r="Q18" s="120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0</v>
      </c>
      <c r="K20" s="71">
        <v>9</v>
      </c>
      <c r="L20" s="15">
        <v>65</v>
      </c>
      <c r="M20" s="64">
        <f t="shared" si="3"/>
        <v>585</v>
      </c>
      <c r="N20" s="17" t="s">
        <v>16</v>
      </c>
      <c r="O20" s="18"/>
      <c r="P20" s="122">
        <f t="shared" si="2"/>
        <v>585</v>
      </c>
      <c r="Q20" s="89">
        <v>22.25</v>
      </c>
      <c r="R20" s="43">
        <f t="shared" si="4"/>
        <v>200.25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2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19</v>
      </c>
      <c r="F28" s="70"/>
      <c r="G28" s="46">
        <f t="shared" si="5"/>
        <v>19</v>
      </c>
      <c r="H28" s="77">
        <v>0</v>
      </c>
      <c r="I28" s="75">
        <v>0</v>
      </c>
      <c r="J28" s="46">
        <f t="shared" si="6"/>
        <v>15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/>
      <c r="P28" s="122">
        <f t="shared" si="2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11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/>
      <c r="P31" s="122">
        <f t="shared" si="2"/>
        <v>700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9</v>
      </c>
      <c r="F32" s="70"/>
      <c r="G32" s="46">
        <f t="shared" si="5"/>
        <v>9</v>
      </c>
      <c r="H32" s="77">
        <v>0</v>
      </c>
      <c r="I32" s="75">
        <v>0</v>
      </c>
      <c r="J32" s="46">
        <f t="shared" si="6"/>
        <v>5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2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8</v>
      </c>
      <c r="F33" s="70"/>
      <c r="G33" s="46">
        <f t="shared" si="5"/>
        <v>8</v>
      </c>
      <c r="H33" s="77">
        <v>0</v>
      </c>
      <c r="I33" s="75">
        <v>0</v>
      </c>
      <c r="J33" s="46">
        <f t="shared" si="6"/>
        <v>3</v>
      </c>
      <c r="K33" s="71">
        <v>5</v>
      </c>
      <c r="L33" s="15">
        <v>130</v>
      </c>
      <c r="M33" s="64">
        <f t="shared" si="3"/>
        <v>650</v>
      </c>
      <c r="N33" s="17" t="s">
        <v>16</v>
      </c>
      <c r="O33" s="18"/>
      <c r="P33" s="122">
        <f t="shared" si="2"/>
        <v>650</v>
      </c>
      <c r="Q33" s="89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1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/>
      <c r="P39" s="122">
        <f t="shared" si="2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</v>
      </c>
      <c r="K46" s="71">
        <v>11</v>
      </c>
      <c r="L46" s="15">
        <v>50</v>
      </c>
      <c r="M46" s="64">
        <f t="shared" si="3"/>
        <v>550</v>
      </c>
      <c r="N46" s="17" t="s">
        <v>16</v>
      </c>
      <c r="O46" s="18"/>
      <c r="P46" s="122">
        <f t="shared" si="2"/>
        <v>550</v>
      </c>
      <c r="Q46" s="120">
        <v>17.78</v>
      </c>
      <c r="R46" s="43">
        <f t="shared" si="4"/>
        <v>195.58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5</v>
      </c>
      <c r="K47" s="71">
        <v>5</v>
      </c>
      <c r="L47" s="15">
        <v>50</v>
      </c>
      <c r="M47" s="64">
        <f t="shared" si="3"/>
        <v>250</v>
      </c>
      <c r="N47" s="17" t="s">
        <v>16</v>
      </c>
      <c r="O47" s="18"/>
      <c r="P47" s="122">
        <f t="shared" si="2"/>
        <v>250</v>
      </c>
      <c r="Q47" s="120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</v>
      </c>
      <c r="K48" s="71">
        <v>11</v>
      </c>
      <c r="L48" s="20">
        <v>50</v>
      </c>
      <c r="M48" s="64">
        <f>+L48*K48</f>
        <v>550</v>
      </c>
      <c r="N48" s="17" t="s">
        <v>16</v>
      </c>
      <c r="O48" s="18">
        <v>100</v>
      </c>
      <c r="P48" s="122">
        <f t="shared" si="2"/>
        <v>450</v>
      </c>
      <c r="Q48" s="120">
        <v>18.32</v>
      </c>
      <c r="R48" s="43">
        <f>+K48*Q48</f>
        <v>201.52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25</v>
      </c>
      <c r="F49" s="70"/>
      <c r="G49" s="46">
        <f t="shared" si="5"/>
        <v>25</v>
      </c>
      <c r="H49" s="77">
        <v>0</v>
      </c>
      <c r="I49" s="75">
        <v>0</v>
      </c>
      <c r="J49" s="46">
        <f t="shared" si="6"/>
        <v>21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>
        <v>50</v>
      </c>
      <c r="P49" s="122">
        <f t="shared" si="2"/>
        <v>150</v>
      </c>
      <c r="Q49" s="120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26</v>
      </c>
      <c r="F50" s="70"/>
      <c r="G50" s="46">
        <f t="shared" si="5"/>
        <v>26</v>
      </c>
      <c r="H50" s="77">
        <v>0</v>
      </c>
      <c r="I50" s="75">
        <v>0</v>
      </c>
      <c r="J50" s="46">
        <f t="shared" si="6"/>
        <v>24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2">
        <f t="shared" si="2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13</v>
      </c>
      <c r="F53" s="70"/>
      <c r="G53" s="46">
        <f t="shared" si="5"/>
        <v>13</v>
      </c>
      <c r="H53" s="77">
        <v>0</v>
      </c>
      <c r="I53" s="75">
        <v>0</v>
      </c>
      <c r="J53" s="46">
        <f t="shared" si="6"/>
        <v>9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22">
        <f t="shared" si="2"/>
        <v>200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8</v>
      </c>
      <c r="F65" s="70"/>
      <c r="G65" s="46">
        <f t="shared" si="5"/>
        <v>8</v>
      </c>
      <c r="H65" s="77">
        <v>0</v>
      </c>
      <c r="I65" s="75">
        <v>0</v>
      </c>
      <c r="J65" s="46">
        <f t="shared" si="6"/>
        <v>7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8</v>
      </c>
      <c r="F66" s="70"/>
      <c r="G66" s="46">
        <f t="shared" si="5"/>
        <v>8</v>
      </c>
      <c r="H66" s="77">
        <v>0</v>
      </c>
      <c r="I66" s="75">
        <v>0</v>
      </c>
      <c r="J66" s="46">
        <f t="shared" si="6"/>
        <v>6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/>
      <c r="P66" s="122">
        <f t="shared" si="2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15</v>
      </c>
      <c r="F74" s="70"/>
      <c r="G74" s="46">
        <f t="shared" si="5"/>
        <v>15</v>
      </c>
      <c r="H74" s="77">
        <v>0</v>
      </c>
      <c r="I74" s="75">
        <v>0</v>
      </c>
      <c r="J74" s="46">
        <f t="shared" si="6"/>
        <v>7</v>
      </c>
      <c r="K74" s="71">
        <v>8</v>
      </c>
      <c r="L74" s="21">
        <v>50</v>
      </c>
      <c r="M74" s="64">
        <f t="shared" si="3"/>
        <v>400</v>
      </c>
      <c r="N74" s="17" t="s">
        <v>16</v>
      </c>
      <c r="O74" s="18"/>
      <c r="P74" s="122">
        <f t="shared" si="2"/>
        <v>400</v>
      </c>
      <c r="Q74" s="89">
        <v>17.09</v>
      </c>
      <c r="R74" s="43">
        <f t="shared" si="4"/>
        <v>136.72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4</v>
      </c>
      <c r="K77" s="71">
        <v>5</v>
      </c>
      <c r="L77" s="21">
        <v>50</v>
      </c>
      <c r="M77" s="64">
        <f t="shared" si="3"/>
        <v>250</v>
      </c>
      <c r="N77" s="17" t="s">
        <v>16</v>
      </c>
      <c r="O77" s="18"/>
      <c r="P77" s="122">
        <f t="shared" si="2"/>
        <v>250</v>
      </c>
      <c r="Q77" s="89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6</v>
      </c>
      <c r="F80" s="70"/>
      <c r="G80" s="46">
        <f t="shared" si="5"/>
        <v>6</v>
      </c>
      <c r="H80" s="77">
        <v>0</v>
      </c>
      <c r="I80" s="75">
        <v>0</v>
      </c>
      <c r="J80" s="46">
        <f t="shared" si="6"/>
        <v>4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>
        <v>30</v>
      </c>
      <c r="P80" s="122">
        <f t="shared" si="2"/>
        <v>80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2">
        <f t="shared" ref="P81:P85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3</v>
      </c>
      <c r="F112" s="70"/>
      <c r="G112" s="46">
        <f t="shared" si="24"/>
        <v>3</v>
      </c>
      <c r="H112" s="77">
        <v>0</v>
      </c>
      <c r="I112" s="75">
        <v>0</v>
      </c>
      <c r="J112" s="46">
        <f t="shared" si="25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12</v>
      </c>
      <c r="F113" s="70"/>
      <c r="G113" s="46">
        <f t="shared" si="24"/>
        <v>12</v>
      </c>
      <c r="H113" s="77">
        <v>0</v>
      </c>
      <c r="I113" s="75">
        <v>0</v>
      </c>
      <c r="J113" s="46">
        <f t="shared" si="25"/>
        <v>9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22">
        <f t="shared" si="23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21</v>
      </c>
      <c r="F115" s="70"/>
      <c r="G115" s="46">
        <f t="shared" si="24"/>
        <v>21</v>
      </c>
      <c r="H115" s="77">
        <v>0</v>
      </c>
      <c r="I115" s="75">
        <v>0</v>
      </c>
      <c r="J115" s="46">
        <f t="shared" si="25"/>
        <v>21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5</v>
      </c>
      <c r="F116" s="70"/>
      <c r="G116" s="46">
        <f t="shared" si="24"/>
        <v>5</v>
      </c>
      <c r="H116" s="77">
        <v>0</v>
      </c>
      <c r="I116" s="75">
        <v>0</v>
      </c>
      <c r="J116" s="46">
        <f t="shared" si="25"/>
        <v>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11</v>
      </c>
      <c r="F133" s="70"/>
      <c r="G133" s="46">
        <f t="shared" si="24"/>
        <v>11</v>
      </c>
      <c r="H133" s="77">
        <v>0</v>
      </c>
      <c r="I133" s="75">
        <v>0</v>
      </c>
      <c r="J133" s="46">
        <f t="shared" si="25"/>
        <v>8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/>
      <c r="P133" s="122">
        <f t="shared" si="23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2</v>
      </c>
      <c r="F150" s="70"/>
      <c r="G150" s="46">
        <f t="shared" si="24"/>
        <v>2</v>
      </c>
      <c r="H150" s="77">
        <v>0</v>
      </c>
      <c r="I150" s="75">
        <v>0</v>
      </c>
      <c r="J150" s="46">
        <f t="shared" si="25"/>
        <v>2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ref="P155:P162" si="31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31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31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31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31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31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31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31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00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33</v>
      </c>
      <c r="F175" s="70"/>
      <c r="G175" s="46">
        <f t="shared" si="32"/>
        <v>33</v>
      </c>
      <c r="H175" s="77">
        <v>0</v>
      </c>
      <c r="I175" s="75">
        <v>0</v>
      </c>
      <c r="J175" s="46">
        <f t="shared" si="33"/>
        <v>32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 t="shared" si="34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29</v>
      </c>
      <c r="F178" s="70"/>
      <c r="G178" s="46">
        <f t="shared" si="32"/>
        <v>29</v>
      </c>
      <c r="H178" s="77">
        <v>0</v>
      </c>
      <c r="I178" s="75">
        <v>0</v>
      </c>
      <c r="J178" s="46">
        <f t="shared" si="33"/>
        <v>29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16</v>
      </c>
      <c r="F180" s="70"/>
      <c r="G180" s="46">
        <f t="shared" si="32"/>
        <v>16</v>
      </c>
      <c r="H180" s="77">
        <v>0</v>
      </c>
      <c r="I180" s="75">
        <v>0</v>
      </c>
      <c r="J180" s="46">
        <f t="shared" si="33"/>
        <v>11</v>
      </c>
      <c r="K180" s="71">
        <v>5</v>
      </c>
      <c r="L180" s="20">
        <v>35</v>
      </c>
      <c r="M180" s="64">
        <f t="shared" si="37"/>
        <v>175</v>
      </c>
      <c r="N180" s="17" t="s">
        <v>16</v>
      </c>
      <c r="O180" s="18"/>
      <c r="P180" s="122">
        <f t="shared" si="34"/>
        <v>175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30</v>
      </c>
      <c r="F185" s="70"/>
      <c r="G185" s="46">
        <f t="shared" si="32"/>
        <v>30</v>
      </c>
      <c r="H185" s="77">
        <v>0</v>
      </c>
      <c r="I185" s="75">
        <v>0</v>
      </c>
      <c r="J185" s="46">
        <f t="shared" si="33"/>
        <v>29</v>
      </c>
      <c r="K185" s="71">
        <v>1</v>
      </c>
      <c r="L185" s="20">
        <v>80</v>
      </c>
      <c r="M185" s="64">
        <f t="shared" si="37"/>
        <v>80</v>
      </c>
      <c r="N185" s="17" t="s">
        <v>16</v>
      </c>
      <c r="O185" s="18"/>
      <c r="P185" s="122">
        <f t="shared" si="34"/>
        <v>80</v>
      </c>
      <c r="Q185" s="89">
        <v>63</v>
      </c>
      <c r="R185" s="43">
        <f t="shared" si="38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21</v>
      </c>
      <c r="F193" s="70"/>
      <c r="G193" s="46">
        <f t="shared" si="32"/>
        <v>21</v>
      </c>
      <c r="H193" s="77">
        <v>0</v>
      </c>
      <c r="I193" s="75">
        <v>0</v>
      </c>
      <c r="J193" s="46">
        <f t="shared" si="33"/>
        <v>19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2">
        <f t="shared" si="34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27</v>
      </c>
      <c r="F194" s="70"/>
      <c r="G194" s="46">
        <f t="shared" si="32"/>
        <v>27</v>
      </c>
      <c r="H194" s="77">
        <v>0</v>
      </c>
      <c r="I194" s="75">
        <v>0</v>
      </c>
      <c r="J194" s="46">
        <f t="shared" si="33"/>
        <v>23</v>
      </c>
      <c r="K194" s="71">
        <v>4</v>
      </c>
      <c r="L194" s="20">
        <v>120</v>
      </c>
      <c r="M194" s="64">
        <f t="shared" si="37"/>
        <v>480</v>
      </c>
      <c r="N194" s="17" t="s">
        <v>16</v>
      </c>
      <c r="O194" s="18"/>
      <c r="P194" s="122">
        <f t="shared" si="34"/>
        <v>480</v>
      </c>
      <c r="Q194" s="89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4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4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4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ref="P201:P255" si="41">SUM(M201-O201)</f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94</v>
      </c>
      <c r="F205" s="70"/>
      <c r="G205" s="46">
        <f t="shared" si="32"/>
        <v>94</v>
      </c>
      <c r="H205" s="77">
        <v>0</v>
      </c>
      <c r="I205" s="75">
        <v>0</v>
      </c>
      <c r="J205" s="46">
        <f t="shared" si="33"/>
        <v>82</v>
      </c>
      <c r="K205" s="71">
        <v>12</v>
      </c>
      <c r="L205" s="20">
        <v>55</v>
      </c>
      <c r="M205" s="64">
        <f t="shared" si="37"/>
        <v>660</v>
      </c>
      <c r="N205" s="17" t="s">
        <v>16</v>
      </c>
      <c r="O205" s="18"/>
      <c r="P205" s="122">
        <f t="shared" si="41"/>
        <v>660</v>
      </c>
      <c r="Q205" s="89">
        <v>40</v>
      </c>
      <c r="R205" s="43">
        <f t="shared" si="38"/>
        <v>480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20</v>
      </c>
      <c r="F208" s="70"/>
      <c r="G208" s="46">
        <f t="shared" si="32"/>
        <v>20</v>
      </c>
      <c r="H208" s="77">
        <v>0</v>
      </c>
      <c r="I208" s="75">
        <v>0</v>
      </c>
      <c r="J208" s="46">
        <f t="shared" si="33"/>
        <v>11</v>
      </c>
      <c r="K208" s="71">
        <v>9</v>
      </c>
      <c r="L208" s="20">
        <v>50</v>
      </c>
      <c r="M208" s="64">
        <f t="shared" si="37"/>
        <v>450</v>
      </c>
      <c r="N208" s="17" t="s">
        <v>16</v>
      </c>
      <c r="O208" s="18"/>
      <c r="P208" s="122">
        <f t="shared" si="41"/>
        <v>450</v>
      </c>
      <c r="Q208" s="89">
        <v>33</v>
      </c>
      <c r="R208" s="43">
        <f t="shared" si="38"/>
        <v>297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54" si="43">E231+F231</f>
        <v>0</v>
      </c>
      <c r="H231" s="77">
        <v>0</v>
      </c>
      <c r="I231" s="75">
        <v>0</v>
      </c>
      <c r="J231" s="46">
        <f t="shared" ref="J231:J254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+'11'!J240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+'11'!J241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+'11'!J242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+'11'!J243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+'11'!J244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+'11'!J245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+'11'!J246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+'11'!J247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+'11'!J248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+'11'!J249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+'11'!J250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+'11'!J251</f>
        <v>21</v>
      </c>
      <c r="F251" s="70"/>
      <c r="G251" s="46">
        <f t="shared" si="43"/>
        <v>21</v>
      </c>
      <c r="H251" s="77">
        <v>0</v>
      </c>
      <c r="I251" s="75">
        <v>0</v>
      </c>
      <c r="J251" s="46">
        <f t="shared" si="44"/>
        <v>11</v>
      </c>
      <c r="K251" s="71">
        <v>10</v>
      </c>
      <c r="L251" s="20">
        <v>15</v>
      </c>
      <c r="M251" s="64">
        <f t="shared" si="37"/>
        <v>150</v>
      </c>
      <c r="N251" s="17" t="s">
        <v>16</v>
      </c>
      <c r="O251" s="18"/>
      <c r="P251" s="122">
        <f t="shared" si="41"/>
        <v>150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+'11'!J252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1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+'11'!J253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ref="J255" si="52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3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4899.2099999999991</v>
      </c>
      <c r="S257" s="74"/>
    </row>
    <row r="258" spans="1:30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30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12250</v>
      </c>
    </row>
    <row r="260" spans="1:3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3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4465</v>
      </c>
      <c r="O261" s="2">
        <v>295</v>
      </c>
      <c r="P261" s="2">
        <v>200</v>
      </c>
      <c r="Q261" s="87">
        <v>230</v>
      </c>
      <c r="R261" s="2">
        <v>180</v>
      </c>
      <c r="S261" s="2">
        <v>230</v>
      </c>
      <c r="T261" s="2">
        <v>285</v>
      </c>
      <c r="U261" s="2">
        <v>455</v>
      </c>
      <c r="V261" s="2">
        <v>255</v>
      </c>
      <c r="W261" s="2">
        <v>280</v>
      </c>
      <c r="X261" s="2">
        <v>250</v>
      </c>
      <c r="Y261" s="2">
        <v>240</v>
      </c>
      <c r="Z261" s="2">
        <v>300</v>
      </c>
      <c r="AA261" s="2">
        <v>260</v>
      </c>
      <c r="AB261" s="2">
        <v>235</v>
      </c>
      <c r="AC261" s="2">
        <v>245</v>
      </c>
      <c r="AD261" s="2">
        <v>525</v>
      </c>
    </row>
    <row r="262" spans="1:3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3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180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7605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7605</v>
      </c>
    </row>
    <row r="267" spans="1:3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3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30" x14ac:dyDescent="0.5">
      <c r="J269" s="2"/>
      <c r="L269" s="2"/>
    </row>
    <row r="270" spans="1:30" ht="25.5" x14ac:dyDescent="0.55000000000000004">
      <c r="J270" s="2"/>
      <c r="L270" s="72" t="s">
        <v>271</v>
      </c>
      <c r="M270" s="2" t="s">
        <v>306</v>
      </c>
    </row>
    <row r="271" spans="1:30" x14ac:dyDescent="0.5">
      <c r="J271" s="2"/>
      <c r="L271" s="2"/>
    </row>
    <row r="272" spans="1:3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AG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0</v>
      </c>
      <c r="K5" s="71">
        <v>10</v>
      </c>
      <c r="L5" s="15">
        <v>50</v>
      </c>
      <c r="M5" s="64">
        <f>+L5*K5</f>
        <v>500</v>
      </c>
      <c r="N5" s="17" t="s">
        <v>16</v>
      </c>
      <c r="O5" s="18">
        <v>50</v>
      </c>
      <c r="P5" s="122">
        <f t="shared" ref="P5:P80" si="2">SUM(M5-O5)</f>
        <v>450</v>
      </c>
      <c r="Q5" s="120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7</v>
      </c>
      <c r="F6" s="70">
        <v>15</v>
      </c>
      <c r="G6" s="46">
        <f t="shared" si="0"/>
        <v>22</v>
      </c>
      <c r="H6" s="77">
        <v>0</v>
      </c>
      <c r="I6" s="75">
        <v>0</v>
      </c>
      <c r="J6" s="46">
        <f t="shared" si="1"/>
        <v>11</v>
      </c>
      <c r="K6" s="71">
        <v>11</v>
      </c>
      <c r="L6" s="15">
        <v>100</v>
      </c>
      <c r="M6" s="64">
        <f t="shared" ref="M6:M80" si="3">+L6*K6</f>
        <v>1100</v>
      </c>
      <c r="N6" s="17" t="s">
        <v>16</v>
      </c>
      <c r="O6" s="18"/>
      <c r="P6" s="122">
        <f t="shared" si="2"/>
        <v>1100</v>
      </c>
      <c r="Q6" s="120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2</v>
      </c>
      <c r="K11" s="71">
        <v>8</v>
      </c>
      <c r="L11" s="15">
        <v>50</v>
      </c>
      <c r="M11" s="64">
        <f t="shared" si="3"/>
        <v>400</v>
      </c>
      <c r="N11" s="17" t="s">
        <v>16</v>
      </c>
      <c r="O11" s="18"/>
      <c r="P11" s="122">
        <f t="shared" si="2"/>
        <v>400</v>
      </c>
      <c r="Q11" s="120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7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2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0</v>
      </c>
      <c r="K20" s="71">
        <v>5</v>
      </c>
      <c r="L20" s="15">
        <v>65</v>
      </c>
      <c r="M20" s="64">
        <f t="shared" si="3"/>
        <v>325</v>
      </c>
      <c r="N20" s="17" t="s">
        <v>16</v>
      </c>
      <c r="O20" s="18"/>
      <c r="P20" s="122">
        <f t="shared" si="2"/>
        <v>325</v>
      </c>
      <c r="Q20" s="89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16</v>
      </c>
      <c r="F22" s="70">
        <v>5</v>
      </c>
      <c r="G22" s="46">
        <f t="shared" si="0"/>
        <v>21</v>
      </c>
      <c r="H22" s="77">
        <v>0</v>
      </c>
      <c r="I22" s="75">
        <v>0</v>
      </c>
      <c r="J22" s="46">
        <f t="shared" si="1"/>
        <v>8</v>
      </c>
      <c r="K22" s="71">
        <v>13</v>
      </c>
      <c r="L22" s="20">
        <v>100</v>
      </c>
      <c r="M22" s="64">
        <f t="shared" si="3"/>
        <v>1300</v>
      </c>
      <c r="N22" s="17" t="s">
        <v>16</v>
      </c>
      <c r="O22" s="18"/>
      <c r="P22" s="122">
        <f t="shared" si="2"/>
        <v>1300</v>
      </c>
      <c r="Q22" s="120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>
        <v>10</v>
      </c>
      <c r="G25" s="46">
        <f t="shared" si="0"/>
        <v>10</v>
      </c>
      <c r="H25" s="77">
        <v>0</v>
      </c>
      <c r="I25" s="75">
        <v>0</v>
      </c>
      <c r="J25" s="46">
        <f t="shared" si="1"/>
        <v>3</v>
      </c>
      <c r="K25" s="71">
        <v>7</v>
      </c>
      <c r="L25" s="15">
        <v>100</v>
      </c>
      <c r="M25" s="64">
        <f t="shared" si="3"/>
        <v>700</v>
      </c>
      <c r="N25" s="17" t="s">
        <v>16</v>
      </c>
      <c r="O25" s="18"/>
      <c r="P25" s="122">
        <f t="shared" si="2"/>
        <v>700</v>
      </c>
      <c r="Q25" s="89">
        <v>39.770000000000003</v>
      </c>
      <c r="R25" s="43">
        <f t="shared" si="4"/>
        <v>278.39000000000004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15</v>
      </c>
      <c r="F28" s="70">
        <v>10</v>
      </c>
      <c r="G28" s="46">
        <f t="shared" si="5"/>
        <v>25</v>
      </c>
      <c r="H28" s="77">
        <v>0</v>
      </c>
      <c r="I28" s="75">
        <v>0</v>
      </c>
      <c r="J28" s="46">
        <f t="shared" si="6"/>
        <v>18</v>
      </c>
      <c r="K28" s="71">
        <v>7</v>
      </c>
      <c r="L28" s="15">
        <v>100</v>
      </c>
      <c r="M28" s="64">
        <f t="shared" si="3"/>
        <v>700</v>
      </c>
      <c r="N28" s="17" t="s">
        <v>16</v>
      </c>
      <c r="O28" s="18"/>
      <c r="P28" s="122">
        <f t="shared" si="2"/>
        <v>700</v>
      </c>
      <c r="Q28" s="120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11</v>
      </c>
      <c r="F31" s="70">
        <v>10</v>
      </c>
      <c r="G31" s="46">
        <f t="shared" si="5"/>
        <v>21</v>
      </c>
      <c r="H31" s="77">
        <v>0</v>
      </c>
      <c r="I31" s="75">
        <v>0</v>
      </c>
      <c r="J31" s="46">
        <f t="shared" si="6"/>
        <v>10</v>
      </c>
      <c r="K31" s="71">
        <v>11</v>
      </c>
      <c r="L31" s="15">
        <v>100</v>
      </c>
      <c r="M31" s="64">
        <f t="shared" si="3"/>
        <v>1100</v>
      </c>
      <c r="N31" s="17" t="s">
        <v>16</v>
      </c>
      <c r="O31" s="18"/>
      <c r="P31" s="122">
        <f t="shared" si="2"/>
        <v>1100</v>
      </c>
      <c r="Q31" s="120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5</v>
      </c>
      <c r="F32" s="70">
        <v>5</v>
      </c>
      <c r="G32" s="46">
        <f t="shared" si="5"/>
        <v>10</v>
      </c>
      <c r="H32" s="77">
        <v>0</v>
      </c>
      <c r="I32" s="75">
        <v>0</v>
      </c>
      <c r="J32" s="46">
        <f t="shared" si="6"/>
        <v>0</v>
      </c>
      <c r="K32" s="71">
        <v>10</v>
      </c>
      <c r="L32" s="15">
        <v>130</v>
      </c>
      <c r="M32" s="64">
        <f t="shared" si="3"/>
        <v>1300</v>
      </c>
      <c r="N32" s="17" t="s">
        <v>16</v>
      </c>
      <c r="O32" s="18"/>
      <c r="P32" s="122">
        <f t="shared" si="2"/>
        <v>1300</v>
      </c>
      <c r="Q32" s="89">
        <v>46.37</v>
      </c>
      <c r="R32" s="43">
        <f t="shared" si="4"/>
        <v>463.7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3</v>
      </c>
      <c r="F33" s="70">
        <v>5</v>
      </c>
      <c r="G33" s="46">
        <f t="shared" si="5"/>
        <v>8</v>
      </c>
      <c r="H33" s="77">
        <v>0</v>
      </c>
      <c r="I33" s="75">
        <v>0</v>
      </c>
      <c r="J33" s="46">
        <f t="shared" si="6"/>
        <v>3</v>
      </c>
      <c r="K33" s="71">
        <v>5</v>
      </c>
      <c r="L33" s="15">
        <v>130</v>
      </c>
      <c r="M33" s="64">
        <f t="shared" si="3"/>
        <v>650</v>
      </c>
      <c r="N33" s="17" t="s">
        <v>16</v>
      </c>
      <c r="O33" s="18"/>
      <c r="P33" s="122">
        <f t="shared" si="2"/>
        <v>650</v>
      </c>
      <c r="Q33" s="89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>
        <v>10</v>
      </c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0</v>
      </c>
      <c r="K39" s="71">
        <v>4</v>
      </c>
      <c r="L39" s="15">
        <v>50</v>
      </c>
      <c r="M39" s="64">
        <f t="shared" si="3"/>
        <v>200</v>
      </c>
      <c r="N39" s="17" t="s">
        <v>16</v>
      </c>
      <c r="O39" s="18"/>
      <c r="P39" s="122">
        <f t="shared" si="2"/>
        <v>200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0</v>
      </c>
      <c r="K40" s="71">
        <v>5</v>
      </c>
      <c r="L40" s="15">
        <v>50</v>
      </c>
      <c r="M40" s="64">
        <f t="shared" si="3"/>
        <v>250</v>
      </c>
      <c r="N40" s="17" t="s">
        <v>16</v>
      </c>
      <c r="O40" s="18"/>
      <c r="P40" s="122">
        <f t="shared" si="2"/>
        <v>250</v>
      </c>
      <c r="Q40" s="89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0</v>
      </c>
      <c r="K47" s="71">
        <v>5</v>
      </c>
      <c r="L47" s="15">
        <v>50</v>
      </c>
      <c r="M47" s="64">
        <f t="shared" si="3"/>
        <v>250</v>
      </c>
      <c r="N47" s="17" t="s">
        <v>16</v>
      </c>
      <c r="O47" s="18"/>
      <c r="P47" s="122">
        <f t="shared" si="2"/>
        <v>250</v>
      </c>
      <c r="Q47" s="120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21</v>
      </c>
      <c r="F49" s="70"/>
      <c r="G49" s="46">
        <f t="shared" si="5"/>
        <v>21</v>
      </c>
      <c r="H49" s="77">
        <v>0</v>
      </c>
      <c r="I49" s="75">
        <v>0</v>
      </c>
      <c r="J49" s="46">
        <f t="shared" si="6"/>
        <v>20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24</v>
      </c>
      <c r="F50" s="70"/>
      <c r="G50" s="46">
        <f t="shared" si="5"/>
        <v>24</v>
      </c>
      <c r="H50" s="77">
        <v>0</v>
      </c>
      <c r="I50" s="75">
        <v>0</v>
      </c>
      <c r="J50" s="46">
        <f t="shared" si="6"/>
        <v>22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2">
        <f t="shared" si="2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4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/>
      <c r="P53" s="122">
        <f t="shared" si="2"/>
        <v>250</v>
      </c>
      <c r="Q53" s="120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7</v>
      </c>
      <c r="F65" s="70">
        <v>2</v>
      </c>
      <c r="G65" s="46">
        <f t="shared" si="5"/>
        <v>9</v>
      </c>
      <c r="H65" s="77">
        <v>0</v>
      </c>
      <c r="I65" s="75">
        <v>0</v>
      </c>
      <c r="J65" s="46">
        <f t="shared" si="6"/>
        <v>3</v>
      </c>
      <c r="K65" s="71">
        <v>6</v>
      </c>
      <c r="L65" s="15">
        <v>50</v>
      </c>
      <c r="M65" s="64">
        <f t="shared" si="3"/>
        <v>300</v>
      </c>
      <c r="N65" s="17" t="s">
        <v>16</v>
      </c>
      <c r="O65" s="18">
        <v>200</v>
      </c>
      <c r="P65" s="122">
        <f t="shared" si="2"/>
        <v>100</v>
      </c>
      <c r="Q65" s="89">
        <v>22.49</v>
      </c>
      <c r="R65" s="43">
        <f t="shared" si="4"/>
        <v>134.94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6</v>
      </c>
      <c r="F66" s="70">
        <v>2</v>
      </c>
      <c r="G66" s="46">
        <f t="shared" si="5"/>
        <v>8</v>
      </c>
      <c r="H66" s="77">
        <v>0</v>
      </c>
      <c r="I66" s="75">
        <v>0</v>
      </c>
      <c r="J66" s="46">
        <f t="shared" si="6"/>
        <v>7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2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7</v>
      </c>
      <c r="F74" s="70">
        <v>5</v>
      </c>
      <c r="G74" s="46">
        <f t="shared" si="5"/>
        <v>12</v>
      </c>
      <c r="H74" s="77">
        <v>0</v>
      </c>
      <c r="I74" s="75">
        <v>0</v>
      </c>
      <c r="J74" s="46">
        <f t="shared" si="6"/>
        <v>7</v>
      </c>
      <c r="K74" s="71">
        <v>5</v>
      </c>
      <c r="L74" s="21">
        <v>50</v>
      </c>
      <c r="M74" s="64">
        <f t="shared" si="3"/>
        <v>250</v>
      </c>
      <c r="N74" s="17" t="s">
        <v>16</v>
      </c>
      <c r="O74" s="18"/>
      <c r="P74" s="122">
        <f t="shared" si="2"/>
        <v>250</v>
      </c>
      <c r="Q74" s="89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4</v>
      </c>
      <c r="F77" s="70">
        <v>5</v>
      </c>
      <c r="G77" s="46">
        <f t="shared" si="5"/>
        <v>9</v>
      </c>
      <c r="H77" s="77">
        <v>0</v>
      </c>
      <c r="I77" s="75">
        <v>0</v>
      </c>
      <c r="J77" s="46">
        <f t="shared" si="6"/>
        <v>2</v>
      </c>
      <c r="K77" s="71">
        <v>7</v>
      </c>
      <c r="L77" s="21">
        <v>50</v>
      </c>
      <c r="M77" s="64">
        <f t="shared" si="3"/>
        <v>350</v>
      </c>
      <c r="N77" s="17" t="s">
        <v>16</v>
      </c>
      <c r="O77" s="18"/>
      <c r="P77" s="122">
        <f t="shared" si="2"/>
        <v>350</v>
      </c>
      <c r="Q77" s="89">
        <v>25.15</v>
      </c>
      <c r="R77" s="43">
        <f t="shared" si="4"/>
        <v>176.04999999999998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4</v>
      </c>
      <c r="F80" s="70">
        <v>3</v>
      </c>
      <c r="G80" s="46">
        <f t="shared" si="5"/>
        <v>7</v>
      </c>
      <c r="H80" s="77">
        <v>0</v>
      </c>
      <c r="I80" s="75">
        <v>0</v>
      </c>
      <c r="J80" s="46">
        <f t="shared" si="6"/>
        <v>7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2</v>
      </c>
      <c r="F81" s="70">
        <v>3</v>
      </c>
      <c r="G81" s="46">
        <f t="shared" si="5"/>
        <v>5</v>
      </c>
      <c r="H81" s="77">
        <v>0</v>
      </c>
      <c r="I81" s="75">
        <v>0</v>
      </c>
      <c r="J81" s="46">
        <f t="shared" si="6"/>
        <v>4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3" si="30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3</v>
      </c>
      <c r="F112" s="70">
        <v>20</v>
      </c>
      <c r="G112" s="46">
        <f t="shared" si="23"/>
        <v>23</v>
      </c>
      <c r="H112" s="77">
        <v>0</v>
      </c>
      <c r="I112" s="75">
        <v>0</v>
      </c>
      <c r="J112" s="46">
        <f t="shared" si="24"/>
        <v>21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 t="shared" si="30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3</v>
      </c>
      <c r="K113" s="71">
        <v>6</v>
      </c>
      <c r="L113" s="20">
        <v>55</v>
      </c>
      <c r="M113" s="64">
        <f t="shared" si="7"/>
        <v>330</v>
      </c>
      <c r="N113" s="17" t="s">
        <v>16</v>
      </c>
      <c r="O113" s="18"/>
      <c r="P113" s="122">
        <f t="shared" si="30"/>
        <v>330</v>
      </c>
      <c r="Q113" s="120">
        <v>22.55</v>
      </c>
      <c r="R113" s="43">
        <f t="shared" si="9"/>
        <v>135.30000000000001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21</v>
      </c>
      <c r="F115" s="70">
        <v>20</v>
      </c>
      <c r="G115" s="46">
        <f t="shared" si="23"/>
        <v>41</v>
      </c>
      <c r="H115" s="77">
        <v>0</v>
      </c>
      <c r="I115" s="75">
        <v>0</v>
      </c>
      <c r="J115" s="46">
        <f t="shared" si="24"/>
        <v>32</v>
      </c>
      <c r="K115" s="71">
        <v>9</v>
      </c>
      <c r="L115" s="22">
        <v>60</v>
      </c>
      <c r="M115" s="64">
        <f t="shared" si="7"/>
        <v>540</v>
      </c>
      <c r="N115" s="17" t="s">
        <v>16</v>
      </c>
      <c r="O115" s="18"/>
      <c r="P115" s="122">
        <f t="shared" si="30"/>
        <v>540</v>
      </c>
      <c r="Q115" s="89">
        <v>23.61</v>
      </c>
      <c r="R115" s="43">
        <f t="shared" si="9"/>
        <v>212.49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5</v>
      </c>
      <c r="F116" s="70">
        <v>20</v>
      </c>
      <c r="G116" s="46">
        <f t="shared" si="23"/>
        <v>25</v>
      </c>
      <c r="H116" s="77">
        <v>0</v>
      </c>
      <c r="I116" s="75">
        <v>0</v>
      </c>
      <c r="J116" s="46">
        <f t="shared" si="24"/>
        <v>23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2">
        <f t="shared" si="30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ref="P125:P138" si="31">SUM(M125-O125)</f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3</v>
      </c>
      <c r="F131" s="70">
        <v>5</v>
      </c>
      <c r="G131" s="46">
        <f t="shared" si="23"/>
        <v>8</v>
      </c>
      <c r="H131" s="77">
        <v>1</v>
      </c>
      <c r="I131" s="75">
        <v>0</v>
      </c>
      <c r="J131" s="46">
        <f t="shared" si="24"/>
        <v>3</v>
      </c>
      <c r="K131" s="71">
        <v>4</v>
      </c>
      <c r="L131" s="22">
        <v>50</v>
      </c>
      <c r="M131" s="64">
        <f t="shared" si="7"/>
        <v>200</v>
      </c>
      <c r="N131" s="17" t="s">
        <v>1448</v>
      </c>
      <c r="O131" s="18"/>
      <c r="P131" s="122">
        <f t="shared" si="31"/>
        <v>200</v>
      </c>
      <c r="Q131" s="89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8</v>
      </c>
      <c r="F133" s="70">
        <v>5</v>
      </c>
      <c r="G133" s="46">
        <f t="shared" si="23"/>
        <v>13</v>
      </c>
      <c r="H133" s="77">
        <v>0</v>
      </c>
      <c r="I133" s="75">
        <v>0</v>
      </c>
      <c r="J133" s="46">
        <f t="shared" si="24"/>
        <v>8</v>
      </c>
      <c r="K133" s="71">
        <v>5</v>
      </c>
      <c r="L133" s="20">
        <v>50</v>
      </c>
      <c r="M133" s="64">
        <f t="shared" si="7"/>
        <v>250</v>
      </c>
      <c r="N133" s="17" t="s">
        <v>16</v>
      </c>
      <c r="O133" s="18"/>
      <c r="P133" s="122">
        <f t="shared" si="31"/>
        <v>250</v>
      </c>
      <c r="Q133" s="89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1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3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2</v>
      </c>
      <c r="F150" s="70"/>
      <c r="G150" s="46">
        <f t="shared" si="23"/>
        <v>2</v>
      </c>
      <c r="H150" s="77">
        <v>0</v>
      </c>
      <c r="I150" s="75">
        <v>0</v>
      </c>
      <c r="J150" s="46">
        <f t="shared" si="24"/>
        <v>0</v>
      </c>
      <c r="K150" s="71">
        <v>2</v>
      </c>
      <c r="L150" s="20">
        <v>10</v>
      </c>
      <c r="M150" s="64">
        <f t="shared" si="7"/>
        <v>20</v>
      </c>
      <c r="N150" s="17" t="s">
        <v>16</v>
      </c>
      <c r="O150" s="18"/>
      <c r="P150" s="122">
        <f t="shared" si="8"/>
        <v>20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32</v>
      </c>
      <c r="F175" s="70"/>
      <c r="G175" s="46">
        <f t="shared" si="32"/>
        <v>32</v>
      </c>
      <c r="H175" s="77">
        <v>0</v>
      </c>
      <c r="I175" s="75">
        <v>0</v>
      </c>
      <c r="J175" s="46">
        <f t="shared" si="33"/>
        <v>32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239" si="36"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29</v>
      </c>
      <c r="F178" s="70"/>
      <c r="G178" s="46">
        <f t="shared" si="32"/>
        <v>29</v>
      </c>
      <c r="H178" s="77">
        <v>0</v>
      </c>
      <c r="I178" s="75">
        <v>0</v>
      </c>
      <c r="J178" s="46">
        <f t="shared" si="33"/>
        <v>26</v>
      </c>
      <c r="K178" s="71">
        <v>3</v>
      </c>
      <c r="L178" s="20">
        <v>55</v>
      </c>
      <c r="M178" s="64">
        <f t="shared" si="37"/>
        <v>165</v>
      </c>
      <c r="N178" s="17" t="s">
        <v>16</v>
      </c>
      <c r="O178" s="18"/>
      <c r="P178" s="122">
        <f t="shared" si="36"/>
        <v>165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11</v>
      </c>
      <c r="F180" s="70"/>
      <c r="G180" s="46">
        <f t="shared" si="32"/>
        <v>11</v>
      </c>
      <c r="H180" s="77">
        <v>0</v>
      </c>
      <c r="I180" s="75">
        <v>0</v>
      </c>
      <c r="J180" s="46">
        <f t="shared" si="33"/>
        <v>6</v>
      </c>
      <c r="K180" s="71">
        <v>5</v>
      </c>
      <c r="L180" s="20">
        <v>35</v>
      </c>
      <c r="M180" s="64">
        <f t="shared" si="37"/>
        <v>175</v>
      </c>
      <c r="N180" s="17" t="s">
        <v>16</v>
      </c>
      <c r="O180" s="18"/>
      <c r="P180" s="122">
        <f t="shared" si="36"/>
        <v>175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29</v>
      </c>
      <c r="F185" s="70"/>
      <c r="G185" s="46">
        <f t="shared" si="32"/>
        <v>29</v>
      </c>
      <c r="H185" s="77">
        <v>0</v>
      </c>
      <c r="I185" s="75">
        <v>0</v>
      </c>
      <c r="J185" s="46">
        <f t="shared" si="33"/>
        <v>26</v>
      </c>
      <c r="K185" s="71">
        <v>3</v>
      </c>
      <c r="L185" s="20">
        <v>80</v>
      </c>
      <c r="M185" s="64">
        <f t="shared" si="37"/>
        <v>240</v>
      </c>
      <c r="N185" s="17" t="s">
        <v>16</v>
      </c>
      <c r="O185" s="18"/>
      <c r="P185" s="122">
        <f t="shared" si="36"/>
        <v>240</v>
      </c>
      <c r="Q185" s="89">
        <v>63</v>
      </c>
      <c r="R185" s="43">
        <f t="shared" si="38"/>
        <v>189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10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19</v>
      </c>
      <c r="F193" s="70"/>
      <c r="G193" s="46">
        <f t="shared" si="32"/>
        <v>19</v>
      </c>
      <c r="H193" s="77">
        <v>0</v>
      </c>
      <c r="I193" s="75">
        <v>0</v>
      </c>
      <c r="J193" s="46">
        <f t="shared" si="33"/>
        <v>11</v>
      </c>
      <c r="K193" s="71">
        <v>8</v>
      </c>
      <c r="L193" s="20">
        <v>60</v>
      </c>
      <c r="M193" s="64">
        <f t="shared" si="37"/>
        <v>480</v>
      </c>
      <c r="N193" s="17" t="s">
        <v>16</v>
      </c>
      <c r="O193" s="18"/>
      <c r="P193" s="122">
        <f t="shared" si="36"/>
        <v>480</v>
      </c>
      <c r="Q193" s="89">
        <v>38</v>
      </c>
      <c r="R193" s="43">
        <f t="shared" si="38"/>
        <v>304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23</v>
      </c>
      <c r="F194" s="70"/>
      <c r="G194" s="46">
        <f t="shared" si="32"/>
        <v>23</v>
      </c>
      <c r="H194" s="77">
        <v>0</v>
      </c>
      <c r="I194" s="75">
        <v>0</v>
      </c>
      <c r="J194" s="46">
        <f t="shared" si="33"/>
        <v>21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122">
        <f t="shared" si="36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82</v>
      </c>
      <c r="F205" s="70"/>
      <c r="G205" s="46">
        <f t="shared" si="32"/>
        <v>82</v>
      </c>
      <c r="H205" s="77">
        <v>0</v>
      </c>
      <c r="I205" s="75">
        <v>0</v>
      </c>
      <c r="J205" s="46">
        <f t="shared" si="33"/>
        <v>57</v>
      </c>
      <c r="K205" s="71">
        <v>25</v>
      </c>
      <c r="L205" s="20">
        <v>55</v>
      </c>
      <c r="M205" s="64">
        <f t="shared" si="37"/>
        <v>1375</v>
      </c>
      <c r="N205" s="17" t="s">
        <v>16</v>
      </c>
      <c r="O205" s="18"/>
      <c r="P205" s="122">
        <f t="shared" si="36"/>
        <v>1375</v>
      </c>
      <c r="Q205" s="89">
        <v>40</v>
      </c>
      <c r="R205" s="43">
        <f t="shared" si="38"/>
        <v>1000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11</v>
      </c>
      <c r="F208" s="70"/>
      <c r="G208" s="46">
        <f t="shared" si="32"/>
        <v>11</v>
      </c>
      <c r="H208" s="77">
        <v>0</v>
      </c>
      <c r="I208" s="75">
        <v>0</v>
      </c>
      <c r="J208" s="46">
        <f t="shared" si="33"/>
        <v>8</v>
      </c>
      <c r="K208" s="71">
        <v>3</v>
      </c>
      <c r="L208" s="20">
        <v>50</v>
      </c>
      <c r="M208" s="64">
        <f t="shared" si="37"/>
        <v>150</v>
      </c>
      <c r="N208" s="17" t="s">
        <v>16</v>
      </c>
      <c r="O208" s="18"/>
      <c r="P208" s="122">
        <f t="shared" si="36"/>
        <v>150</v>
      </c>
      <c r="Q208" s="89">
        <v>33</v>
      </c>
      <c r="R208" s="43">
        <f t="shared" si="38"/>
        <v>99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ref="P240:P243" si="46">SUM(M240-O240)</f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ref="P244:P246" si="49">SUM(M244-O244)</f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ref="P247" si="50">SUM(M247-O247)</f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ref="P248:P255" si="51">SUM(M248-O248)</f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51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+'12'!J251</f>
        <v>11</v>
      </c>
      <c r="F251" s="70"/>
      <c r="G251" s="46">
        <f t="shared" si="42"/>
        <v>11</v>
      </c>
      <c r="H251" s="77">
        <v>0</v>
      </c>
      <c r="I251" s="75">
        <v>0</v>
      </c>
      <c r="J251" s="46">
        <f t="shared" si="43"/>
        <v>0</v>
      </c>
      <c r="K251" s="71">
        <v>11</v>
      </c>
      <c r="L251" s="20">
        <v>15</v>
      </c>
      <c r="M251" s="64">
        <f t="shared" si="37"/>
        <v>165</v>
      </c>
      <c r="N251" s="17" t="s">
        <v>16</v>
      </c>
      <c r="O251" s="18"/>
      <c r="P251" s="122">
        <f t="shared" si="51"/>
        <v>165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51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5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51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3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6129.6100000000015</v>
      </c>
      <c r="S257" s="74"/>
    </row>
    <row r="258" spans="1:33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3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15160</v>
      </c>
    </row>
    <row r="260" spans="1:3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3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7285</v>
      </c>
      <c r="O261" s="2">
        <v>310</v>
      </c>
      <c r="P261" s="2">
        <v>430</v>
      </c>
      <c r="Q261" s="87">
        <v>150</v>
      </c>
      <c r="R261" s="2">
        <v>290</v>
      </c>
      <c r="S261" s="2">
        <v>630</v>
      </c>
      <c r="T261" s="2">
        <v>830</v>
      </c>
      <c r="U261" s="2">
        <v>350</v>
      </c>
      <c r="V261" s="2">
        <v>385</v>
      </c>
      <c r="W261" s="2">
        <v>165</v>
      </c>
      <c r="X261" s="2">
        <v>570</v>
      </c>
      <c r="Y261" s="2">
        <v>300</v>
      </c>
      <c r="Z261" s="2">
        <v>675</v>
      </c>
      <c r="AA261" s="2">
        <v>250</v>
      </c>
      <c r="AB261" s="2">
        <v>350</v>
      </c>
      <c r="AC261" s="2">
        <v>400</v>
      </c>
      <c r="AD261" s="2">
        <v>220</v>
      </c>
      <c r="AE261" s="2">
        <v>500</v>
      </c>
      <c r="AF261" s="2">
        <v>480</v>
      </c>
      <c r="AG261" s="2">
        <v>255</v>
      </c>
    </row>
    <row r="262" spans="1:3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3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3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250</v>
      </c>
    </row>
    <row r="265" spans="1:3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7625</v>
      </c>
    </row>
    <row r="266" spans="1:3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7625</v>
      </c>
    </row>
    <row r="267" spans="1:3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3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33" x14ac:dyDescent="0.5">
      <c r="J269" s="2"/>
      <c r="L269" s="2"/>
    </row>
    <row r="270" spans="1:33" ht="25.5" x14ac:dyDescent="0.55000000000000004">
      <c r="J270" s="2"/>
      <c r="L270" s="72" t="s">
        <v>271</v>
      </c>
      <c r="M270" s="2" t="s">
        <v>306</v>
      </c>
    </row>
    <row r="271" spans="1:33" x14ac:dyDescent="0.5">
      <c r="J271" s="2"/>
      <c r="L271" s="2"/>
    </row>
    <row r="272" spans="1:3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W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11</v>
      </c>
      <c r="F6" s="70"/>
      <c r="G6" s="46">
        <f t="shared" si="0"/>
        <v>11</v>
      </c>
      <c r="H6" s="77">
        <v>0</v>
      </c>
      <c r="I6" s="75">
        <v>0</v>
      </c>
      <c r="J6" s="46">
        <f t="shared" si="1"/>
        <v>7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3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/>
      <c r="P18" s="122">
        <f t="shared" si="3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5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2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0</v>
      </c>
      <c r="K25" s="71">
        <v>3</v>
      </c>
      <c r="L25" s="15">
        <v>100</v>
      </c>
      <c r="M25" s="64">
        <f t="shared" si="2"/>
        <v>300</v>
      </c>
      <c r="N25" s="17" t="s">
        <v>16</v>
      </c>
      <c r="O25" s="18"/>
      <c r="P25" s="122">
        <f t="shared" si="3"/>
        <v>300</v>
      </c>
      <c r="Q25" s="89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18</v>
      </c>
      <c r="F28" s="70"/>
      <c r="G28" s="46">
        <f t="shared" si="5"/>
        <v>18</v>
      </c>
      <c r="H28" s="77">
        <v>0</v>
      </c>
      <c r="I28" s="75">
        <v>0</v>
      </c>
      <c r="J28" s="46">
        <f t="shared" si="6"/>
        <v>14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22">
        <f t="shared" si="3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5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2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1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22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20</v>
      </c>
      <c r="F49" s="70"/>
      <c r="G49" s="46">
        <f t="shared" si="5"/>
        <v>20</v>
      </c>
      <c r="H49" s="77">
        <v>0</v>
      </c>
      <c r="I49" s="75">
        <v>0</v>
      </c>
      <c r="J49" s="46">
        <f t="shared" si="6"/>
        <v>19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22</v>
      </c>
      <c r="F50" s="70"/>
      <c r="G50" s="46">
        <f t="shared" si="5"/>
        <v>22</v>
      </c>
      <c r="H50" s="77">
        <v>0</v>
      </c>
      <c r="I50" s="75">
        <v>0</v>
      </c>
      <c r="J50" s="46">
        <f t="shared" si="6"/>
        <v>20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/>
      <c r="P50" s="122">
        <f t="shared" si="3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2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2">
        <f t="shared" si="3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5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2">
        <f t="shared" si="3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7</v>
      </c>
      <c r="F74" s="70"/>
      <c r="G74" s="46">
        <f t="shared" si="5"/>
        <v>7</v>
      </c>
      <c r="H74" s="77">
        <v>0</v>
      </c>
      <c r="I74" s="75">
        <v>0</v>
      </c>
      <c r="J74" s="46">
        <f t="shared" si="6"/>
        <v>5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2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7</v>
      </c>
      <c r="F80" s="70"/>
      <c r="G80" s="46">
        <f t="shared" si="5"/>
        <v>7</v>
      </c>
      <c r="H80" s="77">
        <v>0</v>
      </c>
      <c r="I80" s="75">
        <v>0</v>
      </c>
      <c r="J80" s="46">
        <f t="shared" si="6"/>
        <v>4</v>
      </c>
      <c r="K80" s="71">
        <v>3</v>
      </c>
      <c r="L80" s="15">
        <v>55</v>
      </c>
      <c r="M80" s="64">
        <f t="shared" si="2"/>
        <v>165</v>
      </c>
      <c r="N80" s="17" t="s">
        <v>16</v>
      </c>
      <c r="O80" s="18"/>
      <c r="P80" s="122">
        <f t="shared" si="3"/>
        <v>165</v>
      </c>
      <c r="Q80" s="89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21</v>
      </c>
      <c r="F112" s="70"/>
      <c r="G112" s="46">
        <f t="shared" si="24"/>
        <v>21</v>
      </c>
      <c r="H112" s="77">
        <v>0</v>
      </c>
      <c r="I112" s="75">
        <v>0</v>
      </c>
      <c r="J112" s="46">
        <f t="shared" si="25"/>
        <v>20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50</v>
      </c>
      <c r="P112" s="122">
        <f t="shared" si="23"/>
        <v>50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3</v>
      </c>
      <c r="F113" s="70"/>
      <c r="G113" s="46">
        <f t="shared" si="24"/>
        <v>3</v>
      </c>
      <c r="H113" s="77">
        <v>0</v>
      </c>
      <c r="I113" s="75">
        <v>0</v>
      </c>
      <c r="J113" s="46">
        <f t="shared" si="25"/>
        <v>2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23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32</v>
      </c>
      <c r="F115" s="70"/>
      <c r="G115" s="46">
        <f t="shared" si="24"/>
        <v>32</v>
      </c>
      <c r="H115" s="77">
        <v>0</v>
      </c>
      <c r="I115" s="75">
        <v>0</v>
      </c>
      <c r="J115" s="46">
        <f t="shared" si="25"/>
        <v>30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2">
        <f t="shared" si="23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23</v>
      </c>
      <c r="F116" s="70"/>
      <c r="G116" s="46">
        <f t="shared" si="24"/>
        <v>23</v>
      </c>
      <c r="H116" s="77">
        <v>0</v>
      </c>
      <c r="I116" s="75">
        <v>0</v>
      </c>
      <c r="J116" s="46">
        <f t="shared" si="25"/>
        <v>21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2">
        <f t="shared" si="23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ref="P122:P136" si="31">SUM(M122-O122)</f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8</v>
      </c>
      <c r="F133" s="70"/>
      <c r="G133" s="46">
        <f t="shared" si="24"/>
        <v>8</v>
      </c>
      <c r="H133" s="77">
        <v>0</v>
      </c>
      <c r="I133" s="75">
        <v>0</v>
      </c>
      <c r="J133" s="46">
        <f t="shared" si="25"/>
        <v>6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31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98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32</v>
      </c>
      <c r="F175" s="70"/>
      <c r="G175" s="46">
        <f t="shared" si="32"/>
        <v>32</v>
      </c>
      <c r="H175" s="77">
        <v>0</v>
      </c>
      <c r="I175" s="75">
        <v>0</v>
      </c>
      <c r="J175" s="46">
        <f t="shared" si="33"/>
        <v>30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 t="shared" si="36"/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26</v>
      </c>
      <c r="F178" s="70"/>
      <c r="G178" s="46">
        <f t="shared" si="32"/>
        <v>26</v>
      </c>
      <c r="H178" s="77">
        <v>0</v>
      </c>
      <c r="I178" s="75">
        <v>0</v>
      </c>
      <c r="J178" s="46">
        <f t="shared" si="33"/>
        <v>23</v>
      </c>
      <c r="K178" s="71">
        <v>3</v>
      </c>
      <c r="L178" s="20">
        <v>55</v>
      </c>
      <c r="M178" s="64">
        <f t="shared" si="37"/>
        <v>165</v>
      </c>
      <c r="N178" s="17" t="s">
        <v>16</v>
      </c>
      <c r="O178" s="18"/>
      <c r="P178" s="122">
        <f t="shared" si="36"/>
        <v>165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6</v>
      </c>
      <c r="F180" s="70"/>
      <c r="G180" s="46">
        <f t="shared" si="32"/>
        <v>6</v>
      </c>
      <c r="H180" s="77">
        <v>0</v>
      </c>
      <c r="I180" s="75">
        <v>0</v>
      </c>
      <c r="J180" s="46">
        <f t="shared" si="33"/>
        <v>5</v>
      </c>
      <c r="K180" s="71">
        <v>1</v>
      </c>
      <c r="L180" s="20">
        <v>35</v>
      </c>
      <c r="M180" s="64">
        <f t="shared" si="37"/>
        <v>35</v>
      </c>
      <c r="N180" s="17" t="s">
        <v>16</v>
      </c>
      <c r="O180" s="18"/>
      <c r="P180" s="122">
        <f t="shared" si="36"/>
        <v>35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26</v>
      </c>
      <c r="F185" s="70"/>
      <c r="G185" s="46">
        <f t="shared" si="32"/>
        <v>26</v>
      </c>
      <c r="H185" s="77">
        <v>0</v>
      </c>
      <c r="I185" s="75">
        <v>0</v>
      </c>
      <c r="J185" s="46">
        <f t="shared" si="33"/>
        <v>24</v>
      </c>
      <c r="K185" s="71">
        <v>2</v>
      </c>
      <c r="L185" s="20">
        <v>80</v>
      </c>
      <c r="M185" s="64">
        <f t="shared" si="37"/>
        <v>160</v>
      </c>
      <c r="N185" s="17" t="s">
        <v>16</v>
      </c>
      <c r="O185" s="18"/>
      <c r="P185" s="122">
        <f t="shared" si="36"/>
        <v>160</v>
      </c>
      <c r="Q185" s="89">
        <v>63</v>
      </c>
      <c r="R185" s="43">
        <f t="shared" si="38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11</v>
      </c>
      <c r="F193" s="70"/>
      <c r="G193" s="46">
        <f t="shared" si="32"/>
        <v>11</v>
      </c>
      <c r="H193" s="77">
        <v>0</v>
      </c>
      <c r="I193" s="75">
        <v>0</v>
      </c>
      <c r="J193" s="46">
        <f t="shared" si="33"/>
        <v>5</v>
      </c>
      <c r="K193" s="71">
        <v>6</v>
      </c>
      <c r="L193" s="20">
        <v>60</v>
      </c>
      <c r="M193" s="64">
        <f t="shared" si="37"/>
        <v>360</v>
      </c>
      <c r="N193" s="17" t="s">
        <v>16</v>
      </c>
      <c r="O193" s="18"/>
      <c r="P193" s="122">
        <f t="shared" si="36"/>
        <v>360</v>
      </c>
      <c r="Q193" s="89">
        <v>38</v>
      </c>
      <c r="R193" s="43">
        <f t="shared" si="38"/>
        <v>228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21</v>
      </c>
      <c r="F194" s="70"/>
      <c r="G194" s="46">
        <f t="shared" si="32"/>
        <v>21</v>
      </c>
      <c r="H194" s="77">
        <v>0</v>
      </c>
      <c r="I194" s="75">
        <v>0</v>
      </c>
      <c r="J194" s="46">
        <f t="shared" si="33"/>
        <v>17</v>
      </c>
      <c r="K194" s="71">
        <v>4</v>
      </c>
      <c r="L194" s="20">
        <v>120</v>
      </c>
      <c r="M194" s="64">
        <f t="shared" si="37"/>
        <v>480</v>
      </c>
      <c r="N194" s="17" t="s">
        <v>16</v>
      </c>
      <c r="O194" s="18"/>
      <c r="P194" s="122">
        <f t="shared" si="36"/>
        <v>480</v>
      </c>
      <c r="Q194" s="89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ref="P199:P217" si="41">SUM(M199-O199)</f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57</v>
      </c>
      <c r="F205" s="70"/>
      <c r="G205" s="46">
        <f t="shared" si="32"/>
        <v>57</v>
      </c>
      <c r="H205" s="77">
        <v>0</v>
      </c>
      <c r="I205" s="75">
        <v>0</v>
      </c>
      <c r="J205" s="46">
        <f t="shared" si="33"/>
        <v>51</v>
      </c>
      <c r="K205" s="71">
        <v>6</v>
      </c>
      <c r="L205" s="20">
        <v>55</v>
      </c>
      <c r="M205" s="64">
        <f t="shared" si="37"/>
        <v>330</v>
      </c>
      <c r="N205" s="17" t="s">
        <v>16</v>
      </c>
      <c r="O205" s="18"/>
      <c r="P205" s="122">
        <f t="shared" si="41"/>
        <v>330</v>
      </c>
      <c r="Q205" s="89">
        <v>40</v>
      </c>
      <c r="R205" s="43">
        <f t="shared" si="38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8</v>
      </c>
      <c r="F208" s="70"/>
      <c r="G208" s="46">
        <f t="shared" si="32"/>
        <v>8</v>
      </c>
      <c r="H208" s="77">
        <v>0</v>
      </c>
      <c r="I208" s="75">
        <v>0</v>
      </c>
      <c r="J208" s="46">
        <f t="shared" si="33"/>
        <v>7</v>
      </c>
      <c r="K208" s="71">
        <v>1</v>
      </c>
      <c r="L208" s="20">
        <v>50</v>
      </c>
      <c r="M208" s="64">
        <f t="shared" si="37"/>
        <v>50</v>
      </c>
      <c r="N208" s="17" t="s">
        <v>16</v>
      </c>
      <c r="O208" s="18"/>
      <c r="P208" s="122">
        <f t="shared" si="41"/>
        <v>50</v>
      </c>
      <c r="Q208" s="89">
        <v>33</v>
      </c>
      <c r="R208" s="43">
        <f t="shared" si="38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ref="P218:P255" si="43">SUM(M218-O218)</f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3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3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4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+'13'!J240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+'13'!J241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+'13'!J242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+'13'!J243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+'13'!J244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+'13'!J245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+'13'!J246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+'13'!J247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+'13'!J248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+'13'!J249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+'13'!J250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+'13'!J251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43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+'13'!J252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3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+'13'!J253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3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2224.21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5380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2245</v>
      </c>
      <c r="O261" s="2">
        <v>155</v>
      </c>
      <c r="P261" s="2">
        <v>100</v>
      </c>
      <c r="Q261" s="87">
        <v>250</v>
      </c>
      <c r="R261" s="2">
        <v>220</v>
      </c>
      <c r="S261" s="2">
        <v>265</v>
      </c>
      <c r="T261" s="2">
        <v>350</v>
      </c>
      <c r="U261" s="2">
        <v>300</v>
      </c>
      <c r="V261" s="2">
        <v>310</v>
      </c>
      <c r="W261" s="2">
        <v>295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3085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3085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0</v>
      </c>
      <c r="F5" s="70">
        <v>4</v>
      </c>
      <c r="G5" s="46">
        <f t="shared" ref="G5:G26" si="0">E5+F5</f>
        <v>4</v>
      </c>
      <c r="H5" s="77">
        <v>0</v>
      </c>
      <c r="I5" s="75">
        <v>0</v>
      </c>
      <c r="J5" s="46">
        <f t="shared" ref="J5:J26" si="1">+G5-H5-K5-I5</f>
        <v>2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 t="shared" ref="P5:P80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7</v>
      </c>
      <c r="F6" s="70">
        <v>3</v>
      </c>
      <c r="G6" s="46">
        <f t="shared" si="0"/>
        <v>10</v>
      </c>
      <c r="H6" s="77">
        <v>0</v>
      </c>
      <c r="I6" s="75">
        <v>0</v>
      </c>
      <c r="J6" s="46">
        <f t="shared" si="1"/>
        <v>8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2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0</v>
      </c>
      <c r="F11" s="70">
        <v>3</v>
      </c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2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0</v>
      </c>
      <c r="F20" s="70">
        <v>1</v>
      </c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0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2">
        <f t="shared" si="2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14</v>
      </c>
      <c r="F28" s="70">
        <v>2</v>
      </c>
      <c r="G28" s="46">
        <f t="shared" si="5"/>
        <v>16</v>
      </c>
      <c r="H28" s="77">
        <v>0</v>
      </c>
      <c r="I28" s="75">
        <v>0</v>
      </c>
      <c r="J28" s="46">
        <f t="shared" si="6"/>
        <v>13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2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0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2">
        <f t="shared" si="2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1</v>
      </c>
      <c r="F33" s="70">
        <v>1</v>
      </c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10</v>
      </c>
      <c r="F35" s="70">
        <v>3</v>
      </c>
      <c r="G35" s="46">
        <f t="shared" si="5"/>
        <v>13</v>
      </c>
      <c r="H35" s="77">
        <v>0</v>
      </c>
      <c r="I35" s="75">
        <v>0</v>
      </c>
      <c r="J35" s="46">
        <f t="shared" si="6"/>
        <v>12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2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19</v>
      </c>
      <c r="F49" s="70"/>
      <c r="G49" s="46">
        <f t="shared" si="5"/>
        <v>19</v>
      </c>
      <c r="H49" s="77">
        <v>0</v>
      </c>
      <c r="I49" s="75">
        <v>0</v>
      </c>
      <c r="J49" s="46">
        <f t="shared" si="6"/>
        <v>19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20</v>
      </c>
      <c r="F50" s="70"/>
      <c r="G50" s="46">
        <f t="shared" si="5"/>
        <v>20</v>
      </c>
      <c r="H50" s="77">
        <v>0</v>
      </c>
      <c r="I50" s="75">
        <v>0</v>
      </c>
      <c r="J50" s="46">
        <f t="shared" si="6"/>
        <v>17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/>
      <c r="P50" s="122">
        <f t="shared" si="2"/>
        <v>150</v>
      </c>
      <c r="Q50" s="12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2">
        <f t="shared" si="2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50</v>
      </c>
      <c r="P74" s="23">
        <f t="shared" si="2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20</v>
      </c>
      <c r="F112" s="70"/>
      <c r="G112" s="46">
        <f t="shared" si="24"/>
        <v>20</v>
      </c>
      <c r="H112" s="77">
        <v>0</v>
      </c>
      <c r="I112" s="75">
        <v>0</v>
      </c>
      <c r="J112" s="46">
        <f t="shared" si="25"/>
        <v>19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23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2</v>
      </c>
      <c r="F113" s="70"/>
      <c r="G113" s="46">
        <f t="shared" si="24"/>
        <v>2</v>
      </c>
      <c r="H113" s="77">
        <v>0</v>
      </c>
      <c r="I113" s="75">
        <v>0</v>
      </c>
      <c r="J113" s="46">
        <f t="shared" si="25"/>
        <v>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30</v>
      </c>
      <c r="F115" s="70"/>
      <c r="G115" s="46">
        <f t="shared" si="24"/>
        <v>30</v>
      </c>
      <c r="H115" s="77">
        <v>0</v>
      </c>
      <c r="I115" s="75">
        <v>0</v>
      </c>
      <c r="J115" s="46">
        <f t="shared" si="25"/>
        <v>29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21</v>
      </c>
      <c r="F116" s="70"/>
      <c r="G116" s="46">
        <f t="shared" si="24"/>
        <v>21</v>
      </c>
      <c r="H116" s="77">
        <v>0</v>
      </c>
      <c r="I116" s="75">
        <v>0</v>
      </c>
      <c r="J116" s="46">
        <f t="shared" si="25"/>
        <v>21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6</v>
      </c>
      <c r="F133" s="70"/>
      <c r="G133" s="46">
        <f t="shared" si="24"/>
        <v>6</v>
      </c>
      <c r="H133" s="77">
        <v>0</v>
      </c>
      <c r="I133" s="75">
        <v>0</v>
      </c>
      <c r="J133" s="46">
        <f t="shared" si="25"/>
        <v>2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/>
      <c r="P133" s="122">
        <f t="shared" si="23"/>
        <v>200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30</v>
      </c>
      <c r="F175" s="70"/>
      <c r="G175" s="46">
        <f t="shared" si="31"/>
        <v>30</v>
      </c>
      <c r="H175" s="77">
        <v>0</v>
      </c>
      <c r="I175" s="75">
        <v>0</v>
      </c>
      <c r="J175" s="46">
        <f t="shared" si="32"/>
        <v>28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ref="P177:P255" si="36">SUM(M177-O177)</f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23</v>
      </c>
      <c r="F178" s="70"/>
      <c r="G178" s="46">
        <f t="shared" si="31"/>
        <v>23</v>
      </c>
      <c r="H178" s="77">
        <v>0</v>
      </c>
      <c r="I178" s="75">
        <v>0</v>
      </c>
      <c r="J178" s="46">
        <f t="shared" si="32"/>
        <v>22</v>
      </c>
      <c r="K178" s="71">
        <v>1</v>
      </c>
      <c r="L178" s="20">
        <v>55</v>
      </c>
      <c r="M178" s="64">
        <f t="shared" si="35"/>
        <v>55</v>
      </c>
      <c r="N178" s="17" t="s">
        <v>16</v>
      </c>
      <c r="O178" s="18"/>
      <c r="P178" s="122">
        <f t="shared" si="36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5</v>
      </c>
      <c r="F180" s="70"/>
      <c r="G180" s="46">
        <f t="shared" si="31"/>
        <v>5</v>
      </c>
      <c r="H180" s="77">
        <v>0</v>
      </c>
      <c r="I180" s="75">
        <v>0</v>
      </c>
      <c r="J180" s="46">
        <f t="shared" si="32"/>
        <v>3</v>
      </c>
      <c r="K180" s="71">
        <v>2</v>
      </c>
      <c r="L180" s="20">
        <v>35</v>
      </c>
      <c r="M180" s="64">
        <f t="shared" si="35"/>
        <v>70</v>
      </c>
      <c r="N180" s="17" t="s">
        <v>16</v>
      </c>
      <c r="O180" s="18"/>
      <c r="P180" s="122">
        <f t="shared" si="36"/>
        <v>70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24</v>
      </c>
      <c r="F185" s="70"/>
      <c r="G185" s="46">
        <f t="shared" si="31"/>
        <v>24</v>
      </c>
      <c r="H185" s="77">
        <v>0</v>
      </c>
      <c r="I185" s="75">
        <v>0</v>
      </c>
      <c r="J185" s="46">
        <f t="shared" si="32"/>
        <v>24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5</v>
      </c>
      <c r="F193" s="70"/>
      <c r="G193" s="46">
        <f t="shared" si="31"/>
        <v>5</v>
      </c>
      <c r="H193" s="77">
        <v>0</v>
      </c>
      <c r="I193" s="75">
        <v>0</v>
      </c>
      <c r="J193" s="46">
        <f t="shared" si="32"/>
        <v>4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2">
        <f t="shared" si="36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17</v>
      </c>
      <c r="F194" s="70"/>
      <c r="G194" s="46">
        <f t="shared" si="31"/>
        <v>17</v>
      </c>
      <c r="H194" s="77">
        <v>0</v>
      </c>
      <c r="I194" s="75">
        <v>0</v>
      </c>
      <c r="J194" s="46">
        <f t="shared" si="32"/>
        <v>17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51</v>
      </c>
      <c r="F205" s="70">
        <v>5</v>
      </c>
      <c r="G205" s="46">
        <f t="shared" si="31"/>
        <v>56</v>
      </c>
      <c r="H205" s="77">
        <v>0</v>
      </c>
      <c r="I205" s="75">
        <v>0</v>
      </c>
      <c r="J205" s="46">
        <f t="shared" si="32"/>
        <v>50</v>
      </c>
      <c r="K205" s="71">
        <v>6</v>
      </c>
      <c r="L205" s="20">
        <v>55</v>
      </c>
      <c r="M205" s="64">
        <f t="shared" si="35"/>
        <v>330</v>
      </c>
      <c r="N205" s="17" t="s">
        <v>16</v>
      </c>
      <c r="O205" s="18"/>
      <c r="P205" s="122">
        <f t="shared" si="36"/>
        <v>330</v>
      </c>
      <c r="Q205" s="89">
        <v>40</v>
      </c>
      <c r="R205" s="43">
        <f t="shared" si="37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7</v>
      </c>
      <c r="F208" s="70"/>
      <c r="G208" s="46">
        <f t="shared" si="31"/>
        <v>7</v>
      </c>
      <c r="H208" s="77">
        <v>0</v>
      </c>
      <c r="I208" s="75">
        <v>0</v>
      </c>
      <c r="J208" s="46">
        <f t="shared" si="32"/>
        <v>5</v>
      </c>
      <c r="K208" s="71">
        <v>2</v>
      </c>
      <c r="L208" s="20">
        <v>50</v>
      </c>
      <c r="M208" s="64">
        <f t="shared" si="35"/>
        <v>100</v>
      </c>
      <c r="N208" s="17" t="s">
        <v>16</v>
      </c>
      <c r="O208" s="18"/>
      <c r="P208" s="122">
        <f t="shared" si="36"/>
        <v>100</v>
      </c>
      <c r="Q208" s="89">
        <v>33</v>
      </c>
      <c r="R208" s="43">
        <f t="shared" si="37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+'14'!J240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+'14'!J241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+'14'!J242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+'14'!J251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36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+'14'!J252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6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+'14'!J253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36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ref="J255" si="50">+G255-H255-K255-I255</f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ref="G256" si="51">E256+F256</f>
        <v>0</v>
      </c>
      <c r="H256" s="77">
        <v>0</v>
      </c>
      <c r="I256" s="75">
        <v>0</v>
      </c>
      <c r="J256" s="46">
        <f t="shared" ref="J256" si="52">+G256-H256-K256-I256</f>
        <v>0</v>
      </c>
      <c r="K256" s="71"/>
      <c r="L256" s="20"/>
      <c r="M256" s="64">
        <f t="shared" ref="M256" si="53">+L256*K256</f>
        <v>0</v>
      </c>
      <c r="N256" s="17" t="s">
        <v>16</v>
      </c>
      <c r="O256" s="18"/>
      <c r="P256" s="23">
        <f t="shared" ref="P256" si="54">SUM(M256-O256)</f>
        <v>0</v>
      </c>
      <c r="Q256" s="89"/>
      <c r="R256" s="43">
        <f t="shared" ref="R256" si="55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1289.53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3305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775</v>
      </c>
      <c r="O261" s="2">
        <v>105</v>
      </c>
      <c r="P261" s="2">
        <v>100</v>
      </c>
      <c r="Q261" s="87">
        <v>50</v>
      </c>
      <c r="R261" s="2">
        <v>100</v>
      </c>
      <c r="S261" s="2">
        <v>50</v>
      </c>
      <c r="T261" s="2">
        <v>150</v>
      </c>
      <c r="U261" s="2">
        <v>100</v>
      </c>
      <c r="V261" s="2">
        <v>85</v>
      </c>
      <c r="W261" s="2">
        <v>35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2480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2480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U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5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35</v>
      </c>
      <c r="P20" s="122">
        <f t="shared" si="3"/>
        <v>30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13</v>
      </c>
      <c r="F28" s="70"/>
      <c r="G28" s="46">
        <f t="shared" si="5"/>
        <v>13</v>
      </c>
      <c r="H28" s="77">
        <v>0</v>
      </c>
      <c r="I28" s="75">
        <v>0</v>
      </c>
      <c r="J28" s="46">
        <f t="shared" si="6"/>
        <v>11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2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>
        <v>65</v>
      </c>
      <c r="P32" s="122">
        <f t="shared" si="3"/>
        <v>325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22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12</v>
      </c>
      <c r="F35" s="70"/>
      <c r="G35" s="46">
        <f t="shared" si="5"/>
        <v>12</v>
      </c>
      <c r="H35" s="77">
        <v>0</v>
      </c>
      <c r="I35" s="75">
        <v>0</v>
      </c>
      <c r="J35" s="46">
        <f t="shared" si="6"/>
        <v>11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19</v>
      </c>
      <c r="F49" s="70"/>
      <c r="G49" s="46">
        <f t="shared" si="5"/>
        <v>19</v>
      </c>
      <c r="H49" s="77">
        <v>0</v>
      </c>
      <c r="I49" s="75">
        <v>0</v>
      </c>
      <c r="J49" s="46">
        <f t="shared" si="6"/>
        <v>19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17</v>
      </c>
      <c r="F50" s="70"/>
      <c r="G50" s="46">
        <f t="shared" si="5"/>
        <v>17</v>
      </c>
      <c r="H50" s="77">
        <v>0</v>
      </c>
      <c r="I50" s="75">
        <v>0</v>
      </c>
      <c r="J50" s="46">
        <f t="shared" si="6"/>
        <v>17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3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1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2">
        <f t="shared" si="3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2">
        <f t="shared" si="3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3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2">
        <f t="shared" ref="P81:P85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19</v>
      </c>
      <c r="F112" s="70"/>
      <c r="G112" s="46">
        <f t="shared" si="24"/>
        <v>19</v>
      </c>
      <c r="H112" s="77">
        <v>0</v>
      </c>
      <c r="I112" s="75">
        <v>0</v>
      </c>
      <c r="J112" s="46">
        <f t="shared" si="25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2</v>
      </c>
      <c r="F113" s="70"/>
      <c r="G113" s="46">
        <f t="shared" si="24"/>
        <v>2</v>
      </c>
      <c r="H113" s="77">
        <v>0</v>
      </c>
      <c r="I113" s="75">
        <v>0</v>
      </c>
      <c r="J113" s="46">
        <f t="shared" si="25"/>
        <v>1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23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29</v>
      </c>
      <c r="F115" s="70"/>
      <c r="G115" s="46">
        <f t="shared" si="24"/>
        <v>29</v>
      </c>
      <c r="H115" s="77">
        <v>0</v>
      </c>
      <c r="I115" s="75">
        <v>0</v>
      </c>
      <c r="J115" s="46">
        <f t="shared" si="25"/>
        <v>29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21</v>
      </c>
      <c r="F116" s="70"/>
      <c r="G116" s="46">
        <f t="shared" si="24"/>
        <v>21</v>
      </c>
      <c r="H116" s="77">
        <v>0</v>
      </c>
      <c r="I116" s="75">
        <v>0</v>
      </c>
      <c r="J116" s="46">
        <f t="shared" si="25"/>
        <v>21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2">
        <f t="shared" si="23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+'15'!J156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+'15'!J157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14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28</v>
      </c>
      <c r="F175" s="70"/>
      <c r="G175" s="46">
        <f t="shared" si="31"/>
        <v>28</v>
      </c>
      <c r="H175" s="77">
        <v>0</v>
      </c>
      <c r="I175" s="75">
        <v>0</v>
      </c>
      <c r="J175" s="46">
        <f t="shared" si="32"/>
        <v>28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22</v>
      </c>
      <c r="F178" s="70"/>
      <c r="G178" s="46">
        <f t="shared" si="31"/>
        <v>22</v>
      </c>
      <c r="H178" s="77">
        <v>0</v>
      </c>
      <c r="I178" s="75">
        <v>0</v>
      </c>
      <c r="J178" s="46">
        <f t="shared" si="32"/>
        <v>21</v>
      </c>
      <c r="K178" s="71">
        <v>1</v>
      </c>
      <c r="L178" s="20">
        <v>55</v>
      </c>
      <c r="M178" s="64">
        <f t="shared" si="36"/>
        <v>55</v>
      </c>
      <c r="N178" s="17" t="s">
        <v>16</v>
      </c>
      <c r="O178" s="18"/>
      <c r="P178" s="122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3</v>
      </c>
      <c r="F180" s="70"/>
      <c r="G180" s="46">
        <f t="shared" si="31"/>
        <v>3</v>
      </c>
      <c r="H180" s="77">
        <v>0</v>
      </c>
      <c r="I180" s="75">
        <v>0</v>
      </c>
      <c r="J180" s="46">
        <f t="shared" si="32"/>
        <v>2</v>
      </c>
      <c r="K180" s="71">
        <v>1</v>
      </c>
      <c r="L180" s="20">
        <v>35</v>
      </c>
      <c r="M180" s="64">
        <f t="shared" si="36"/>
        <v>35</v>
      </c>
      <c r="N180" s="17" t="s">
        <v>16</v>
      </c>
      <c r="O180" s="18"/>
      <c r="P180" s="122">
        <f t="shared" si="35"/>
        <v>35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24</v>
      </c>
      <c r="F185" s="70"/>
      <c r="G185" s="46">
        <f t="shared" si="31"/>
        <v>24</v>
      </c>
      <c r="H185" s="77">
        <v>0</v>
      </c>
      <c r="I185" s="75">
        <v>0</v>
      </c>
      <c r="J185" s="46">
        <f t="shared" si="32"/>
        <v>22</v>
      </c>
      <c r="K185" s="71">
        <v>2</v>
      </c>
      <c r="L185" s="20">
        <v>80</v>
      </c>
      <c r="M185" s="64">
        <f t="shared" si="36"/>
        <v>160</v>
      </c>
      <c r="N185" s="17" t="s">
        <v>16</v>
      </c>
      <c r="O185" s="18"/>
      <c r="P185" s="122">
        <f t="shared" si="35"/>
        <v>160</v>
      </c>
      <c r="Q185" s="89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4</v>
      </c>
      <c r="F193" s="70"/>
      <c r="G193" s="46">
        <f t="shared" si="31"/>
        <v>4</v>
      </c>
      <c r="H193" s="77">
        <v>0</v>
      </c>
      <c r="I193" s="75">
        <v>0</v>
      </c>
      <c r="J193" s="46">
        <f t="shared" si="32"/>
        <v>3</v>
      </c>
      <c r="K193" s="71">
        <v>1</v>
      </c>
      <c r="L193" s="20">
        <v>60</v>
      </c>
      <c r="M193" s="64">
        <f t="shared" si="36"/>
        <v>60</v>
      </c>
      <c r="N193" s="17" t="s">
        <v>16</v>
      </c>
      <c r="O193" s="18"/>
      <c r="P193" s="122">
        <f t="shared" si="35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17</v>
      </c>
      <c r="F194" s="70"/>
      <c r="G194" s="46">
        <f t="shared" si="31"/>
        <v>17</v>
      </c>
      <c r="H194" s="77">
        <v>0</v>
      </c>
      <c r="I194" s="75">
        <v>0</v>
      </c>
      <c r="J194" s="46">
        <f t="shared" si="32"/>
        <v>14</v>
      </c>
      <c r="K194" s="71">
        <v>3</v>
      </c>
      <c r="L194" s="20">
        <v>120</v>
      </c>
      <c r="M194" s="64">
        <f t="shared" si="36"/>
        <v>360</v>
      </c>
      <c r="N194" s="17" t="s">
        <v>16</v>
      </c>
      <c r="O194" s="18"/>
      <c r="P194" s="122">
        <f t="shared" si="35"/>
        <v>360</v>
      </c>
      <c r="Q194" s="89">
        <v>73</v>
      </c>
      <c r="R194" s="43">
        <f t="shared" si="37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50</v>
      </c>
      <c r="F205" s="70"/>
      <c r="G205" s="46">
        <f t="shared" si="31"/>
        <v>50</v>
      </c>
      <c r="H205" s="77">
        <v>0</v>
      </c>
      <c r="I205" s="75">
        <v>0</v>
      </c>
      <c r="J205" s="46">
        <f t="shared" si="32"/>
        <v>50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5</v>
      </c>
      <c r="F208" s="70"/>
      <c r="G208" s="46">
        <f t="shared" si="31"/>
        <v>5</v>
      </c>
      <c r="H208" s="77">
        <v>0</v>
      </c>
      <c r="I208" s="75">
        <v>0</v>
      </c>
      <c r="J208" s="46">
        <f t="shared" si="32"/>
        <v>5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ref="P216:P255" si="41">SUM(M216-O216)</f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+'15'!J243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+'15'!J248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41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+'15'!J252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1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+'15'!J253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1008.8399999999999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2530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1055</v>
      </c>
      <c r="O261" s="2">
        <v>55</v>
      </c>
      <c r="P261" s="2">
        <v>125</v>
      </c>
      <c r="Q261" s="87">
        <v>185</v>
      </c>
      <c r="R261" s="2">
        <v>180</v>
      </c>
      <c r="S261" s="2">
        <v>185</v>
      </c>
      <c r="T261" s="2">
        <v>225</v>
      </c>
      <c r="U261" s="2">
        <v>100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215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1260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1260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>
    <filterColumn colId="15">
      <filters blank="1">
        <filter val="-"/>
        <filter val="125"/>
        <filter val="150.00"/>
        <filter val="160.00"/>
        <filter val="200.00"/>
        <filter val="260.00"/>
        <filter val="30.00"/>
        <filter val="300.00"/>
        <filter val="325.00"/>
        <filter val="35.00"/>
        <filter val="36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X343"/>
  <sheetViews>
    <sheetView zoomScale="80" zoomScaleNormal="80" workbookViewId="0">
      <pane xSplit="10" ySplit="4" topLeftCell="M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1</v>
      </c>
      <c r="F5" s="70">
        <v>20</v>
      </c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16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2">
        <f t="shared" ref="P5:P80" si="2"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5</v>
      </c>
      <c r="F6" s="70">
        <v>30</v>
      </c>
      <c r="G6" s="46">
        <f t="shared" si="0"/>
        <v>35</v>
      </c>
      <c r="H6" s="77">
        <v>0</v>
      </c>
      <c r="I6" s="75">
        <v>0</v>
      </c>
      <c r="J6" s="46">
        <f t="shared" si="1"/>
        <v>32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2">
        <f t="shared" si="2"/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2</v>
      </c>
      <c r="F11" s="70">
        <v>10</v>
      </c>
      <c r="G11" s="46">
        <f t="shared" si="0"/>
        <v>12</v>
      </c>
      <c r="H11" s="77">
        <v>0</v>
      </c>
      <c r="I11" s="75">
        <v>0</v>
      </c>
      <c r="J11" s="46">
        <f t="shared" si="1"/>
        <v>6</v>
      </c>
      <c r="K11" s="71">
        <v>6</v>
      </c>
      <c r="L11" s="15">
        <v>50</v>
      </c>
      <c r="M11" s="64">
        <f t="shared" si="3"/>
        <v>300</v>
      </c>
      <c r="N11" s="17" t="s">
        <v>16</v>
      </c>
      <c r="O11" s="18">
        <v>50</v>
      </c>
      <c r="P11" s="122">
        <f t="shared" si="2"/>
        <v>250</v>
      </c>
      <c r="Q11" s="120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8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2">
        <f t="shared" si="2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0</v>
      </c>
      <c r="F20" s="70">
        <v>10</v>
      </c>
      <c r="G20" s="46">
        <f t="shared" si="0"/>
        <v>10</v>
      </c>
      <c r="H20" s="77">
        <v>0</v>
      </c>
      <c r="I20" s="75">
        <v>0</v>
      </c>
      <c r="J20" s="46">
        <f t="shared" si="1"/>
        <v>7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2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0</v>
      </c>
      <c r="F22" s="70">
        <v>30</v>
      </c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2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>
        <v>15</v>
      </c>
      <c r="G25" s="46">
        <f t="shared" si="0"/>
        <v>15</v>
      </c>
      <c r="H25" s="77">
        <v>0</v>
      </c>
      <c r="I25" s="75">
        <v>0</v>
      </c>
      <c r="J25" s="46">
        <f t="shared" si="1"/>
        <v>14</v>
      </c>
      <c r="K25" s="71">
        <v>1</v>
      </c>
      <c r="L25" s="15">
        <v>100</v>
      </c>
      <c r="M25" s="64">
        <f t="shared" si="3"/>
        <v>100</v>
      </c>
      <c r="N25" s="17" t="s">
        <v>16</v>
      </c>
      <c r="O25" s="18"/>
      <c r="P25" s="122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11</v>
      </c>
      <c r="F28" s="70">
        <v>25</v>
      </c>
      <c r="G28" s="46">
        <f t="shared" si="5"/>
        <v>36</v>
      </c>
      <c r="H28" s="77">
        <v>0</v>
      </c>
      <c r="I28" s="75">
        <v>0</v>
      </c>
      <c r="J28" s="46">
        <f t="shared" si="6"/>
        <v>35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0</v>
      </c>
      <c r="F31" s="70">
        <v>30</v>
      </c>
      <c r="G31" s="46">
        <f t="shared" si="5"/>
        <v>30</v>
      </c>
      <c r="H31" s="77">
        <v>0</v>
      </c>
      <c r="I31" s="75">
        <v>0</v>
      </c>
      <c r="J31" s="46">
        <f t="shared" si="6"/>
        <v>26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2">
        <f t="shared" si="2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>
        <v>10</v>
      </c>
      <c r="G32" s="46">
        <f t="shared" si="5"/>
        <v>10</v>
      </c>
      <c r="H32" s="77">
        <v>0</v>
      </c>
      <c r="I32" s="75">
        <v>0</v>
      </c>
      <c r="J32" s="46">
        <f t="shared" si="6"/>
        <v>10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>
        <v>10</v>
      </c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11</v>
      </c>
      <c r="F35" s="70"/>
      <c r="G35" s="46">
        <f t="shared" si="5"/>
        <v>11</v>
      </c>
      <c r="H35" s="77">
        <v>0</v>
      </c>
      <c r="I35" s="75">
        <v>0</v>
      </c>
      <c r="J35" s="46">
        <f t="shared" si="6"/>
        <v>11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0</v>
      </c>
      <c r="F39" s="70">
        <v>10</v>
      </c>
      <c r="G39" s="46">
        <f t="shared" si="5"/>
        <v>10</v>
      </c>
      <c r="H39" s="77">
        <v>0</v>
      </c>
      <c r="I39" s="75">
        <v>0</v>
      </c>
      <c r="J39" s="46">
        <f t="shared" si="6"/>
        <v>8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2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0</v>
      </c>
      <c r="F40" s="70">
        <v>10</v>
      </c>
      <c r="G40" s="46">
        <f t="shared" si="5"/>
        <v>10</v>
      </c>
      <c r="H40" s="77">
        <v>0</v>
      </c>
      <c r="I40" s="75">
        <v>0</v>
      </c>
      <c r="J40" s="46">
        <f t="shared" si="6"/>
        <v>9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0</v>
      </c>
      <c r="F46" s="70">
        <v>10</v>
      </c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0</v>
      </c>
      <c r="F47" s="70">
        <v>10</v>
      </c>
      <c r="G47" s="46">
        <f t="shared" si="5"/>
        <v>10</v>
      </c>
      <c r="H47" s="77">
        <v>0</v>
      </c>
      <c r="I47" s="75">
        <v>0</v>
      </c>
      <c r="J47" s="46">
        <f t="shared" si="6"/>
        <v>10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0</v>
      </c>
      <c r="F48" s="70">
        <v>10</v>
      </c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19</v>
      </c>
      <c r="F49" s="70">
        <v>5</v>
      </c>
      <c r="G49" s="46">
        <f t="shared" si="5"/>
        <v>24</v>
      </c>
      <c r="H49" s="77">
        <v>0</v>
      </c>
      <c r="I49" s="75">
        <v>0</v>
      </c>
      <c r="J49" s="46">
        <f t="shared" si="6"/>
        <v>24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ref="P49:P63" si="7"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17</v>
      </c>
      <c r="F50" s="70">
        <v>5</v>
      </c>
      <c r="G50" s="46">
        <f t="shared" si="5"/>
        <v>22</v>
      </c>
      <c r="H50" s="77">
        <v>0</v>
      </c>
      <c r="I50" s="75">
        <v>0</v>
      </c>
      <c r="J50" s="46">
        <f t="shared" si="6"/>
        <v>22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0</v>
      </c>
      <c r="F53" s="70">
        <v>10</v>
      </c>
      <c r="G53" s="46">
        <f t="shared" si="5"/>
        <v>10</v>
      </c>
      <c r="H53" s="77">
        <v>0</v>
      </c>
      <c r="I53" s="75">
        <v>0</v>
      </c>
      <c r="J53" s="46">
        <f t="shared" si="6"/>
        <v>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7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1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22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1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/>
      <c r="P66" s="122">
        <f t="shared" si="2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0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22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1</v>
      </c>
      <c r="F74" s="70">
        <v>10</v>
      </c>
      <c r="G74" s="46">
        <f t="shared" si="5"/>
        <v>11</v>
      </c>
      <c r="H74" s="77">
        <v>0</v>
      </c>
      <c r="I74" s="75">
        <v>0</v>
      </c>
      <c r="J74" s="46">
        <f t="shared" si="6"/>
        <v>9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2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1</v>
      </c>
      <c r="F77" s="70">
        <v>10</v>
      </c>
      <c r="G77" s="46">
        <f t="shared" si="5"/>
        <v>11</v>
      </c>
      <c r="H77" s="77">
        <v>0</v>
      </c>
      <c r="I77" s="75">
        <v>0</v>
      </c>
      <c r="J77" s="46">
        <f t="shared" si="6"/>
        <v>8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/>
      <c r="P77" s="122">
        <f t="shared" si="2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3</v>
      </c>
      <c r="F80" s="70">
        <v>5</v>
      </c>
      <c r="G80" s="46">
        <f t="shared" si="5"/>
        <v>8</v>
      </c>
      <c r="H80" s="77">
        <v>0</v>
      </c>
      <c r="I80" s="75">
        <v>0</v>
      </c>
      <c r="J80" s="46">
        <f t="shared" si="6"/>
        <v>5</v>
      </c>
      <c r="K80" s="71">
        <v>3</v>
      </c>
      <c r="L80" s="15">
        <v>55</v>
      </c>
      <c r="M80" s="64">
        <f t="shared" si="3"/>
        <v>165</v>
      </c>
      <c r="N80" s="17" t="s">
        <v>16</v>
      </c>
      <c r="O80" s="18"/>
      <c r="P80" s="122">
        <f t="shared" si="2"/>
        <v>165</v>
      </c>
      <c r="Q80" s="89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3</v>
      </c>
      <c r="F81" s="70">
        <v>5</v>
      </c>
      <c r="G81" s="46">
        <f t="shared" si="5"/>
        <v>8</v>
      </c>
      <c r="H81" s="77">
        <v>0</v>
      </c>
      <c r="I81" s="75">
        <v>0</v>
      </c>
      <c r="J81" s="46">
        <f t="shared" si="6"/>
        <v>5</v>
      </c>
      <c r="K81" s="71">
        <v>3</v>
      </c>
      <c r="L81" s="20">
        <v>55</v>
      </c>
      <c r="M81" s="64">
        <f t="shared" ref="M81:M172" si="8">+L81*K81</f>
        <v>165</v>
      </c>
      <c r="N81" s="17" t="s">
        <v>16</v>
      </c>
      <c r="O81" s="18">
        <v>25</v>
      </c>
      <c r="P81" s="122">
        <f t="shared" ref="P81:P84" si="9">SUM(M81-O81)</f>
        <v>140</v>
      </c>
      <c r="Q81" s="89">
        <v>11.58</v>
      </c>
      <c r="R81" s="43">
        <f t="shared" ref="R81:R172" si="10">+K81*Q81</f>
        <v>34.74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91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19</v>
      </c>
      <c r="F112" s="70"/>
      <c r="G112" s="46">
        <f t="shared" si="25"/>
        <v>19</v>
      </c>
      <c r="H112" s="77">
        <v>0</v>
      </c>
      <c r="I112" s="75">
        <v>0</v>
      </c>
      <c r="J112" s="46">
        <f t="shared" si="26"/>
        <v>18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1</v>
      </c>
      <c r="F113" s="70"/>
      <c r="G113" s="46">
        <f t="shared" si="25"/>
        <v>1</v>
      </c>
      <c r="H113" s="77">
        <v>0</v>
      </c>
      <c r="I113" s="75">
        <v>0</v>
      </c>
      <c r="J113" s="46">
        <f t="shared" si="26"/>
        <v>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29</v>
      </c>
      <c r="F115" s="70"/>
      <c r="G115" s="46">
        <f t="shared" si="25"/>
        <v>29</v>
      </c>
      <c r="H115" s="77">
        <v>0</v>
      </c>
      <c r="I115" s="75">
        <v>0</v>
      </c>
      <c r="J115" s="46">
        <f t="shared" si="26"/>
        <v>28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24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21</v>
      </c>
      <c r="F116" s="70"/>
      <c r="G116" s="46">
        <f t="shared" si="25"/>
        <v>21</v>
      </c>
      <c r="H116" s="77">
        <v>0</v>
      </c>
      <c r="I116" s="75">
        <v>0</v>
      </c>
      <c r="J116" s="46">
        <f t="shared" si="26"/>
        <v>18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22">
        <f t="shared" si="24"/>
        <v>300</v>
      </c>
      <c r="Q116" s="89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>
        <v>20</v>
      </c>
      <c r="G125" s="46">
        <f t="shared" si="25"/>
        <v>20</v>
      </c>
      <c r="H125" s="77">
        <v>0</v>
      </c>
      <c r="I125" s="75">
        <v>0</v>
      </c>
      <c r="J125" s="46">
        <f t="shared" si="26"/>
        <v>18</v>
      </c>
      <c r="K125" s="71">
        <v>2</v>
      </c>
      <c r="L125" s="22">
        <v>50</v>
      </c>
      <c r="M125" s="64">
        <f t="shared" si="8"/>
        <v>100</v>
      </c>
      <c r="N125" s="17" t="s">
        <v>16</v>
      </c>
      <c r="O125" s="18"/>
      <c r="P125" s="122">
        <f t="shared" si="24"/>
        <v>100</v>
      </c>
      <c r="Q125" s="89">
        <v>33</v>
      </c>
      <c r="R125" s="43">
        <f t="shared" si="10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2</v>
      </c>
      <c r="F131" s="70">
        <v>10</v>
      </c>
      <c r="G131" s="46">
        <f t="shared" si="25"/>
        <v>12</v>
      </c>
      <c r="H131" s="77">
        <v>0</v>
      </c>
      <c r="I131" s="75">
        <v>0</v>
      </c>
      <c r="J131" s="46">
        <f t="shared" si="26"/>
        <v>12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2</v>
      </c>
      <c r="F133" s="70">
        <v>10</v>
      </c>
      <c r="G133" s="46">
        <f t="shared" si="25"/>
        <v>12</v>
      </c>
      <c r="H133" s="77">
        <v>0</v>
      </c>
      <c r="I133" s="75">
        <v>0</v>
      </c>
      <c r="J133" s="46">
        <f t="shared" si="26"/>
        <v>9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22">
        <f t="shared" si="24"/>
        <v>150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+'16'!J156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+'16'!J157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98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28</v>
      </c>
      <c r="F175" s="70"/>
      <c r="G175" s="46">
        <f t="shared" si="32"/>
        <v>28</v>
      </c>
      <c r="H175" s="77">
        <v>0</v>
      </c>
      <c r="I175" s="75">
        <v>0</v>
      </c>
      <c r="J175" s="46">
        <f t="shared" si="33"/>
        <v>25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2">
        <f t="shared" si="34"/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21</v>
      </c>
      <c r="F178" s="70"/>
      <c r="G178" s="46">
        <f t="shared" si="32"/>
        <v>21</v>
      </c>
      <c r="H178" s="77">
        <v>0</v>
      </c>
      <c r="I178" s="75">
        <v>0</v>
      </c>
      <c r="J178" s="46">
        <f t="shared" si="33"/>
        <v>21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2</v>
      </c>
      <c r="F180" s="70"/>
      <c r="G180" s="46">
        <f t="shared" si="32"/>
        <v>2</v>
      </c>
      <c r="H180" s="77">
        <v>0</v>
      </c>
      <c r="I180" s="75">
        <v>0</v>
      </c>
      <c r="J180" s="46">
        <f t="shared" si="33"/>
        <v>0</v>
      </c>
      <c r="K180" s="71">
        <v>2</v>
      </c>
      <c r="L180" s="20">
        <v>35</v>
      </c>
      <c r="M180" s="64">
        <f t="shared" si="37"/>
        <v>70</v>
      </c>
      <c r="N180" s="17" t="s">
        <v>16</v>
      </c>
      <c r="O180" s="18"/>
      <c r="P180" s="122">
        <f t="shared" si="34"/>
        <v>70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22</v>
      </c>
      <c r="F185" s="70"/>
      <c r="G185" s="46">
        <f t="shared" si="32"/>
        <v>22</v>
      </c>
      <c r="H185" s="77">
        <v>0</v>
      </c>
      <c r="I185" s="75">
        <v>0</v>
      </c>
      <c r="J185" s="46">
        <f t="shared" si="33"/>
        <v>21</v>
      </c>
      <c r="K185" s="71">
        <v>1</v>
      </c>
      <c r="L185" s="20">
        <v>80</v>
      </c>
      <c r="M185" s="64">
        <f t="shared" si="37"/>
        <v>80</v>
      </c>
      <c r="N185" s="17" t="s">
        <v>16</v>
      </c>
      <c r="O185" s="18"/>
      <c r="P185" s="122">
        <f t="shared" si="34"/>
        <v>80</v>
      </c>
      <c r="Q185" s="89">
        <v>63</v>
      </c>
      <c r="R185" s="43">
        <f t="shared" si="38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3</v>
      </c>
      <c r="F193" s="70">
        <v>20</v>
      </c>
      <c r="G193" s="46">
        <f t="shared" si="32"/>
        <v>23</v>
      </c>
      <c r="H193" s="77">
        <v>0</v>
      </c>
      <c r="I193" s="75">
        <v>0</v>
      </c>
      <c r="J193" s="46">
        <f t="shared" si="33"/>
        <v>19</v>
      </c>
      <c r="K193" s="71">
        <v>4</v>
      </c>
      <c r="L193" s="20">
        <v>60</v>
      </c>
      <c r="M193" s="64">
        <f t="shared" si="37"/>
        <v>240</v>
      </c>
      <c r="N193" s="17" t="s">
        <v>16</v>
      </c>
      <c r="O193" s="18"/>
      <c r="P193" s="122">
        <f t="shared" si="34"/>
        <v>240</v>
      </c>
      <c r="Q193" s="89">
        <v>38</v>
      </c>
      <c r="R193" s="43">
        <f t="shared" si="38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14</v>
      </c>
      <c r="F194" s="70">
        <v>30</v>
      </c>
      <c r="G194" s="46">
        <f t="shared" si="32"/>
        <v>44</v>
      </c>
      <c r="H194" s="77">
        <v>0</v>
      </c>
      <c r="I194" s="75">
        <v>0</v>
      </c>
      <c r="J194" s="46">
        <f t="shared" si="33"/>
        <v>42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122">
        <f t="shared" si="34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4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4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ref="P199:P255" si="41">SUM(M199-O199)</f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50</v>
      </c>
      <c r="F205" s="70"/>
      <c r="G205" s="46">
        <f t="shared" si="32"/>
        <v>50</v>
      </c>
      <c r="H205" s="77">
        <v>0</v>
      </c>
      <c r="I205" s="75">
        <v>0</v>
      </c>
      <c r="J205" s="46">
        <f t="shared" si="33"/>
        <v>48</v>
      </c>
      <c r="K205" s="71">
        <v>2</v>
      </c>
      <c r="L205" s="20">
        <v>55</v>
      </c>
      <c r="M205" s="64">
        <f t="shared" si="37"/>
        <v>110</v>
      </c>
      <c r="N205" s="17" t="s">
        <v>16</v>
      </c>
      <c r="O205" s="18"/>
      <c r="P205" s="122">
        <f t="shared" si="41"/>
        <v>110</v>
      </c>
      <c r="Q205" s="89">
        <v>40</v>
      </c>
      <c r="R205" s="43">
        <f t="shared" si="38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5</v>
      </c>
      <c r="F208" s="70">
        <v>15</v>
      </c>
      <c r="G208" s="46">
        <f t="shared" si="32"/>
        <v>20</v>
      </c>
      <c r="H208" s="77">
        <v>0</v>
      </c>
      <c r="I208" s="75">
        <v>0</v>
      </c>
      <c r="J208" s="46">
        <f t="shared" si="33"/>
        <v>17</v>
      </c>
      <c r="K208" s="71">
        <v>3</v>
      </c>
      <c r="L208" s="20">
        <v>50</v>
      </c>
      <c r="M208" s="64">
        <f t="shared" si="37"/>
        <v>150</v>
      </c>
      <c r="N208" s="17" t="s">
        <v>16</v>
      </c>
      <c r="O208" s="18"/>
      <c r="P208" s="122">
        <f t="shared" si="41"/>
        <v>150</v>
      </c>
      <c r="Q208" s="89">
        <v>33</v>
      </c>
      <c r="R208" s="43">
        <f t="shared" si="38"/>
        <v>99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4" si="43">E231+F231</f>
        <v>0</v>
      </c>
      <c r="H231" s="77">
        <v>0</v>
      </c>
      <c r="I231" s="75">
        <v>0</v>
      </c>
      <c r="J231" s="46">
        <f t="shared" ref="J231:J254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+'16'!J240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+'16'!J241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+'16'!J242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+'16'!J243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+'16'!J244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+'16'!J245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+'16'!J246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+'16'!J247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+'16'!J248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+'16'!J249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+'16'!J250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+'16'!J251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41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+'16'!J252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1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+'16'!J253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24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1903.2299999999996</v>
      </c>
      <c r="S257" s="74"/>
    </row>
    <row r="258" spans="1:24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4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4705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1450</v>
      </c>
      <c r="O261" s="2">
        <v>110</v>
      </c>
      <c r="P261" s="2">
        <v>55</v>
      </c>
      <c r="Q261" s="87">
        <v>220</v>
      </c>
      <c r="R261" s="2">
        <v>100</v>
      </c>
      <c r="S261" s="2">
        <v>100</v>
      </c>
      <c r="T261" s="2">
        <v>120</v>
      </c>
      <c r="U261" s="2">
        <v>65</v>
      </c>
      <c r="V261" s="2">
        <v>150</v>
      </c>
      <c r="W261" s="2">
        <v>480</v>
      </c>
      <c r="X261" s="2">
        <v>50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75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3180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3180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4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4" x14ac:dyDescent="0.5">
      <c r="J269" s="2"/>
      <c r="L269" s="2"/>
    </row>
    <row r="270" spans="1:24" ht="25.5" x14ac:dyDescent="0.55000000000000004">
      <c r="J270" s="2"/>
      <c r="L270" s="72" t="s">
        <v>271</v>
      </c>
      <c r="M270" s="2" t="s">
        <v>306</v>
      </c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D343"/>
  <sheetViews>
    <sheetView zoomScale="80" zoomScaleNormal="80" workbookViewId="0">
      <pane xSplit="10" ySplit="4" topLeftCell="K104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0" x14ac:dyDescent="0.5">
      <c r="A1" s="1"/>
      <c r="J1" s="2"/>
      <c r="L1" s="2"/>
    </row>
    <row r="2" spans="1:30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30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30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30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8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22">
        <f t="shared" ref="P5:P68" si="2">SUM(M5-O5)</f>
        <v>400</v>
      </c>
      <c r="Q5" s="120">
        <v>18.97</v>
      </c>
      <c r="R5" s="43">
        <f>+K5*Q5</f>
        <v>151.76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27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2">
        <f t="shared" si="2"/>
        <v>500</v>
      </c>
      <c r="Q6" s="120">
        <v>36.43</v>
      </c>
      <c r="R6" s="43">
        <f t="shared" ref="R6:R21" si="4">+K6*Q6</f>
        <v>182.15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5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2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3</v>
      </c>
      <c r="K20" s="71">
        <v>4</v>
      </c>
      <c r="L20" s="15">
        <v>65</v>
      </c>
      <c r="M20" s="64">
        <f t="shared" si="3"/>
        <v>260</v>
      </c>
      <c r="N20" s="17" t="s">
        <v>16</v>
      </c>
      <c r="O20" s="18"/>
      <c r="P20" s="122">
        <f t="shared" si="2"/>
        <v>260</v>
      </c>
      <c r="Q20" s="89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21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/>
      <c r="P22" s="122">
        <f t="shared" si="2"/>
        <v>800</v>
      </c>
      <c r="Q22" s="120">
        <v>27.98</v>
      </c>
      <c r="R22" s="43">
        <f t="shared" ref="R22:R80" si="5">+K22*Q22</f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14</v>
      </c>
      <c r="F25" s="70"/>
      <c r="G25" s="46">
        <f t="shared" si="0"/>
        <v>14</v>
      </c>
      <c r="H25" s="77">
        <v>0</v>
      </c>
      <c r="I25" s="75">
        <v>0</v>
      </c>
      <c r="J25" s="46">
        <f t="shared" si="1"/>
        <v>13</v>
      </c>
      <c r="K25" s="71">
        <v>1</v>
      </c>
      <c r="L25" s="15">
        <v>100</v>
      </c>
      <c r="M25" s="64">
        <f t="shared" si="3"/>
        <v>100</v>
      </c>
      <c r="N25" s="17" t="s">
        <v>16</v>
      </c>
      <c r="O25" s="18"/>
      <c r="P25" s="122">
        <f t="shared" si="2"/>
        <v>100</v>
      </c>
      <c r="Q25" s="89">
        <v>39.770000000000003</v>
      </c>
      <c r="R25" s="43">
        <f t="shared" si="5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35</v>
      </c>
      <c r="F28" s="70"/>
      <c r="G28" s="46">
        <f t="shared" si="6"/>
        <v>35</v>
      </c>
      <c r="H28" s="77">
        <v>0</v>
      </c>
      <c r="I28" s="75">
        <v>0</v>
      </c>
      <c r="J28" s="46">
        <f t="shared" si="7"/>
        <v>31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/>
      <c r="P28" s="122">
        <f t="shared" si="2"/>
        <v>400</v>
      </c>
      <c r="Q28" s="120">
        <v>30.86</v>
      </c>
      <c r="R28" s="43">
        <f t="shared" si="5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26</v>
      </c>
      <c r="F31" s="70"/>
      <c r="G31" s="46">
        <f t="shared" si="6"/>
        <v>26</v>
      </c>
      <c r="H31" s="77">
        <v>0</v>
      </c>
      <c r="I31" s="75">
        <v>0</v>
      </c>
      <c r="J31" s="46">
        <f t="shared" si="7"/>
        <v>22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2">
        <f t="shared" si="2"/>
        <v>400</v>
      </c>
      <c r="Q31" s="120">
        <v>34.64</v>
      </c>
      <c r="R31" s="43">
        <f t="shared" si="5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10</v>
      </c>
      <c r="F32" s="70"/>
      <c r="G32" s="46">
        <f t="shared" si="6"/>
        <v>10</v>
      </c>
      <c r="H32" s="77">
        <v>0</v>
      </c>
      <c r="I32" s="75">
        <v>0</v>
      </c>
      <c r="J32" s="46">
        <f t="shared" si="7"/>
        <v>6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2">
        <f t="shared" si="2"/>
        <v>520</v>
      </c>
      <c r="Q32" s="89">
        <v>46.37</v>
      </c>
      <c r="R32" s="43">
        <f t="shared" si="5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10</v>
      </c>
      <c r="F33" s="70"/>
      <c r="G33" s="46">
        <f t="shared" si="6"/>
        <v>10</v>
      </c>
      <c r="H33" s="77">
        <v>0</v>
      </c>
      <c r="I33" s="75">
        <v>0</v>
      </c>
      <c r="J33" s="46">
        <f t="shared" si="7"/>
        <v>7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/>
      <c r="P33" s="122">
        <f t="shared" si="2"/>
        <v>390</v>
      </c>
      <c r="Q33" s="89">
        <v>38.9</v>
      </c>
      <c r="R33" s="43">
        <f t="shared" si="5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11</v>
      </c>
      <c r="F35" s="70"/>
      <c r="G35" s="46">
        <f t="shared" si="6"/>
        <v>11</v>
      </c>
      <c r="H35" s="77">
        <v>0</v>
      </c>
      <c r="I35" s="75">
        <v>0</v>
      </c>
      <c r="J35" s="46">
        <f t="shared" si="7"/>
        <v>11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5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8</v>
      </c>
      <c r="F39" s="70"/>
      <c r="G39" s="46">
        <f t="shared" si="6"/>
        <v>8</v>
      </c>
      <c r="H39" s="77">
        <v>0</v>
      </c>
      <c r="I39" s="75">
        <v>0</v>
      </c>
      <c r="J39" s="46">
        <f t="shared" si="7"/>
        <v>7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5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9</v>
      </c>
      <c r="F40" s="70"/>
      <c r="G40" s="46">
        <f t="shared" si="6"/>
        <v>9</v>
      </c>
      <c r="H40" s="77">
        <v>0</v>
      </c>
      <c r="I40" s="75">
        <v>0</v>
      </c>
      <c r="J40" s="46">
        <f t="shared" si="7"/>
        <v>9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10</v>
      </c>
      <c r="F46" s="70"/>
      <c r="G46" s="46">
        <f t="shared" si="6"/>
        <v>10</v>
      </c>
      <c r="H46" s="77">
        <v>0</v>
      </c>
      <c r="I46" s="75">
        <v>0</v>
      </c>
      <c r="J46" s="46">
        <f t="shared" si="7"/>
        <v>8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2">
        <f t="shared" si="2"/>
        <v>100</v>
      </c>
      <c r="Q46" s="120">
        <v>17.78</v>
      </c>
      <c r="R46" s="43">
        <f t="shared" si="5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10</v>
      </c>
      <c r="F47" s="70"/>
      <c r="G47" s="46">
        <f t="shared" si="6"/>
        <v>10</v>
      </c>
      <c r="H47" s="77">
        <v>0</v>
      </c>
      <c r="I47" s="75">
        <v>0</v>
      </c>
      <c r="J47" s="46">
        <f t="shared" si="7"/>
        <v>10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9</v>
      </c>
      <c r="F48" s="70"/>
      <c r="G48" s="46">
        <f t="shared" si="6"/>
        <v>9</v>
      </c>
      <c r="H48" s="77">
        <v>0</v>
      </c>
      <c r="I48" s="75">
        <v>0</v>
      </c>
      <c r="J48" s="46">
        <f t="shared" si="7"/>
        <v>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24</v>
      </c>
      <c r="F49" s="70"/>
      <c r="G49" s="46">
        <f t="shared" si="6"/>
        <v>24</v>
      </c>
      <c r="H49" s="77">
        <v>0</v>
      </c>
      <c r="I49" s="75">
        <v>0</v>
      </c>
      <c r="J49" s="46">
        <f t="shared" si="7"/>
        <v>24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22</v>
      </c>
      <c r="F50" s="70"/>
      <c r="G50" s="46">
        <f t="shared" si="6"/>
        <v>22</v>
      </c>
      <c r="H50" s="77">
        <v>0</v>
      </c>
      <c r="I50" s="75">
        <v>0</v>
      </c>
      <c r="J50" s="46">
        <f t="shared" si="7"/>
        <v>22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9</v>
      </c>
      <c r="F53" s="70"/>
      <c r="G53" s="46">
        <f t="shared" si="6"/>
        <v>9</v>
      </c>
      <c r="H53" s="77">
        <v>0</v>
      </c>
      <c r="I53" s="75">
        <v>0</v>
      </c>
      <c r="J53" s="46">
        <f t="shared" si="7"/>
        <v>4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>
        <v>50</v>
      </c>
      <c r="P53" s="122">
        <f t="shared" si="2"/>
        <v>200</v>
      </c>
      <c r="Q53" s="120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4" si="8">SUM(M69-O69)</f>
        <v>0</v>
      </c>
      <c r="Q69" s="89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8"/>
        <v>0</v>
      </c>
      <c r="Q70" s="89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9</v>
      </c>
      <c r="F74" s="70"/>
      <c r="G74" s="46">
        <f t="shared" si="6"/>
        <v>9</v>
      </c>
      <c r="H74" s="77">
        <v>0</v>
      </c>
      <c r="I74" s="75">
        <v>0</v>
      </c>
      <c r="J74" s="46">
        <f t="shared" si="7"/>
        <v>7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2">
        <f t="shared" si="8"/>
        <v>100</v>
      </c>
      <c r="Q74" s="89">
        <v>17.09</v>
      </c>
      <c r="R74" s="43">
        <f t="shared" si="5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8</v>
      </c>
      <c r="F77" s="70"/>
      <c r="G77" s="46">
        <f t="shared" si="6"/>
        <v>8</v>
      </c>
      <c r="H77" s="77">
        <v>0</v>
      </c>
      <c r="I77" s="75">
        <v>0</v>
      </c>
      <c r="J77" s="46">
        <f t="shared" si="7"/>
        <v>7</v>
      </c>
      <c r="K77" s="71">
        <v>1</v>
      </c>
      <c r="L77" s="21">
        <v>50</v>
      </c>
      <c r="M77" s="64">
        <f t="shared" si="3"/>
        <v>50</v>
      </c>
      <c r="N77" s="17" t="s">
        <v>1446</v>
      </c>
      <c r="O77" s="18">
        <v>50</v>
      </c>
      <c r="P77" s="23">
        <f t="shared" si="8"/>
        <v>0</v>
      </c>
      <c r="Q77" s="89">
        <v>25.15</v>
      </c>
      <c r="R77" s="43">
        <f t="shared" si="5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5</v>
      </c>
      <c r="F80" s="70"/>
      <c r="G80" s="46">
        <f t="shared" si="6"/>
        <v>5</v>
      </c>
      <c r="H80" s="77">
        <v>0</v>
      </c>
      <c r="I80" s="75">
        <v>0</v>
      </c>
      <c r="J80" s="46">
        <f t="shared" si="7"/>
        <v>3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22">
        <f t="shared" si="8"/>
        <v>110</v>
      </c>
      <c r="Q80" s="89">
        <v>14.35</v>
      </c>
      <c r="R80" s="43">
        <f t="shared" si="5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5</v>
      </c>
      <c r="F81" s="70"/>
      <c r="G81" s="46">
        <f t="shared" si="6"/>
        <v>5</v>
      </c>
      <c r="H81" s="77">
        <v>0</v>
      </c>
      <c r="I81" s="75">
        <v>0</v>
      </c>
      <c r="J81" s="46">
        <f t="shared" si="7"/>
        <v>1</v>
      </c>
      <c r="K81" s="71">
        <v>4</v>
      </c>
      <c r="L81" s="20">
        <v>55</v>
      </c>
      <c r="M81" s="64">
        <f t="shared" ref="M81:M172" si="9">+L81*K81</f>
        <v>220</v>
      </c>
      <c r="N81" s="17" t="s">
        <v>16</v>
      </c>
      <c r="O81" s="18"/>
      <c r="P81" s="122">
        <f t="shared" si="8"/>
        <v>220</v>
      </c>
      <c r="Q81" s="89">
        <v>11.58</v>
      </c>
      <c r="R81" s="43">
        <f t="shared" ref="R81:R172" si="10">+K81*Q81</f>
        <v>46.32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91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3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18</v>
      </c>
      <c r="F112" s="70"/>
      <c r="G112" s="46">
        <f t="shared" si="25"/>
        <v>18</v>
      </c>
      <c r="H112" s="77">
        <v>0</v>
      </c>
      <c r="I112" s="75">
        <v>0</v>
      </c>
      <c r="J112" s="46">
        <f t="shared" si="26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4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1</v>
      </c>
      <c r="F113" s="70">
        <v>6</v>
      </c>
      <c r="G113" s="46">
        <f t="shared" si="25"/>
        <v>7</v>
      </c>
      <c r="H113" s="77">
        <v>0</v>
      </c>
      <c r="I113" s="75">
        <v>0</v>
      </c>
      <c r="J113" s="46">
        <f t="shared" si="26"/>
        <v>5</v>
      </c>
      <c r="K113" s="71">
        <v>2</v>
      </c>
      <c r="L113" s="20">
        <v>55</v>
      </c>
      <c r="M113" s="64">
        <f t="shared" si="9"/>
        <v>110</v>
      </c>
      <c r="N113" s="17" t="s">
        <v>16</v>
      </c>
      <c r="O113" s="18"/>
      <c r="P113" s="122">
        <f t="shared" si="24"/>
        <v>110</v>
      </c>
      <c r="Q113" s="120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4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28</v>
      </c>
      <c r="F115" s="70"/>
      <c r="G115" s="46">
        <f t="shared" si="25"/>
        <v>28</v>
      </c>
      <c r="H115" s="77">
        <v>0</v>
      </c>
      <c r="I115" s="75">
        <v>0</v>
      </c>
      <c r="J115" s="46">
        <f t="shared" si="26"/>
        <v>28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18</v>
      </c>
      <c r="F116" s="70"/>
      <c r="G116" s="46">
        <f t="shared" si="25"/>
        <v>18</v>
      </c>
      <c r="H116" s="77">
        <v>0</v>
      </c>
      <c r="I116" s="75">
        <v>0</v>
      </c>
      <c r="J116" s="46">
        <f t="shared" si="26"/>
        <v>13</v>
      </c>
      <c r="K116" s="71">
        <v>5</v>
      </c>
      <c r="L116" s="22">
        <v>100</v>
      </c>
      <c r="M116" s="64">
        <f t="shared" si="9"/>
        <v>500</v>
      </c>
      <c r="N116" s="17" t="s">
        <v>16</v>
      </c>
      <c r="O116" s="18"/>
      <c r="P116" s="122">
        <f t="shared" si="24"/>
        <v>500</v>
      </c>
      <c r="Q116" s="89">
        <v>13.03</v>
      </c>
      <c r="R116" s="43">
        <f t="shared" si="10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18</v>
      </c>
      <c r="F125" s="70"/>
      <c r="G125" s="46">
        <f t="shared" si="25"/>
        <v>18</v>
      </c>
      <c r="H125" s="77">
        <v>0</v>
      </c>
      <c r="I125" s="75">
        <v>0</v>
      </c>
      <c r="J125" s="46">
        <f t="shared" si="26"/>
        <v>18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12</v>
      </c>
      <c r="F131" s="70"/>
      <c r="G131" s="46">
        <f t="shared" si="25"/>
        <v>12</v>
      </c>
      <c r="H131" s="77">
        <v>0</v>
      </c>
      <c r="I131" s="75">
        <v>0</v>
      </c>
      <c r="J131" s="46">
        <f t="shared" si="26"/>
        <v>10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/>
      <c r="P131" s="122">
        <f t="shared" si="24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9</v>
      </c>
      <c r="F133" s="70"/>
      <c r="G133" s="46">
        <f t="shared" si="25"/>
        <v>9</v>
      </c>
      <c r="H133" s="77">
        <v>0</v>
      </c>
      <c r="I133" s="75">
        <v>0</v>
      </c>
      <c r="J133" s="46">
        <f t="shared" si="26"/>
        <v>6</v>
      </c>
      <c r="K133" s="71">
        <v>3</v>
      </c>
      <c r="L133" s="20">
        <v>50</v>
      </c>
      <c r="M133" s="64">
        <f t="shared" si="9"/>
        <v>150</v>
      </c>
      <c r="N133" s="17" t="s">
        <v>16</v>
      </c>
      <c r="O133" s="18"/>
      <c r="P133" s="122">
        <f t="shared" si="24"/>
        <v>150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+'17'!J156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+'17'!J157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2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25</v>
      </c>
      <c r="F175" s="70"/>
      <c r="G175" s="46">
        <f t="shared" si="32"/>
        <v>25</v>
      </c>
      <c r="H175" s="77">
        <v>0</v>
      </c>
      <c r="I175" s="75">
        <v>0</v>
      </c>
      <c r="J175" s="46">
        <f t="shared" si="33"/>
        <v>25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21</v>
      </c>
      <c r="F178" s="70"/>
      <c r="G178" s="46">
        <f t="shared" si="32"/>
        <v>21</v>
      </c>
      <c r="H178" s="77">
        <v>0</v>
      </c>
      <c r="I178" s="75">
        <v>0</v>
      </c>
      <c r="J178" s="46">
        <f t="shared" si="33"/>
        <v>15</v>
      </c>
      <c r="K178" s="71">
        <v>6</v>
      </c>
      <c r="L178" s="20">
        <v>55</v>
      </c>
      <c r="M178" s="64">
        <f t="shared" si="37"/>
        <v>330</v>
      </c>
      <c r="N178" s="17" t="s">
        <v>16</v>
      </c>
      <c r="O178" s="18"/>
      <c r="P178" s="122">
        <f t="shared" si="36"/>
        <v>330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255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21</v>
      </c>
      <c r="F185" s="70"/>
      <c r="G185" s="46">
        <f t="shared" si="32"/>
        <v>21</v>
      </c>
      <c r="H185" s="77">
        <v>0</v>
      </c>
      <c r="I185" s="75">
        <v>0</v>
      </c>
      <c r="J185" s="46">
        <f t="shared" si="33"/>
        <v>20</v>
      </c>
      <c r="K185" s="71">
        <v>1</v>
      </c>
      <c r="L185" s="20">
        <v>80</v>
      </c>
      <c r="M185" s="64">
        <f t="shared" si="37"/>
        <v>80</v>
      </c>
      <c r="N185" s="17" t="s">
        <v>16</v>
      </c>
      <c r="O185" s="18"/>
      <c r="P185" s="122">
        <f t="shared" si="39"/>
        <v>80</v>
      </c>
      <c r="Q185" s="89">
        <v>63</v>
      </c>
      <c r="R185" s="43">
        <f t="shared" si="38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19</v>
      </c>
      <c r="F193" s="70"/>
      <c r="G193" s="46">
        <f t="shared" si="32"/>
        <v>19</v>
      </c>
      <c r="H193" s="77">
        <v>0</v>
      </c>
      <c r="I193" s="75">
        <v>0</v>
      </c>
      <c r="J193" s="46">
        <f t="shared" si="33"/>
        <v>15</v>
      </c>
      <c r="K193" s="71">
        <v>4</v>
      </c>
      <c r="L193" s="20">
        <v>60</v>
      </c>
      <c r="M193" s="64">
        <f t="shared" si="37"/>
        <v>240</v>
      </c>
      <c r="N193" s="17" t="s">
        <v>16</v>
      </c>
      <c r="O193" s="18"/>
      <c r="P193" s="122">
        <f t="shared" si="39"/>
        <v>240</v>
      </c>
      <c r="Q193" s="89">
        <v>38</v>
      </c>
      <c r="R193" s="43">
        <f t="shared" si="38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42</v>
      </c>
      <c r="F194" s="70"/>
      <c r="G194" s="46">
        <f t="shared" si="32"/>
        <v>42</v>
      </c>
      <c r="H194" s="77">
        <v>0</v>
      </c>
      <c r="I194" s="75">
        <v>0</v>
      </c>
      <c r="J194" s="46">
        <f t="shared" si="33"/>
        <v>42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9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48</v>
      </c>
      <c r="F205" s="70"/>
      <c r="G205" s="46">
        <f t="shared" si="32"/>
        <v>48</v>
      </c>
      <c r="H205" s="77">
        <v>0</v>
      </c>
      <c r="I205" s="75">
        <v>0</v>
      </c>
      <c r="J205" s="46">
        <f t="shared" si="33"/>
        <v>40</v>
      </c>
      <c r="K205" s="71">
        <v>8</v>
      </c>
      <c r="L205" s="20">
        <v>55</v>
      </c>
      <c r="M205" s="64">
        <f t="shared" si="37"/>
        <v>440</v>
      </c>
      <c r="N205" s="17" t="s">
        <v>16</v>
      </c>
      <c r="O205" s="18"/>
      <c r="P205" s="122">
        <f t="shared" si="39"/>
        <v>440</v>
      </c>
      <c r="Q205" s="89">
        <v>40</v>
      </c>
      <c r="R205" s="43">
        <f t="shared" si="38"/>
        <v>320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17</v>
      </c>
      <c r="F208" s="70"/>
      <c r="G208" s="46">
        <f t="shared" si="32"/>
        <v>17</v>
      </c>
      <c r="H208" s="77">
        <v>0</v>
      </c>
      <c r="I208" s="75">
        <v>0</v>
      </c>
      <c r="J208" s="46">
        <f t="shared" si="33"/>
        <v>15</v>
      </c>
      <c r="K208" s="71">
        <v>2</v>
      </c>
      <c r="L208" s="20">
        <v>50</v>
      </c>
      <c r="M208" s="64">
        <f t="shared" si="37"/>
        <v>100</v>
      </c>
      <c r="N208" s="17" t="s">
        <v>16</v>
      </c>
      <c r="O208" s="18"/>
      <c r="P208" s="122">
        <f t="shared" si="39"/>
        <v>100</v>
      </c>
      <c r="Q208" s="89">
        <v>33</v>
      </c>
      <c r="R208" s="43">
        <f t="shared" si="38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4" si="43">E231+F231</f>
        <v>0</v>
      </c>
      <c r="H231" s="77">
        <v>0</v>
      </c>
      <c r="I231" s="75">
        <v>0</v>
      </c>
      <c r="J231" s="46">
        <f t="shared" ref="J231:J254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+'17'!J240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+'17'!J241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+'17'!J242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+'17'!J243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+'17'!J244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+'17'!J245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+'17'!J246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+'17'!J247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+'17'!J248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+'17'!J249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+'17'!J250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+'17'!J251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+'17'!J252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+'17'!J253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ref="J255" si="52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2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2428</v>
      </c>
      <c r="S257" s="74"/>
    </row>
    <row r="258" spans="1:29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6950</v>
      </c>
    </row>
    <row r="260" spans="1:2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3725</v>
      </c>
      <c r="O261" s="2">
        <v>110</v>
      </c>
      <c r="P261" s="2">
        <v>240</v>
      </c>
      <c r="Q261" s="87">
        <v>520</v>
      </c>
      <c r="R261" s="2">
        <v>355</v>
      </c>
      <c r="S261" s="2">
        <v>200</v>
      </c>
      <c r="T261" s="2">
        <v>120</v>
      </c>
      <c r="U261" s="2">
        <v>130</v>
      </c>
      <c r="V261" s="2">
        <v>615</v>
      </c>
      <c r="W261" s="2">
        <v>330</v>
      </c>
      <c r="X261" s="2">
        <v>160</v>
      </c>
      <c r="Y261" s="2">
        <v>150</v>
      </c>
      <c r="Z261" s="2">
        <v>200</v>
      </c>
      <c r="AA261" s="2">
        <v>155</v>
      </c>
      <c r="AB261" s="2">
        <v>280</v>
      </c>
      <c r="AC261" s="2">
        <v>160</v>
      </c>
    </row>
    <row r="262" spans="1:2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>
        <v>65</v>
      </c>
      <c r="O263" s="2" t="s">
        <v>1449</v>
      </c>
    </row>
    <row r="264" spans="1:2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3060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3060</v>
      </c>
    </row>
    <row r="267" spans="1:2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9" x14ac:dyDescent="0.5">
      <c r="J269" s="2"/>
      <c r="L269" s="2"/>
    </row>
    <row r="270" spans="1:29" ht="25.5" x14ac:dyDescent="0.55000000000000004">
      <c r="J270" s="2"/>
      <c r="L270" s="72" t="s">
        <v>271</v>
      </c>
      <c r="M270" s="2" t="s">
        <v>306</v>
      </c>
    </row>
    <row r="271" spans="1:29" x14ac:dyDescent="0.5">
      <c r="J271" s="2"/>
      <c r="L271" s="2"/>
    </row>
    <row r="272" spans="1:2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AB343"/>
  <sheetViews>
    <sheetView zoomScale="80" zoomScaleNormal="80" workbookViewId="0">
      <pane xSplit="10" ySplit="4" topLeftCell="M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68" si="1">+G5-H5-K5-I5</f>
        <v>3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2">
        <f t="shared" ref="P5:P80" si="2"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11</v>
      </c>
      <c r="K6" s="71">
        <v>16</v>
      </c>
      <c r="L6" s="15">
        <v>100</v>
      </c>
      <c r="M6" s="64">
        <f t="shared" ref="M6:M69" si="3">+L6*K6</f>
        <v>1600</v>
      </c>
      <c r="N6" s="17" t="s">
        <v>16</v>
      </c>
      <c r="O6" s="18"/>
      <c r="P6" s="122">
        <f t="shared" si="2"/>
        <v>1600</v>
      </c>
      <c r="Q6" s="120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2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>
        <v>50</v>
      </c>
      <c r="P11" s="122">
        <f t="shared" si="2"/>
        <v>150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0</v>
      </c>
      <c r="K18" s="71">
        <v>5</v>
      </c>
      <c r="L18" s="15">
        <v>50</v>
      </c>
      <c r="M18" s="64">
        <f t="shared" si="3"/>
        <v>250</v>
      </c>
      <c r="N18" s="17" t="s">
        <v>16</v>
      </c>
      <c r="O18" s="18"/>
      <c r="P18" s="122">
        <f t="shared" si="2"/>
        <v>250</v>
      </c>
      <c r="Q18" s="120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2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8</v>
      </c>
      <c r="K22" s="71">
        <v>13</v>
      </c>
      <c r="L22" s="20">
        <v>100</v>
      </c>
      <c r="M22" s="64">
        <f t="shared" si="3"/>
        <v>1300</v>
      </c>
      <c r="N22" s="17" t="s">
        <v>16</v>
      </c>
      <c r="O22" s="18"/>
      <c r="P22" s="122">
        <f t="shared" si="2"/>
        <v>1300</v>
      </c>
      <c r="Q22" s="120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6</v>
      </c>
      <c r="K25" s="71">
        <v>7</v>
      </c>
      <c r="L25" s="15">
        <v>100</v>
      </c>
      <c r="M25" s="64">
        <f t="shared" si="3"/>
        <v>700</v>
      </c>
      <c r="N25" s="17" t="s">
        <v>16</v>
      </c>
      <c r="O25" s="18"/>
      <c r="P25" s="122">
        <f t="shared" si="2"/>
        <v>700</v>
      </c>
      <c r="Q25" s="89">
        <v>39.770000000000003</v>
      </c>
      <c r="R25" s="43">
        <f t="shared" si="4"/>
        <v>278.39000000000004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31</v>
      </c>
      <c r="F28" s="70"/>
      <c r="G28" s="46">
        <f t="shared" si="5"/>
        <v>31</v>
      </c>
      <c r="H28" s="77">
        <v>0</v>
      </c>
      <c r="I28" s="75">
        <v>0</v>
      </c>
      <c r="J28" s="46">
        <f t="shared" si="1"/>
        <v>25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/>
      <c r="P28" s="122">
        <f t="shared" si="2"/>
        <v>600</v>
      </c>
      <c r="Q28" s="120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1"/>
        <v>13</v>
      </c>
      <c r="K31" s="71">
        <v>9</v>
      </c>
      <c r="L31" s="15">
        <v>100</v>
      </c>
      <c r="M31" s="64">
        <f t="shared" si="3"/>
        <v>900</v>
      </c>
      <c r="N31" s="17" t="s">
        <v>16</v>
      </c>
      <c r="O31" s="18"/>
      <c r="P31" s="122">
        <f t="shared" si="2"/>
        <v>900</v>
      </c>
      <c r="Q31" s="120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1"/>
        <v>4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2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1"/>
        <v>1</v>
      </c>
      <c r="K33" s="71">
        <v>6</v>
      </c>
      <c r="L33" s="15">
        <v>130</v>
      </c>
      <c r="M33" s="64">
        <f t="shared" si="3"/>
        <v>780</v>
      </c>
      <c r="N33" s="17" t="s">
        <v>16</v>
      </c>
      <c r="O33" s="18"/>
      <c r="P33" s="122">
        <f t="shared" si="2"/>
        <v>780</v>
      </c>
      <c r="Q33" s="89">
        <v>38.9</v>
      </c>
      <c r="R33" s="43">
        <f t="shared" si="4"/>
        <v>233.39999999999998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11</v>
      </c>
      <c r="F35" s="70"/>
      <c r="G35" s="46">
        <f t="shared" si="5"/>
        <v>11</v>
      </c>
      <c r="H35" s="77">
        <v>1</v>
      </c>
      <c r="I35" s="75">
        <v>0</v>
      </c>
      <c r="J35" s="46">
        <f t="shared" si="1"/>
        <v>10</v>
      </c>
      <c r="K35" s="71"/>
      <c r="L35" s="15">
        <v>130</v>
      </c>
      <c r="M35" s="64">
        <f t="shared" si="3"/>
        <v>0</v>
      </c>
      <c r="N35" s="17" t="s">
        <v>1448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1"/>
        <v>5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2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9</v>
      </c>
      <c r="F40" s="70"/>
      <c r="G40" s="46">
        <f t="shared" si="5"/>
        <v>9</v>
      </c>
      <c r="H40" s="77">
        <v>0</v>
      </c>
      <c r="I40" s="75">
        <v>0</v>
      </c>
      <c r="J40" s="46">
        <f t="shared" si="1"/>
        <v>4</v>
      </c>
      <c r="K40" s="71">
        <v>5</v>
      </c>
      <c r="L40" s="15">
        <v>50</v>
      </c>
      <c r="M40" s="64">
        <f t="shared" si="3"/>
        <v>250</v>
      </c>
      <c r="N40" s="17" t="s">
        <v>16</v>
      </c>
      <c r="O40" s="18">
        <v>50</v>
      </c>
      <c r="P40" s="122">
        <f t="shared" si="2"/>
        <v>200</v>
      </c>
      <c r="Q40" s="89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1"/>
        <v>4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/>
      <c r="P46" s="122">
        <f t="shared" si="2"/>
        <v>200</v>
      </c>
      <c r="Q46" s="120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1"/>
        <v>10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1"/>
        <v>5</v>
      </c>
      <c r="K48" s="71">
        <v>2</v>
      </c>
      <c r="L48" s="20">
        <v>50</v>
      </c>
      <c r="M48" s="64">
        <f t="shared" si="3"/>
        <v>100</v>
      </c>
      <c r="N48" s="17" t="s">
        <v>16</v>
      </c>
      <c r="O48" s="18"/>
      <c r="P48" s="122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24</v>
      </c>
      <c r="F49" s="70"/>
      <c r="G49" s="46">
        <f t="shared" si="5"/>
        <v>24</v>
      </c>
      <c r="H49" s="77">
        <v>0</v>
      </c>
      <c r="I49" s="75">
        <v>0</v>
      </c>
      <c r="J49" s="46">
        <f t="shared" si="1"/>
        <v>24</v>
      </c>
      <c r="K49" s="71"/>
      <c r="L49" s="20">
        <v>50</v>
      </c>
      <c r="M49" s="64">
        <f t="shared" si="3"/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22</v>
      </c>
      <c r="F50" s="70"/>
      <c r="G50" s="46">
        <f t="shared" si="5"/>
        <v>22</v>
      </c>
      <c r="H50" s="77">
        <v>0</v>
      </c>
      <c r="I50" s="75">
        <v>0</v>
      </c>
      <c r="J50" s="46">
        <f t="shared" si="1"/>
        <v>21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1"/>
        <v>3</v>
      </c>
      <c r="K53" s="71">
        <v>1</v>
      </c>
      <c r="L53" s="20">
        <v>50</v>
      </c>
      <c r="M53" s="64">
        <f t="shared" si="3"/>
        <v>50</v>
      </c>
      <c r="N53" s="17" t="s">
        <v>16</v>
      </c>
      <c r="O53" s="18"/>
      <c r="P53" s="122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1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7</v>
      </c>
      <c r="F74" s="70"/>
      <c r="G74" s="46">
        <f t="shared" si="5"/>
        <v>7</v>
      </c>
      <c r="H74" s="77">
        <v>0</v>
      </c>
      <c r="I74" s="75">
        <v>0</v>
      </c>
      <c r="J74" s="46">
        <f t="shared" si="6"/>
        <v>3</v>
      </c>
      <c r="K74" s="71">
        <v>4</v>
      </c>
      <c r="L74" s="21">
        <v>50</v>
      </c>
      <c r="M74" s="64">
        <f t="shared" si="7"/>
        <v>200</v>
      </c>
      <c r="N74" s="17" t="s">
        <v>16</v>
      </c>
      <c r="O74" s="18">
        <v>50</v>
      </c>
      <c r="P74" s="122">
        <f t="shared" si="2"/>
        <v>150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5</v>
      </c>
      <c r="K77" s="71">
        <v>2</v>
      </c>
      <c r="L77" s="21">
        <v>50</v>
      </c>
      <c r="M77" s="64">
        <f t="shared" si="7"/>
        <v>100</v>
      </c>
      <c r="N77" s="17" t="s">
        <v>16</v>
      </c>
      <c r="O77" s="18">
        <v>50</v>
      </c>
      <c r="P77" s="122">
        <f t="shared" si="2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7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0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1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0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0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0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8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8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8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18</v>
      </c>
      <c r="F112" s="70"/>
      <c r="G112" s="46">
        <f t="shared" si="18"/>
        <v>18</v>
      </c>
      <c r="H112" s="77">
        <v>0</v>
      </c>
      <c r="I112" s="75">
        <v>0</v>
      </c>
      <c r="J112" s="46">
        <f t="shared" si="6"/>
        <v>17</v>
      </c>
      <c r="K112" s="71">
        <v>1</v>
      </c>
      <c r="L112" s="20">
        <v>100</v>
      </c>
      <c r="M112" s="64">
        <f t="shared" si="7"/>
        <v>100</v>
      </c>
      <c r="N112" s="17" t="s">
        <v>16</v>
      </c>
      <c r="O112" s="18"/>
      <c r="P112" s="122">
        <f t="shared" si="8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5</v>
      </c>
      <c r="F113" s="70"/>
      <c r="G113" s="46">
        <f t="shared" si="18"/>
        <v>5</v>
      </c>
      <c r="H113" s="77">
        <v>0</v>
      </c>
      <c r="I113" s="75">
        <v>0</v>
      </c>
      <c r="J113" s="46">
        <f t="shared" si="6"/>
        <v>4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28</v>
      </c>
      <c r="F115" s="70"/>
      <c r="G115" s="46">
        <f t="shared" si="18"/>
        <v>28</v>
      </c>
      <c r="H115" s="77">
        <v>0</v>
      </c>
      <c r="I115" s="75">
        <v>0</v>
      </c>
      <c r="J115" s="46">
        <f t="shared" si="6"/>
        <v>25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2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13</v>
      </c>
      <c r="F116" s="70"/>
      <c r="G116" s="46">
        <f t="shared" si="18"/>
        <v>13</v>
      </c>
      <c r="H116" s="77">
        <v>0</v>
      </c>
      <c r="I116" s="75">
        <v>0</v>
      </c>
      <c r="J116" s="46">
        <f t="shared" si="6"/>
        <v>9</v>
      </c>
      <c r="K116" s="71">
        <v>4</v>
      </c>
      <c r="L116" s="22">
        <v>100</v>
      </c>
      <c r="M116" s="64">
        <f t="shared" si="7"/>
        <v>400</v>
      </c>
      <c r="N116" s="17" t="s">
        <v>16</v>
      </c>
      <c r="O116" s="18"/>
      <c r="P116" s="122">
        <f t="shared" si="8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8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18</v>
      </c>
      <c r="F125" s="70"/>
      <c r="G125" s="46">
        <f t="shared" si="18"/>
        <v>18</v>
      </c>
      <c r="H125" s="77">
        <v>0</v>
      </c>
      <c r="I125" s="75">
        <v>0</v>
      </c>
      <c r="J125" s="46">
        <f t="shared" si="6"/>
        <v>17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8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10</v>
      </c>
      <c r="F131" s="70"/>
      <c r="G131" s="46">
        <f t="shared" si="18"/>
        <v>10</v>
      </c>
      <c r="H131" s="77">
        <v>0</v>
      </c>
      <c r="I131" s="75">
        <v>0</v>
      </c>
      <c r="J131" s="46">
        <f t="shared" si="6"/>
        <v>9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8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6</v>
      </c>
      <c r="F133" s="70"/>
      <c r="G133" s="46">
        <f t="shared" si="18"/>
        <v>6</v>
      </c>
      <c r="H133" s="77">
        <v>0</v>
      </c>
      <c r="I133" s="75">
        <v>0</v>
      </c>
      <c r="J133" s="46">
        <f t="shared" ref="J133:J196" si="22">+G133-H133-K133-I133</f>
        <v>4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23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23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 t="shared" si="23"/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23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23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23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23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23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23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23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23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23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23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23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23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23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23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23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23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8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 t="shared" si="23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23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+'18'!J156</f>
        <v>0</v>
      </c>
      <c r="F156" s="70"/>
      <c r="G156" s="46">
        <f t="shared" si="18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23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+'18'!J157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23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23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23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23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23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22"/>
        <v>0</v>
      </c>
      <c r="K162" s="71"/>
      <c r="L162" s="20">
        <v>60</v>
      </c>
      <c r="M162" s="64">
        <f t="shared" si="23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22"/>
        <v>0</v>
      </c>
      <c r="K163" s="71"/>
      <c r="L163" s="20">
        <v>25</v>
      </c>
      <c r="M163" s="64">
        <f t="shared" si="23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23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23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23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 t="shared" si="23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 t="shared" si="23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23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23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23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23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2"/>
        <v>0</v>
      </c>
      <c r="K173" s="71"/>
      <c r="L173" s="20">
        <v>35</v>
      </c>
      <c r="M173" s="64">
        <f t="shared" si="23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22"/>
        <v>0</v>
      </c>
      <c r="K174" s="71"/>
      <c r="L174" s="15">
        <v>65</v>
      </c>
      <c r="M174" s="64">
        <f t="shared" si="23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25</v>
      </c>
      <c r="F175" s="70"/>
      <c r="G175" s="46">
        <f t="shared" si="24"/>
        <v>25</v>
      </c>
      <c r="H175" s="77">
        <v>0</v>
      </c>
      <c r="I175" s="75">
        <v>0</v>
      </c>
      <c r="J175" s="46">
        <f t="shared" si="22"/>
        <v>24</v>
      </c>
      <c r="K175" s="71">
        <v>1</v>
      </c>
      <c r="L175" s="15">
        <v>50</v>
      </c>
      <c r="M175" s="64">
        <f t="shared" si="23"/>
        <v>50</v>
      </c>
      <c r="N175" s="17" t="s">
        <v>16</v>
      </c>
      <c r="O175" s="18"/>
      <c r="P175" s="122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 t="shared" si="23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si="23"/>
        <v>0</v>
      </c>
      <c r="N177" s="17" t="s">
        <v>16</v>
      </c>
      <c r="O177" s="18"/>
      <c r="P177" s="23">
        <f t="shared" ref="P177:P255" si="26">SUM(M177-O177)</f>
        <v>0</v>
      </c>
      <c r="Q177" s="89"/>
      <c r="R177" s="43">
        <f t="shared" ref="R177:R255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15</v>
      </c>
      <c r="F178" s="70"/>
      <c r="G178" s="46">
        <f t="shared" si="24"/>
        <v>15</v>
      </c>
      <c r="H178" s="77">
        <v>0</v>
      </c>
      <c r="I178" s="75">
        <v>0</v>
      </c>
      <c r="J178" s="46">
        <f t="shared" si="22"/>
        <v>13</v>
      </c>
      <c r="K178" s="71">
        <v>2</v>
      </c>
      <c r="L178" s="20">
        <v>55</v>
      </c>
      <c r="M178" s="64">
        <f t="shared" si="23"/>
        <v>110</v>
      </c>
      <c r="N178" s="17" t="s">
        <v>16</v>
      </c>
      <c r="O178" s="18"/>
      <c r="P178" s="122">
        <f t="shared" si="26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3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4"/>
        <v>0</v>
      </c>
      <c r="H180" s="77">
        <v>0</v>
      </c>
      <c r="I180" s="75">
        <v>0</v>
      </c>
      <c r="J180" s="46">
        <f t="shared" si="22"/>
        <v>0</v>
      </c>
      <c r="K180" s="71"/>
      <c r="L180" s="20">
        <v>35</v>
      </c>
      <c r="M180" s="64">
        <f t="shared" si="23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 t="shared" si="23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3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 t="shared" si="23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3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20</v>
      </c>
      <c r="F185" s="70"/>
      <c r="G185" s="46">
        <f t="shared" si="24"/>
        <v>20</v>
      </c>
      <c r="H185" s="77">
        <v>0</v>
      </c>
      <c r="I185" s="75">
        <v>0</v>
      </c>
      <c r="J185" s="46">
        <f t="shared" si="22"/>
        <v>19</v>
      </c>
      <c r="K185" s="71">
        <v>1</v>
      </c>
      <c r="L185" s="20">
        <v>80</v>
      </c>
      <c r="M185" s="64">
        <f t="shared" si="23"/>
        <v>80</v>
      </c>
      <c r="N185" s="17" t="s">
        <v>16</v>
      </c>
      <c r="O185" s="18"/>
      <c r="P185" s="122">
        <f t="shared" si="26"/>
        <v>80</v>
      </c>
      <c r="Q185" s="89">
        <v>63</v>
      </c>
      <c r="R185" s="43">
        <f t="shared" si="27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3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2"/>
        <v>0</v>
      </c>
      <c r="K187" s="71"/>
      <c r="L187" s="20">
        <v>15</v>
      </c>
      <c r="M187" s="64">
        <f t="shared" si="23"/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 t="shared" si="22"/>
        <v>119</v>
      </c>
      <c r="K188" s="71"/>
      <c r="L188" s="20">
        <v>15</v>
      </c>
      <c r="M188" s="64">
        <f t="shared" si="23"/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2"/>
        <v>0</v>
      </c>
      <c r="K189" s="71"/>
      <c r="L189" s="20">
        <v>15</v>
      </c>
      <c r="M189" s="64">
        <f t="shared" si="23"/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4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si="23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3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3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15</v>
      </c>
      <c r="F193" s="70"/>
      <c r="G193" s="46">
        <f t="shared" si="24"/>
        <v>15</v>
      </c>
      <c r="H193" s="77">
        <v>0</v>
      </c>
      <c r="I193" s="75">
        <v>0</v>
      </c>
      <c r="J193" s="46">
        <f t="shared" si="22"/>
        <v>14</v>
      </c>
      <c r="K193" s="71">
        <v>1</v>
      </c>
      <c r="L193" s="20">
        <v>60</v>
      </c>
      <c r="M193" s="64">
        <f t="shared" si="23"/>
        <v>60</v>
      </c>
      <c r="N193" s="17" t="s">
        <v>16</v>
      </c>
      <c r="O193" s="18"/>
      <c r="P193" s="122">
        <f t="shared" si="26"/>
        <v>60</v>
      </c>
      <c r="Q193" s="89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42</v>
      </c>
      <c r="F194" s="70"/>
      <c r="G194" s="46">
        <f t="shared" si="24"/>
        <v>42</v>
      </c>
      <c r="H194" s="77">
        <v>0</v>
      </c>
      <c r="I194" s="75">
        <v>0</v>
      </c>
      <c r="J194" s="46">
        <f t="shared" si="22"/>
        <v>41</v>
      </c>
      <c r="K194" s="71">
        <v>1</v>
      </c>
      <c r="L194" s="20">
        <v>120</v>
      </c>
      <c r="M194" s="64">
        <f t="shared" si="23"/>
        <v>120</v>
      </c>
      <c r="N194" s="17" t="s">
        <v>16</v>
      </c>
      <c r="O194" s="18"/>
      <c r="P194" s="122">
        <f t="shared" si="26"/>
        <v>120</v>
      </c>
      <c r="Q194" s="89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4"/>
        <v>0</v>
      </c>
      <c r="H195" s="77">
        <v>0</v>
      </c>
      <c r="I195" s="75">
        <v>0</v>
      </c>
      <c r="J195" s="46">
        <f t="shared" si="22"/>
        <v>0</v>
      </c>
      <c r="K195" s="71"/>
      <c r="L195" s="20">
        <v>60</v>
      </c>
      <c r="M195" s="64">
        <f t="shared" si="23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0</v>
      </c>
      <c r="F196" s="70"/>
      <c r="G196" s="46">
        <f t="shared" si="24"/>
        <v>0</v>
      </c>
      <c r="H196" s="77">
        <v>0</v>
      </c>
      <c r="I196" s="75">
        <v>0</v>
      </c>
      <c r="J196" s="46">
        <f t="shared" si="22"/>
        <v>0</v>
      </c>
      <c r="K196" s="71"/>
      <c r="L196" s="20">
        <v>120</v>
      </c>
      <c r="M196" s="64">
        <f t="shared" si="23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56" si="30">+G197-H197-K197-I197</f>
        <v>0</v>
      </c>
      <c r="K197" s="71"/>
      <c r="L197" s="20">
        <v>50</v>
      </c>
      <c r="M197" s="64">
        <f t="shared" si="23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4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ref="M198:M256" si="31">+L198*K198</f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40</v>
      </c>
      <c r="F205" s="70"/>
      <c r="G205" s="46">
        <f t="shared" si="24"/>
        <v>40</v>
      </c>
      <c r="H205" s="77">
        <v>0</v>
      </c>
      <c r="I205" s="75">
        <v>0</v>
      </c>
      <c r="J205" s="46">
        <f t="shared" si="30"/>
        <v>34</v>
      </c>
      <c r="K205" s="71">
        <v>6</v>
      </c>
      <c r="L205" s="20">
        <v>55</v>
      </c>
      <c r="M205" s="64">
        <f t="shared" si="31"/>
        <v>330</v>
      </c>
      <c r="N205" s="17" t="s">
        <v>16</v>
      </c>
      <c r="O205" s="18"/>
      <c r="P205" s="122">
        <f t="shared" si="26"/>
        <v>330</v>
      </c>
      <c r="Q205" s="89">
        <v>40</v>
      </c>
      <c r="R205" s="43">
        <f t="shared" si="27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0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15</v>
      </c>
      <c r="F208" s="70"/>
      <c r="G208" s="46">
        <f t="shared" si="24"/>
        <v>15</v>
      </c>
      <c r="H208" s="77">
        <v>0</v>
      </c>
      <c r="I208" s="75">
        <v>0</v>
      </c>
      <c r="J208" s="46">
        <f t="shared" si="30"/>
        <v>15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 t="shared" si="31"/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4" si="33">E231+F231</f>
        <v>0</v>
      </c>
      <c r="H231" s="77">
        <v>0</v>
      </c>
      <c r="I231" s="75">
        <v>0</v>
      </c>
      <c r="J231" s="46">
        <f t="shared" si="30"/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3"/>
        <v>0</v>
      </c>
      <c r="H232" s="77">
        <v>0</v>
      </c>
      <c r="I232" s="75">
        <v>0</v>
      </c>
      <c r="J232" s="46">
        <f t="shared" si="30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3"/>
        <v>0</v>
      </c>
      <c r="H233" s="77">
        <v>0</v>
      </c>
      <c r="I233" s="75">
        <v>0</v>
      </c>
      <c r="J233" s="46">
        <f t="shared" si="30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3"/>
        <v>0</v>
      </c>
      <c r="H234" s="77">
        <v>0</v>
      </c>
      <c r="I234" s="75">
        <v>0</v>
      </c>
      <c r="J234" s="46">
        <f t="shared" si="30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3"/>
        <v>0</v>
      </c>
      <c r="H235" s="77">
        <v>0</v>
      </c>
      <c r="I235" s="75">
        <v>0</v>
      </c>
      <c r="J235" s="46">
        <f t="shared" si="30"/>
        <v>0</v>
      </c>
      <c r="K235" s="71"/>
      <c r="L235" s="20">
        <v>50</v>
      </c>
      <c r="M235" s="64">
        <f t="shared" si="31"/>
        <v>0</v>
      </c>
      <c r="N235" s="17" t="s">
        <v>16</v>
      </c>
      <c r="O235" s="18"/>
      <c r="P235" s="23">
        <f t="shared" ref="P235:P248" si="34">SUM(M235-O235)</f>
        <v>0</v>
      </c>
      <c r="Q235" s="89"/>
      <c r="R235" s="43">
        <f t="shared" ref="R235:R247" si="3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3"/>
        <v>0</v>
      </c>
      <c r="H236" s="77">
        <v>0</v>
      </c>
      <c r="I236" s="75">
        <v>0</v>
      </c>
      <c r="J236" s="46">
        <f t="shared" si="30"/>
        <v>0</v>
      </c>
      <c r="K236" s="71"/>
      <c r="L236" s="20">
        <v>50</v>
      </c>
      <c r="M236" s="64">
        <f t="shared" si="31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3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3"/>
        <v>0</v>
      </c>
      <c r="H237" s="77">
        <v>0</v>
      </c>
      <c r="I237" s="75">
        <v>0</v>
      </c>
      <c r="J237" s="46">
        <f t="shared" si="30"/>
        <v>0</v>
      </c>
      <c r="K237" s="71"/>
      <c r="L237" s="20">
        <v>35</v>
      </c>
      <c r="M237" s="64">
        <f t="shared" si="31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3"/>
        <v>0</v>
      </c>
      <c r="H238" s="77">
        <v>0</v>
      </c>
      <c r="I238" s="75">
        <v>0</v>
      </c>
      <c r="J238" s="46">
        <f t="shared" si="30"/>
        <v>0</v>
      </c>
      <c r="K238" s="71"/>
      <c r="L238" s="20">
        <v>80</v>
      </c>
      <c r="M238" s="64">
        <f t="shared" si="31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si="33"/>
        <v>0</v>
      </c>
      <c r="H239" s="77">
        <v>0</v>
      </c>
      <c r="I239" s="75">
        <v>0</v>
      </c>
      <c r="J239" s="46">
        <f t="shared" si="30"/>
        <v>0</v>
      </c>
      <c r="K239" s="71"/>
      <c r="L239" s="20">
        <v>35</v>
      </c>
      <c r="M239" s="64">
        <f t="shared" si="31"/>
        <v>0</v>
      </c>
      <c r="N239" s="17" t="s">
        <v>16</v>
      </c>
      <c r="O239" s="18"/>
      <c r="P239" s="23">
        <f t="shared" si="34"/>
        <v>0</v>
      </c>
      <c r="Q239" s="89"/>
      <c r="R239" s="43">
        <f t="shared" si="3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+'18'!J240</f>
        <v>0</v>
      </c>
      <c r="F240" s="70"/>
      <c r="G240" s="46">
        <f t="shared" si="33"/>
        <v>0</v>
      </c>
      <c r="H240" s="77">
        <v>0</v>
      </c>
      <c r="I240" s="75">
        <v>0</v>
      </c>
      <c r="J240" s="46">
        <f t="shared" si="30"/>
        <v>0</v>
      </c>
      <c r="K240" s="71"/>
      <c r="L240" s="20">
        <v>35</v>
      </c>
      <c r="M240" s="64">
        <f t="shared" si="31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3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+'18'!J241</f>
        <v>0</v>
      </c>
      <c r="F241" s="70"/>
      <c r="G241" s="46">
        <f t="shared" si="33"/>
        <v>0</v>
      </c>
      <c r="H241" s="77">
        <v>0</v>
      </c>
      <c r="I241" s="75">
        <v>0</v>
      </c>
      <c r="J241" s="46">
        <f t="shared" si="30"/>
        <v>0</v>
      </c>
      <c r="K241" s="71"/>
      <c r="L241" s="20">
        <v>35</v>
      </c>
      <c r="M241" s="64">
        <f t="shared" si="31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+'18'!J242</f>
        <v>0</v>
      </c>
      <c r="F242" s="70"/>
      <c r="G242" s="46">
        <f t="shared" si="33"/>
        <v>0</v>
      </c>
      <c r="H242" s="77">
        <v>0</v>
      </c>
      <c r="I242" s="75">
        <v>0</v>
      </c>
      <c r="J242" s="46">
        <f t="shared" si="30"/>
        <v>0</v>
      </c>
      <c r="K242" s="71"/>
      <c r="L242" s="20">
        <v>15</v>
      </c>
      <c r="M242" s="64">
        <f t="shared" si="31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+'18'!J243</f>
        <v>0</v>
      </c>
      <c r="F243" s="70"/>
      <c r="G243" s="46">
        <f t="shared" si="33"/>
        <v>0</v>
      </c>
      <c r="H243" s="77">
        <v>0</v>
      </c>
      <c r="I243" s="75">
        <v>0</v>
      </c>
      <c r="J243" s="46">
        <f t="shared" si="30"/>
        <v>0</v>
      </c>
      <c r="K243" s="71"/>
      <c r="L243" s="20">
        <v>35</v>
      </c>
      <c r="M243" s="64">
        <f t="shared" si="31"/>
        <v>0</v>
      </c>
      <c r="N243" s="17" t="s">
        <v>16</v>
      </c>
      <c r="O243" s="18"/>
      <c r="P243" s="23">
        <f t="shared" si="34"/>
        <v>0</v>
      </c>
      <c r="Q243" s="89"/>
      <c r="R243" s="43">
        <f t="shared" ref="R243:R246" si="36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+'18'!J244</f>
        <v>0</v>
      </c>
      <c r="F244" s="70"/>
      <c r="G244" s="46">
        <f t="shared" si="33"/>
        <v>0</v>
      </c>
      <c r="H244" s="77">
        <v>0</v>
      </c>
      <c r="I244" s="75">
        <v>0</v>
      </c>
      <c r="J244" s="46">
        <f t="shared" si="30"/>
        <v>0</v>
      </c>
      <c r="K244" s="71"/>
      <c r="L244" s="20">
        <v>25</v>
      </c>
      <c r="M244" s="64">
        <f t="shared" si="31"/>
        <v>0</v>
      </c>
      <c r="N244" s="17" t="s">
        <v>16</v>
      </c>
      <c r="O244" s="18"/>
      <c r="P244" s="23">
        <f t="shared" si="34"/>
        <v>0</v>
      </c>
      <c r="Q244" s="89"/>
      <c r="R244" s="43">
        <f t="shared" si="36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+'18'!J245</f>
        <v>0</v>
      </c>
      <c r="F245" s="70"/>
      <c r="G245" s="46">
        <f t="shared" si="33"/>
        <v>0</v>
      </c>
      <c r="H245" s="77">
        <v>0</v>
      </c>
      <c r="I245" s="75">
        <v>0</v>
      </c>
      <c r="J245" s="46">
        <f t="shared" si="30"/>
        <v>0</v>
      </c>
      <c r="K245" s="71"/>
      <c r="L245" s="20">
        <v>20</v>
      </c>
      <c r="M245" s="64">
        <f t="shared" si="31"/>
        <v>0</v>
      </c>
      <c r="N245" s="17" t="s">
        <v>16</v>
      </c>
      <c r="O245" s="18"/>
      <c r="P245" s="23">
        <f t="shared" si="34"/>
        <v>0</v>
      </c>
      <c r="Q245" s="89"/>
      <c r="R245" s="43">
        <f t="shared" si="36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+'18'!J246</f>
        <v>0</v>
      </c>
      <c r="F246" s="70"/>
      <c r="G246" s="46">
        <f t="shared" si="33"/>
        <v>0</v>
      </c>
      <c r="H246" s="77">
        <v>0</v>
      </c>
      <c r="I246" s="75">
        <v>0</v>
      </c>
      <c r="J246" s="46">
        <f t="shared" si="30"/>
        <v>0</v>
      </c>
      <c r="K246" s="71"/>
      <c r="L246" s="20">
        <v>20</v>
      </c>
      <c r="M246" s="64">
        <f t="shared" si="31"/>
        <v>0</v>
      </c>
      <c r="N246" s="17" t="s">
        <v>16</v>
      </c>
      <c r="O246" s="18"/>
      <c r="P246" s="23">
        <f t="shared" si="34"/>
        <v>0</v>
      </c>
      <c r="Q246" s="89"/>
      <c r="R246" s="43">
        <f t="shared" si="36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+'18'!J247</f>
        <v>0</v>
      </c>
      <c r="F247" s="70"/>
      <c r="G247" s="46">
        <f t="shared" si="33"/>
        <v>0</v>
      </c>
      <c r="H247" s="77">
        <v>0</v>
      </c>
      <c r="I247" s="75">
        <v>0</v>
      </c>
      <c r="J247" s="46">
        <f t="shared" si="30"/>
        <v>0</v>
      </c>
      <c r="K247" s="71"/>
      <c r="L247" s="20">
        <v>20</v>
      </c>
      <c r="M247" s="64">
        <f t="shared" si="31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+'18'!J248</f>
        <v>0</v>
      </c>
      <c r="F248" s="70"/>
      <c r="G248" s="46">
        <f t="shared" si="33"/>
        <v>0</v>
      </c>
      <c r="H248" s="77">
        <v>0</v>
      </c>
      <c r="I248" s="75">
        <v>0</v>
      </c>
      <c r="J248" s="46">
        <f t="shared" si="30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4"/>
        <v>0</v>
      </c>
      <c r="Q248" s="89"/>
      <c r="R248" s="43">
        <f t="shared" si="2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+'18'!J249</f>
        <v>0</v>
      </c>
      <c r="F249" s="70"/>
      <c r="G249" s="46">
        <f t="shared" si="33"/>
        <v>0</v>
      </c>
      <c r="H249" s="77">
        <v>0</v>
      </c>
      <c r="I249" s="75">
        <v>0</v>
      </c>
      <c r="J249" s="46">
        <f t="shared" si="30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+'18'!J250</f>
        <v>0</v>
      </c>
      <c r="F250" s="70"/>
      <c r="G250" s="46">
        <f t="shared" si="33"/>
        <v>0</v>
      </c>
      <c r="H250" s="77">
        <v>0</v>
      </c>
      <c r="I250" s="75">
        <v>0</v>
      </c>
      <c r="J250" s="46">
        <f t="shared" si="30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+'18'!J251</f>
        <v>0</v>
      </c>
      <c r="F251" s="70"/>
      <c r="G251" s="46">
        <f t="shared" si="33"/>
        <v>0</v>
      </c>
      <c r="H251" s="77">
        <v>0</v>
      </c>
      <c r="I251" s="75">
        <v>0</v>
      </c>
      <c r="J251" s="46">
        <f t="shared" si="30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26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+'18'!J252</f>
        <v>0</v>
      </c>
      <c r="F252" s="70"/>
      <c r="G252" s="46">
        <f t="shared" si="33"/>
        <v>0</v>
      </c>
      <c r="H252" s="77">
        <v>0</v>
      </c>
      <c r="I252" s="75">
        <v>0</v>
      </c>
      <c r="J252" s="46">
        <f t="shared" si="30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26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+'18'!J253</f>
        <v>0</v>
      </c>
      <c r="F253" s="70"/>
      <c r="G253" s="46">
        <f t="shared" si="33"/>
        <v>0</v>
      </c>
      <c r="H253" s="77">
        <v>0</v>
      </c>
      <c r="I253" s="75">
        <v>0</v>
      </c>
      <c r="J253" s="46">
        <f t="shared" si="30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26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3"/>
        <v>0</v>
      </c>
      <c r="H254" s="77">
        <v>0</v>
      </c>
      <c r="I254" s="75">
        <v>0</v>
      </c>
      <c r="J254" s="46">
        <f t="shared" si="30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26"/>
        <v>0</v>
      </c>
      <c r="Q254" s="89"/>
      <c r="R254" s="43">
        <f t="shared" si="2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ref="G255" si="37">E255+F255</f>
        <v>0</v>
      </c>
      <c r="H255" s="77">
        <v>0</v>
      </c>
      <c r="I255" s="75">
        <v>0</v>
      </c>
      <c r="J255" s="46">
        <f t="shared" si="30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26"/>
        <v>0</v>
      </c>
      <c r="Q255" s="89"/>
      <c r="R255" s="43">
        <f t="shared" si="27"/>
        <v>0</v>
      </c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ref="G256" si="38">E256+F256</f>
        <v>0</v>
      </c>
      <c r="H256" s="77">
        <v>0</v>
      </c>
      <c r="I256" s="75">
        <v>0</v>
      </c>
      <c r="J256" s="46">
        <f t="shared" si="30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ref="P256" si="39">SUM(M256-O256)</f>
        <v>0</v>
      </c>
      <c r="Q256" s="89"/>
      <c r="R256" s="43">
        <f t="shared" ref="R256" si="40">+K256*Q256</f>
        <v>0</v>
      </c>
    </row>
    <row r="257" spans="1:28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3522.9500000000003</v>
      </c>
      <c r="S257" s="74"/>
    </row>
    <row r="258" spans="1:28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8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9705</v>
      </c>
    </row>
    <row r="260" spans="1:28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8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3450</v>
      </c>
      <c r="O261" s="2">
        <v>300</v>
      </c>
      <c r="P261" s="2">
        <v>250</v>
      </c>
      <c r="Q261" s="87">
        <v>180</v>
      </c>
      <c r="R261" s="2">
        <v>200</v>
      </c>
      <c r="S261" s="2">
        <v>200</v>
      </c>
      <c r="T261" s="2">
        <v>115</v>
      </c>
      <c r="U261" s="2">
        <v>220</v>
      </c>
      <c r="V261" s="2">
        <v>230</v>
      </c>
      <c r="W261" s="2">
        <v>200</v>
      </c>
      <c r="X261" s="2">
        <v>390</v>
      </c>
      <c r="Y261" s="2">
        <v>105</v>
      </c>
      <c r="Z261" s="2">
        <v>530</v>
      </c>
      <c r="AA261" s="2">
        <v>200</v>
      </c>
      <c r="AB261" s="2">
        <v>330</v>
      </c>
    </row>
    <row r="262" spans="1:28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200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6055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6055</v>
      </c>
    </row>
    <row r="267" spans="1:28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8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8" x14ac:dyDescent="0.5">
      <c r="J269" s="2"/>
      <c r="L269" s="2"/>
    </row>
    <row r="270" spans="1:28" ht="25.5" x14ac:dyDescent="0.55000000000000004">
      <c r="J270" s="2"/>
      <c r="L270" s="72" t="s">
        <v>271</v>
      </c>
      <c r="M270" s="2" t="s">
        <v>306</v>
      </c>
    </row>
    <row r="271" spans="1:28" x14ac:dyDescent="0.5">
      <c r="J271" s="2"/>
      <c r="L271" s="2"/>
    </row>
    <row r="272" spans="1:2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0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2">
        <f t="shared" ref="P5:P69" si="2"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11</v>
      </c>
      <c r="F6" s="70"/>
      <c r="G6" s="46">
        <f t="shared" si="0"/>
        <v>11</v>
      </c>
      <c r="H6" s="77">
        <v>0</v>
      </c>
      <c r="I6" s="75">
        <v>0</v>
      </c>
      <c r="J6" s="46">
        <f t="shared" si="1"/>
        <v>6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2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2">
        <f t="shared" si="2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2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6</v>
      </c>
      <c r="F25" s="70"/>
      <c r="G25" s="46">
        <f t="shared" si="0"/>
        <v>6</v>
      </c>
      <c r="H25" s="77">
        <v>0</v>
      </c>
      <c r="I25" s="75">
        <v>0</v>
      </c>
      <c r="J25" s="46">
        <f t="shared" si="1"/>
        <v>6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25</v>
      </c>
      <c r="F28" s="70"/>
      <c r="G28" s="46">
        <f t="shared" si="5"/>
        <v>25</v>
      </c>
      <c r="H28" s="77">
        <v>0</v>
      </c>
      <c r="I28" s="75">
        <v>0</v>
      </c>
      <c r="J28" s="46">
        <f t="shared" si="6"/>
        <v>24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8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2">
        <f t="shared" si="2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2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2">
        <f t="shared" si="2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7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2">
        <f t="shared" si="2"/>
        <v>150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24</v>
      </c>
      <c r="F49" s="70"/>
      <c r="G49" s="46">
        <f t="shared" si="5"/>
        <v>24</v>
      </c>
      <c r="H49" s="77">
        <v>0</v>
      </c>
      <c r="I49" s="75">
        <v>0</v>
      </c>
      <c r="J49" s="46">
        <f t="shared" si="6"/>
        <v>23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21</v>
      </c>
      <c r="F50" s="70"/>
      <c r="G50" s="46">
        <f t="shared" si="5"/>
        <v>21</v>
      </c>
      <c r="H50" s="77">
        <v>0</v>
      </c>
      <c r="I50" s="75">
        <v>0</v>
      </c>
      <c r="J50" s="46">
        <f t="shared" si="6"/>
        <v>20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6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2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ref="P77:P133" si="8">SUM(M77-O77)</f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2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17</v>
      </c>
      <c r="F112" s="70"/>
      <c r="G112" s="46">
        <f t="shared" si="21"/>
        <v>17</v>
      </c>
      <c r="H112" s="77">
        <v>0</v>
      </c>
      <c r="I112" s="75">
        <v>0</v>
      </c>
      <c r="J112" s="46">
        <f t="shared" si="22"/>
        <v>16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8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4</v>
      </c>
      <c r="F113" s="70"/>
      <c r="G113" s="46">
        <f t="shared" si="21"/>
        <v>4</v>
      </c>
      <c r="H113" s="77">
        <v>0</v>
      </c>
      <c r="I113" s="75">
        <v>0</v>
      </c>
      <c r="J113" s="46">
        <f t="shared" si="22"/>
        <v>2</v>
      </c>
      <c r="K113" s="71">
        <v>2</v>
      </c>
      <c r="L113" s="20">
        <v>55</v>
      </c>
      <c r="M113" s="64">
        <f t="shared" si="9"/>
        <v>110</v>
      </c>
      <c r="N113" s="17" t="s">
        <v>16</v>
      </c>
      <c r="O113" s="18"/>
      <c r="P113" s="122">
        <f t="shared" si="8"/>
        <v>110</v>
      </c>
      <c r="Q113" s="120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25</v>
      </c>
      <c r="F115" s="70"/>
      <c r="G115" s="46">
        <f t="shared" si="21"/>
        <v>25</v>
      </c>
      <c r="H115" s="77">
        <v>0</v>
      </c>
      <c r="I115" s="75">
        <v>0</v>
      </c>
      <c r="J115" s="46">
        <f t="shared" si="22"/>
        <v>25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8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22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17</v>
      </c>
      <c r="F125" s="70"/>
      <c r="G125" s="46">
        <f t="shared" si="21"/>
        <v>17</v>
      </c>
      <c r="H125" s="77">
        <v>0</v>
      </c>
      <c r="I125" s="75">
        <v>0</v>
      </c>
      <c r="J125" s="46">
        <f t="shared" si="22"/>
        <v>17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6</v>
      </c>
      <c r="K131" s="71">
        <v>3</v>
      </c>
      <c r="L131" s="22">
        <v>50</v>
      </c>
      <c r="M131" s="64">
        <f t="shared" si="9"/>
        <v>150</v>
      </c>
      <c r="N131" s="17" t="s">
        <v>16</v>
      </c>
      <c r="O131" s="18"/>
      <c r="P131" s="122">
        <f t="shared" si="8"/>
        <v>150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4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7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+'19'!J157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24</v>
      </c>
      <c r="F175" s="70"/>
      <c r="G175" s="46">
        <f t="shared" si="29"/>
        <v>24</v>
      </c>
      <c r="H175" s="77">
        <v>0</v>
      </c>
      <c r="I175" s="75">
        <v>0</v>
      </c>
      <c r="J175" s="46">
        <f t="shared" si="30"/>
        <v>23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 t="shared" si="28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13</v>
      </c>
      <c r="F178" s="70"/>
      <c r="G178" s="46">
        <f t="shared" si="29"/>
        <v>13</v>
      </c>
      <c r="H178" s="77">
        <v>0</v>
      </c>
      <c r="I178" s="75">
        <v>0</v>
      </c>
      <c r="J178" s="46">
        <f t="shared" si="30"/>
        <v>9</v>
      </c>
      <c r="K178" s="71">
        <v>4</v>
      </c>
      <c r="L178" s="20">
        <v>55</v>
      </c>
      <c r="M178" s="64">
        <f t="shared" si="33"/>
        <v>220</v>
      </c>
      <c r="N178" s="17" t="s">
        <v>16</v>
      </c>
      <c r="O178" s="18"/>
      <c r="P178" s="122">
        <f t="shared" si="28"/>
        <v>220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19</v>
      </c>
      <c r="F185" s="70"/>
      <c r="G185" s="46">
        <f t="shared" si="29"/>
        <v>19</v>
      </c>
      <c r="H185" s="77">
        <v>0</v>
      </c>
      <c r="I185" s="75">
        <v>0</v>
      </c>
      <c r="J185" s="46">
        <f t="shared" si="30"/>
        <v>19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14</v>
      </c>
      <c r="F193" s="70"/>
      <c r="G193" s="46">
        <f t="shared" si="29"/>
        <v>14</v>
      </c>
      <c r="H193" s="77">
        <v>0</v>
      </c>
      <c r="I193" s="75">
        <v>0</v>
      </c>
      <c r="J193" s="46">
        <f t="shared" si="30"/>
        <v>14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41</v>
      </c>
      <c r="F194" s="70"/>
      <c r="G194" s="46">
        <f t="shared" si="29"/>
        <v>41</v>
      </c>
      <c r="H194" s="77">
        <v>0</v>
      </c>
      <c r="I194" s="75">
        <v>0</v>
      </c>
      <c r="J194" s="46">
        <f t="shared" si="30"/>
        <v>39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/>
      <c r="P194" s="122">
        <f t="shared" si="28"/>
        <v>240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16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34</v>
      </c>
      <c r="F205" s="70"/>
      <c r="G205" s="46">
        <f t="shared" si="29"/>
        <v>34</v>
      </c>
      <c r="H205" s="77">
        <v>0</v>
      </c>
      <c r="I205" s="75">
        <v>0</v>
      </c>
      <c r="J205" s="46">
        <f t="shared" si="30"/>
        <v>32</v>
      </c>
      <c r="K205" s="71">
        <v>2</v>
      </c>
      <c r="L205" s="20">
        <v>55</v>
      </c>
      <c r="M205" s="64">
        <f t="shared" si="33"/>
        <v>110</v>
      </c>
      <c r="N205" s="17" t="s">
        <v>16</v>
      </c>
      <c r="O205" s="18"/>
      <c r="P205" s="122">
        <f t="shared" si="37"/>
        <v>110</v>
      </c>
      <c r="Q205" s="89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15</v>
      </c>
      <c r="F208" s="70"/>
      <c r="G208" s="46">
        <f t="shared" si="29"/>
        <v>15</v>
      </c>
      <c r="H208" s="77">
        <v>0</v>
      </c>
      <c r="I208" s="75">
        <v>0</v>
      </c>
      <c r="J208" s="46">
        <f t="shared" si="30"/>
        <v>14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/>
      <c r="P208" s="122">
        <f t="shared" si="37"/>
        <v>50</v>
      </c>
      <c r="Q208" s="89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ref="P217:P256" si="39">SUM(M217-O217)</f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+'19'!J247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+'19'!J248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+'19'!J249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+'19'!J250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+'19'!J251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+'19'!J252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+'19'!J253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ref="G255" si="46">E255+F255</f>
        <v>0</v>
      </c>
      <c r="H255" s="77">
        <v>0</v>
      </c>
      <c r="I255" s="75">
        <v>0</v>
      </c>
      <c r="J255" s="46">
        <f t="shared" ref="J255" si="47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ref="G256" si="48">E256+F256</f>
        <v>0</v>
      </c>
      <c r="H256" s="77">
        <v>0</v>
      </c>
      <c r="I256" s="75">
        <v>0</v>
      </c>
      <c r="J256" s="46">
        <f t="shared" ref="J256" si="49">+G256-H256-K256-I256</f>
        <v>0</v>
      </c>
      <c r="K256" s="71"/>
      <c r="L256" s="20"/>
      <c r="M256" s="64">
        <f t="shared" ref="M256" si="50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1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1102.42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80" t="s">
        <v>212</v>
      </c>
      <c r="L258" s="181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3085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770</v>
      </c>
      <c r="O261" s="2">
        <v>100</v>
      </c>
      <c r="P261" s="2">
        <v>50</v>
      </c>
      <c r="Q261" s="87">
        <v>220</v>
      </c>
      <c r="R261" s="2">
        <v>100</v>
      </c>
      <c r="S261" s="2">
        <v>150</v>
      </c>
      <c r="T261" s="2">
        <v>150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2315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2315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3"/>
  <sheetViews>
    <sheetView zoomScale="80" zoomScaleNormal="80" workbookViewId="0">
      <pane xSplit="10" ySplit="4" topLeftCell="K24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6</v>
      </c>
      <c r="F6" s="70"/>
      <c r="G6" s="46">
        <f t="shared" si="0"/>
        <v>6</v>
      </c>
      <c r="H6" s="77">
        <v>0</v>
      </c>
      <c r="I6" s="75">
        <v>0</v>
      </c>
      <c r="J6" s="46">
        <f t="shared" si="1"/>
        <v>2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2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1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22">
        <f t="shared" si="2"/>
        <v>600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6</v>
      </c>
      <c r="F25" s="70"/>
      <c r="G25" s="46">
        <f t="shared" si="0"/>
        <v>6</v>
      </c>
      <c r="H25" s="77">
        <v>0</v>
      </c>
      <c r="I25" s="75">
        <v>0</v>
      </c>
      <c r="J25" s="46">
        <f t="shared" si="1"/>
        <v>6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24</v>
      </c>
      <c r="F28" s="70"/>
      <c r="G28" s="46">
        <f t="shared" si="5"/>
        <v>24</v>
      </c>
      <c r="H28" s="77">
        <v>0</v>
      </c>
      <c r="I28" s="75">
        <v>0</v>
      </c>
      <c r="J28" s="46">
        <f t="shared" si="6"/>
        <v>23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6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2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5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2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2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2">
        <f t="shared" si="2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23</v>
      </c>
      <c r="F49" s="70"/>
      <c r="G49" s="46">
        <f t="shared" si="5"/>
        <v>23</v>
      </c>
      <c r="H49" s="77">
        <v>0</v>
      </c>
      <c r="I49" s="75">
        <v>0</v>
      </c>
      <c r="J49" s="46">
        <f t="shared" si="6"/>
        <v>23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20</v>
      </c>
      <c r="F50" s="70"/>
      <c r="G50" s="46">
        <f t="shared" si="5"/>
        <v>20</v>
      </c>
      <c r="H50" s="77">
        <v>0</v>
      </c>
      <c r="I50" s="75">
        <v>0</v>
      </c>
      <c r="J50" s="46">
        <f t="shared" si="6"/>
        <v>20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2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2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2">
        <f t="shared" si="2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1" si="30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16</v>
      </c>
      <c r="F112" s="70"/>
      <c r="G112" s="46">
        <f t="shared" si="23"/>
        <v>16</v>
      </c>
      <c r="H112" s="77">
        <v>0</v>
      </c>
      <c r="I112" s="75">
        <v>0</v>
      </c>
      <c r="J112" s="46">
        <f t="shared" si="24"/>
        <v>14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 t="shared" si="30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2</v>
      </c>
      <c r="F113" s="70"/>
      <c r="G113" s="46">
        <f t="shared" si="23"/>
        <v>2</v>
      </c>
      <c r="H113" s="77">
        <v>0</v>
      </c>
      <c r="I113" s="75">
        <v>0</v>
      </c>
      <c r="J113" s="46">
        <f t="shared" si="24"/>
        <v>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25</v>
      </c>
      <c r="F115" s="70"/>
      <c r="G115" s="46">
        <f t="shared" si="23"/>
        <v>25</v>
      </c>
      <c r="H115" s="77">
        <v>0</v>
      </c>
      <c r="I115" s="75">
        <v>0</v>
      </c>
      <c r="J115" s="46">
        <f t="shared" si="24"/>
        <v>24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30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6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2">
        <f t="shared" si="30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17</v>
      </c>
      <c r="F125" s="70"/>
      <c r="G125" s="46">
        <f t="shared" si="23"/>
        <v>17</v>
      </c>
      <c r="H125" s="77">
        <v>0</v>
      </c>
      <c r="I125" s="75">
        <v>0</v>
      </c>
      <c r="J125" s="46">
        <f t="shared" si="24"/>
        <v>17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6</v>
      </c>
      <c r="F131" s="70"/>
      <c r="G131" s="46">
        <f t="shared" si="23"/>
        <v>6</v>
      </c>
      <c r="H131" s="77">
        <v>0</v>
      </c>
      <c r="I131" s="75">
        <v>0</v>
      </c>
      <c r="J131" s="46">
        <f t="shared" si="24"/>
        <v>5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2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6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23</v>
      </c>
      <c r="F175" s="70"/>
      <c r="G175" s="46">
        <f t="shared" si="31"/>
        <v>23</v>
      </c>
      <c r="H175" s="77">
        <v>0</v>
      </c>
      <c r="I175" s="75">
        <v>0</v>
      </c>
      <c r="J175" s="46">
        <f t="shared" si="32"/>
        <v>19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>
        <v>100</v>
      </c>
      <c r="P175" s="122">
        <f t="shared" si="35"/>
        <v>100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9</v>
      </c>
      <c r="F178" s="70"/>
      <c r="G178" s="46">
        <f t="shared" si="31"/>
        <v>9</v>
      </c>
      <c r="H178" s="77">
        <v>0</v>
      </c>
      <c r="I178" s="75">
        <v>0</v>
      </c>
      <c r="J178" s="46">
        <f t="shared" si="32"/>
        <v>7</v>
      </c>
      <c r="K178" s="71">
        <v>2</v>
      </c>
      <c r="L178" s="20">
        <v>55</v>
      </c>
      <c r="M178" s="64">
        <f t="shared" si="36"/>
        <v>110</v>
      </c>
      <c r="N178" s="17" t="s">
        <v>16</v>
      </c>
      <c r="O178" s="18"/>
      <c r="P178" s="122">
        <f t="shared" si="35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19</v>
      </c>
      <c r="F185" s="70"/>
      <c r="G185" s="46">
        <f t="shared" si="31"/>
        <v>19</v>
      </c>
      <c r="H185" s="77">
        <v>0</v>
      </c>
      <c r="I185" s="75">
        <v>0</v>
      </c>
      <c r="J185" s="46">
        <f t="shared" si="32"/>
        <v>16</v>
      </c>
      <c r="K185" s="71">
        <v>3</v>
      </c>
      <c r="L185" s="20">
        <v>80</v>
      </c>
      <c r="M185" s="64">
        <f t="shared" si="36"/>
        <v>240</v>
      </c>
      <c r="N185" s="17" t="s">
        <v>16</v>
      </c>
      <c r="O185" s="18"/>
      <c r="P185" s="122">
        <f t="shared" si="35"/>
        <v>240</v>
      </c>
      <c r="Q185" s="89">
        <v>63</v>
      </c>
      <c r="R185" s="43">
        <f t="shared" si="37"/>
        <v>189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ref="P190:P219" si="39">SUM(M190-O190)</f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14</v>
      </c>
      <c r="F193" s="70"/>
      <c r="G193" s="46">
        <f t="shared" si="31"/>
        <v>14</v>
      </c>
      <c r="H193" s="77">
        <v>0</v>
      </c>
      <c r="I193" s="75">
        <v>0</v>
      </c>
      <c r="J193" s="46">
        <f t="shared" si="32"/>
        <v>13</v>
      </c>
      <c r="K193" s="71">
        <v>1</v>
      </c>
      <c r="L193" s="20">
        <v>60</v>
      </c>
      <c r="M193" s="64">
        <f t="shared" si="36"/>
        <v>60</v>
      </c>
      <c r="N193" s="17" t="s">
        <v>16</v>
      </c>
      <c r="O193" s="18"/>
      <c r="P193" s="122">
        <f t="shared" si="39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39</v>
      </c>
      <c r="F194" s="70"/>
      <c r="G194" s="46">
        <f t="shared" si="31"/>
        <v>39</v>
      </c>
      <c r="H194" s="77">
        <v>0</v>
      </c>
      <c r="I194" s="75">
        <v>0</v>
      </c>
      <c r="J194" s="46">
        <f t="shared" si="32"/>
        <v>37</v>
      </c>
      <c r="K194" s="71">
        <v>2</v>
      </c>
      <c r="L194" s="20">
        <v>120</v>
      </c>
      <c r="M194" s="64">
        <f t="shared" si="36"/>
        <v>240</v>
      </c>
      <c r="N194" s="17" t="s">
        <v>16</v>
      </c>
      <c r="O194" s="18"/>
      <c r="P194" s="122">
        <f t="shared" si="39"/>
        <v>240</v>
      </c>
      <c r="Q194" s="89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32</v>
      </c>
      <c r="F205" s="70"/>
      <c r="G205" s="46">
        <f t="shared" si="31"/>
        <v>32</v>
      </c>
      <c r="H205" s="77">
        <v>0</v>
      </c>
      <c r="I205" s="75">
        <v>0</v>
      </c>
      <c r="J205" s="46">
        <f t="shared" si="32"/>
        <v>29</v>
      </c>
      <c r="K205" s="71">
        <v>3</v>
      </c>
      <c r="L205" s="20">
        <v>55</v>
      </c>
      <c r="M205" s="64">
        <f t="shared" si="36"/>
        <v>165</v>
      </c>
      <c r="N205" s="17" t="s">
        <v>16</v>
      </c>
      <c r="O205" s="18"/>
      <c r="P205" s="122">
        <f t="shared" si="39"/>
        <v>165</v>
      </c>
      <c r="Q205" s="89">
        <v>40</v>
      </c>
      <c r="R205" s="43">
        <f t="shared" si="37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14</v>
      </c>
      <c r="F208" s="70"/>
      <c r="G208" s="46">
        <f t="shared" si="31"/>
        <v>14</v>
      </c>
      <c r="H208" s="77">
        <v>0</v>
      </c>
      <c r="I208" s="75">
        <v>0</v>
      </c>
      <c r="J208" s="46">
        <f t="shared" si="32"/>
        <v>14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ref="P220:P255" si="42">SUM(M220-O220)</f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4" si="43">E231+F231</f>
        <v>0</v>
      </c>
      <c r="H231" s="77">
        <v>0</v>
      </c>
      <c r="I231" s="75">
        <v>0</v>
      </c>
      <c r="J231" s="46">
        <f t="shared" ref="J231:J254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2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+'20'!J240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+'20'!J241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+'20'!J242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+'20'!J243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54" si="49">SUM(M243-O243)</f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+'20'!J244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+'20'!J245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+'20'!J246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+'20'!J247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+'20'!J248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+'20'!J249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+'20'!J250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+'20'!J251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4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+'20'!J252</f>
        <v>0</v>
      </c>
      <c r="F252" s="70">
        <v>20</v>
      </c>
      <c r="G252" s="46">
        <f t="shared" si="43"/>
        <v>20</v>
      </c>
      <c r="H252" s="77">
        <v>0</v>
      </c>
      <c r="I252" s="75">
        <v>0</v>
      </c>
      <c r="J252" s="46">
        <f t="shared" si="44"/>
        <v>14</v>
      </c>
      <c r="K252" s="71">
        <v>6</v>
      </c>
      <c r="L252" s="20">
        <v>16</v>
      </c>
      <c r="M252" s="64">
        <f t="shared" si="36"/>
        <v>96</v>
      </c>
      <c r="N252" s="17" t="s">
        <v>16</v>
      </c>
      <c r="O252" s="18"/>
      <c r="P252" s="122">
        <f t="shared" si="49"/>
        <v>96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+'20'!J253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+'20'!J254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ref="J255" si="52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1348.73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3491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1016</v>
      </c>
      <c r="O261" s="2">
        <v>195</v>
      </c>
      <c r="P261" s="2">
        <v>120</v>
      </c>
      <c r="Q261" s="2">
        <v>121</v>
      </c>
      <c r="R261" s="2">
        <v>180</v>
      </c>
      <c r="S261" s="2">
        <v>400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2375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2375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X343"/>
  <sheetViews>
    <sheetView zoomScale="80" zoomScaleNormal="80" workbookViewId="0">
      <pane xSplit="10" ySplit="4" topLeftCell="K5" activePane="bottomRight" state="frozen"/>
      <selection activeCell="A254" sqref="A254:A256"/>
      <selection pane="topRight" activeCell="A254" sqref="A254:A256"/>
      <selection pane="bottomLeft" activeCell="A254" sqref="A254:A256"/>
      <selection pane="bottomRight" activeCell="L10" sqref="L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2</v>
      </c>
      <c r="F6" s="70">
        <v>3</v>
      </c>
      <c r="G6" s="46">
        <f t="shared" si="0"/>
        <v>5</v>
      </c>
      <c r="H6" s="77">
        <v>0</v>
      </c>
      <c r="I6" s="75">
        <v>0</v>
      </c>
      <c r="J6" s="46">
        <f t="shared" si="1"/>
        <v>0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2">
        <f t="shared" ref="P6:P25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6</v>
      </c>
      <c r="F25" s="70"/>
      <c r="G25" s="46">
        <f t="shared" si="0"/>
        <v>6</v>
      </c>
      <c r="H25" s="77">
        <v>0</v>
      </c>
      <c r="I25" s="75">
        <v>0</v>
      </c>
      <c r="J25" s="46">
        <f t="shared" si="1"/>
        <v>6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23</v>
      </c>
      <c r="F28" s="70"/>
      <c r="G28" s="46">
        <f t="shared" si="6"/>
        <v>23</v>
      </c>
      <c r="H28" s="77">
        <v>0</v>
      </c>
      <c r="I28" s="75">
        <v>0</v>
      </c>
      <c r="J28" s="46">
        <f t="shared" si="7"/>
        <v>20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2">
        <f t="shared" si="5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6</v>
      </c>
      <c r="F31" s="70"/>
      <c r="G31" s="46">
        <f t="shared" si="6"/>
        <v>6</v>
      </c>
      <c r="H31" s="77">
        <v>0</v>
      </c>
      <c r="I31" s="75">
        <v>0</v>
      </c>
      <c r="J31" s="46">
        <f t="shared" si="7"/>
        <v>5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2">
        <f t="shared" si="5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4</v>
      </c>
      <c r="F32" s="70"/>
      <c r="G32" s="46">
        <f t="shared" si="6"/>
        <v>4</v>
      </c>
      <c r="H32" s="77">
        <v>0</v>
      </c>
      <c r="I32" s="75">
        <v>0</v>
      </c>
      <c r="J32" s="46">
        <f t="shared" si="7"/>
        <v>1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2">
        <f t="shared" si="5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1</v>
      </c>
      <c r="F33" s="70"/>
      <c r="G33" s="46">
        <f t="shared" si="6"/>
        <v>1</v>
      </c>
      <c r="H33" s="77">
        <v>0</v>
      </c>
      <c r="I33" s="75">
        <v>0</v>
      </c>
      <c r="J33" s="46">
        <f t="shared" si="7"/>
        <v>1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10</v>
      </c>
      <c r="F35" s="70"/>
      <c r="G35" s="46">
        <f t="shared" si="6"/>
        <v>10</v>
      </c>
      <c r="H35" s="77">
        <v>0</v>
      </c>
      <c r="I35" s="75">
        <v>0</v>
      </c>
      <c r="J35" s="46">
        <f t="shared" si="7"/>
        <v>10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4</v>
      </c>
      <c r="F39" s="70"/>
      <c r="G39" s="46">
        <f t="shared" si="6"/>
        <v>4</v>
      </c>
      <c r="H39" s="77">
        <v>0</v>
      </c>
      <c r="I39" s="75">
        <v>0</v>
      </c>
      <c r="J39" s="46">
        <f t="shared" si="7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3</v>
      </c>
      <c r="F40" s="70"/>
      <c r="G40" s="46">
        <f t="shared" si="6"/>
        <v>3</v>
      </c>
      <c r="H40" s="77">
        <v>0</v>
      </c>
      <c r="I40" s="75">
        <v>0</v>
      </c>
      <c r="J40" s="46">
        <f t="shared" si="7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2</v>
      </c>
      <c r="F46" s="70"/>
      <c r="G46" s="46">
        <f t="shared" si="6"/>
        <v>2</v>
      </c>
      <c r="H46" s="77">
        <v>0</v>
      </c>
      <c r="I46" s="75">
        <v>0</v>
      </c>
      <c r="J46" s="46">
        <f t="shared" si="7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5</v>
      </c>
      <c r="F47" s="70"/>
      <c r="G47" s="46">
        <f t="shared" si="6"/>
        <v>5</v>
      </c>
      <c r="H47" s="77">
        <v>0</v>
      </c>
      <c r="I47" s="75">
        <v>0</v>
      </c>
      <c r="J47" s="46">
        <f t="shared" si="7"/>
        <v>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2">
        <f t="shared" si="5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2</v>
      </c>
      <c r="F48" s="70"/>
      <c r="G48" s="46">
        <f t="shared" si="6"/>
        <v>2</v>
      </c>
      <c r="H48" s="77">
        <v>0</v>
      </c>
      <c r="I48" s="75">
        <v>0</v>
      </c>
      <c r="J48" s="46">
        <f t="shared" si="7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5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23</v>
      </c>
      <c r="F49" s="70"/>
      <c r="G49" s="46">
        <f t="shared" si="6"/>
        <v>23</v>
      </c>
      <c r="H49" s="77">
        <v>0</v>
      </c>
      <c r="I49" s="75">
        <v>0</v>
      </c>
      <c r="J49" s="46">
        <f t="shared" si="7"/>
        <v>18</v>
      </c>
      <c r="K49" s="71">
        <v>5</v>
      </c>
      <c r="L49" s="20">
        <v>50</v>
      </c>
      <c r="M49" s="64">
        <f>+L49*K49</f>
        <v>250</v>
      </c>
      <c r="N49" s="17" t="s">
        <v>16</v>
      </c>
      <c r="O49" s="18">
        <v>125</v>
      </c>
      <c r="P49" s="122">
        <f t="shared" si="5"/>
        <v>125</v>
      </c>
      <c r="Q49" s="120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20</v>
      </c>
      <c r="F50" s="70"/>
      <c r="G50" s="46">
        <f t="shared" si="6"/>
        <v>20</v>
      </c>
      <c r="H50" s="77">
        <v>0</v>
      </c>
      <c r="I50" s="75">
        <v>0</v>
      </c>
      <c r="J50" s="46">
        <f t="shared" si="7"/>
        <v>14</v>
      </c>
      <c r="K50" s="71">
        <v>6</v>
      </c>
      <c r="L50" s="15">
        <v>50</v>
      </c>
      <c r="M50" s="64">
        <f t="shared" si="2"/>
        <v>300</v>
      </c>
      <c r="N50" s="17" t="s">
        <v>16</v>
      </c>
      <c r="O50" s="18">
        <v>125</v>
      </c>
      <c r="P50" s="122">
        <f t="shared" si="5"/>
        <v>175</v>
      </c>
      <c r="Q50" s="120">
        <v>20.32</v>
      </c>
      <c r="R50" s="43">
        <f t="shared" si="4"/>
        <v>121.92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3</v>
      </c>
      <c r="F53" s="70"/>
      <c r="G53" s="46">
        <f t="shared" si="6"/>
        <v>3</v>
      </c>
      <c r="H53" s="77">
        <v>0</v>
      </c>
      <c r="I53" s="75">
        <v>0</v>
      </c>
      <c r="J53" s="46">
        <f t="shared" si="7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5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7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2">
        <f t="shared" si="5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1</v>
      </c>
      <c r="F81" s="70"/>
      <c r="G81" s="46">
        <f t="shared" si="6"/>
        <v>1</v>
      </c>
      <c r="H81" s="77">
        <v>0</v>
      </c>
      <c r="I81" s="75">
        <v>0</v>
      </c>
      <c r="J81" s="46">
        <f t="shared" si="7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20" si="31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14</v>
      </c>
      <c r="F112" s="70"/>
      <c r="G112" s="46">
        <f t="shared" si="24"/>
        <v>14</v>
      </c>
      <c r="H112" s="77">
        <v>0</v>
      </c>
      <c r="I112" s="75">
        <v>0</v>
      </c>
      <c r="J112" s="46">
        <f t="shared" si="25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2</v>
      </c>
      <c r="F113" s="70"/>
      <c r="G113" s="46">
        <f t="shared" si="24"/>
        <v>2</v>
      </c>
      <c r="H113" s="77">
        <v>0</v>
      </c>
      <c r="I113" s="75">
        <v>0</v>
      </c>
      <c r="J113" s="46">
        <f t="shared" si="25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1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24</v>
      </c>
      <c r="F115" s="70"/>
      <c r="G115" s="46">
        <f t="shared" si="24"/>
        <v>24</v>
      </c>
      <c r="H115" s="77">
        <v>0</v>
      </c>
      <c r="I115" s="75">
        <v>0</v>
      </c>
      <c r="J115" s="46">
        <f t="shared" si="25"/>
        <v>24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6</v>
      </c>
      <c r="F116" s="70"/>
      <c r="G116" s="46">
        <f t="shared" si="24"/>
        <v>6</v>
      </c>
      <c r="H116" s="77">
        <v>0</v>
      </c>
      <c r="I116" s="75">
        <v>0</v>
      </c>
      <c r="J116" s="46">
        <f t="shared" si="25"/>
        <v>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17</v>
      </c>
      <c r="F125" s="70"/>
      <c r="G125" s="46">
        <f t="shared" si="24"/>
        <v>17</v>
      </c>
      <c r="H125" s="77">
        <v>0</v>
      </c>
      <c r="I125" s="75">
        <v>0</v>
      </c>
      <c r="J125" s="46">
        <f t="shared" si="25"/>
        <v>17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5</v>
      </c>
      <c r="F131" s="70"/>
      <c r="G131" s="46">
        <f t="shared" si="24"/>
        <v>5</v>
      </c>
      <c r="H131" s="77">
        <v>0</v>
      </c>
      <c r="I131" s="75">
        <v>0</v>
      </c>
      <c r="J131" s="46">
        <f t="shared" si="25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2">
        <f t="shared" si="9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2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19</v>
      </c>
      <c r="F175" s="70"/>
      <c r="G175" s="46">
        <f t="shared" si="32"/>
        <v>19</v>
      </c>
      <c r="H175" s="77">
        <v>0</v>
      </c>
      <c r="I175" s="75">
        <v>0</v>
      </c>
      <c r="J175" s="46">
        <f t="shared" si="33"/>
        <v>19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4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7</v>
      </c>
      <c r="F178" s="70"/>
      <c r="G178" s="46">
        <f t="shared" si="32"/>
        <v>7</v>
      </c>
      <c r="H178" s="77">
        <v>0</v>
      </c>
      <c r="I178" s="75">
        <v>0</v>
      </c>
      <c r="J178" s="46">
        <f t="shared" si="33"/>
        <v>6</v>
      </c>
      <c r="K178" s="71">
        <v>1</v>
      </c>
      <c r="L178" s="20">
        <v>55</v>
      </c>
      <c r="M178" s="64">
        <f t="shared" si="37"/>
        <v>55</v>
      </c>
      <c r="N178" s="17" t="s">
        <v>16</v>
      </c>
      <c r="O178" s="18"/>
      <c r="P178" s="122">
        <f t="shared" si="34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255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16</v>
      </c>
      <c r="F185" s="70"/>
      <c r="G185" s="46">
        <f t="shared" si="32"/>
        <v>16</v>
      </c>
      <c r="H185" s="77">
        <v>0</v>
      </c>
      <c r="I185" s="75">
        <v>0</v>
      </c>
      <c r="J185" s="46">
        <f t="shared" si="33"/>
        <v>14</v>
      </c>
      <c r="K185" s="71">
        <v>2</v>
      </c>
      <c r="L185" s="20">
        <v>80</v>
      </c>
      <c r="M185" s="64">
        <f t="shared" si="37"/>
        <v>160</v>
      </c>
      <c r="N185" s="17" t="s">
        <v>16</v>
      </c>
      <c r="O185" s="18"/>
      <c r="P185" s="122">
        <f t="shared" si="39"/>
        <v>160</v>
      </c>
      <c r="Q185" s="89">
        <v>63</v>
      </c>
      <c r="R185" s="43">
        <f t="shared" si="38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ref="P190:P201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13</v>
      </c>
      <c r="F193" s="70"/>
      <c r="G193" s="46">
        <f t="shared" si="32"/>
        <v>13</v>
      </c>
      <c r="H193" s="77">
        <v>0</v>
      </c>
      <c r="I193" s="75">
        <v>0</v>
      </c>
      <c r="J193" s="46">
        <f t="shared" si="33"/>
        <v>11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2">
        <f t="shared" si="41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37</v>
      </c>
      <c r="F194" s="70"/>
      <c r="G194" s="46">
        <f t="shared" si="32"/>
        <v>37</v>
      </c>
      <c r="H194" s="77">
        <v>0</v>
      </c>
      <c r="I194" s="75">
        <v>0</v>
      </c>
      <c r="J194" s="46">
        <f t="shared" si="33"/>
        <v>37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41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1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1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29</v>
      </c>
      <c r="F205" s="70"/>
      <c r="G205" s="46">
        <f t="shared" si="32"/>
        <v>29</v>
      </c>
      <c r="H205" s="77">
        <v>0</v>
      </c>
      <c r="I205" s="75">
        <v>0</v>
      </c>
      <c r="J205" s="46">
        <f t="shared" si="33"/>
        <v>27</v>
      </c>
      <c r="K205" s="71">
        <v>2</v>
      </c>
      <c r="L205" s="20">
        <v>55</v>
      </c>
      <c r="M205" s="64">
        <f t="shared" si="37"/>
        <v>110</v>
      </c>
      <c r="N205" s="17" t="s">
        <v>16</v>
      </c>
      <c r="O205" s="18"/>
      <c r="P205" s="122">
        <f t="shared" si="39"/>
        <v>110</v>
      </c>
      <c r="Q205" s="89">
        <v>40</v>
      </c>
      <c r="R205" s="43">
        <f t="shared" si="38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14</v>
      </c>
      <c r="F208" s="70"/>
      <c r="G208" s="46">
        <f t="shared" si="32"/>
        <v>14</v>
      </c>
      <c r="H208" s="77">
        <v>0</v>
      </c>
      <c r="I208" s="75">
        <v>0</v>
      </c>
      <c r="J208" s="46">
        <f t="shared" si="33"/>
        <v>13</v>
      </c>
      <c r="K208" s="71">
        <v>1</v>
      </c>
      <c r="L208" s="20">
        <v>50</v>
      </c>
      <c r="M208" s="64">
        <f t="shared" si="37"/>
        <v>50</v>
      </c>
      <c r="N208" s="17" t="s">
        <v>16</v>
      </c>
      <c r="O208" s="18"/>
      <c r="P208" s="122">
        <f t="shared" si="39"/>
        <v>50</v>
      </c>
      <c r="Q208" s="89">
        <v>33</v>
      </c>
      <c r="R208" s="43">
        <f t="shared" si="38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4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+'21'!J240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+'21'!J241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+'21'!J242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+'21'!J243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+'21'!J244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+'21'!J245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+'21'!J246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+'21'!J247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+'21'!J248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+'21'!J249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+'21'!J250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+'21'!J251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+'21'!J252</f>
        <v>14</v>
      </c>
      <c r="F252" s="70"/>
      <c r="G252" s="46">
        <f t="shared" si="44"/>
        <v>14</v>
      </c>
      <c r="H252" s="77">
        <v>0</v>
      </c>
      <c r="I252" s="75">
        <v>0</v>
      </c>
      <c r="J252" s="46">
        <f t="shared" si="45"/>
        <v>10</v>
      </c>
      <c r="K252" s="71">
        <v>4</v>
      </c>
      <c r="L252" s="20">
        <v>16</v>
      </c>
      <c r="M252" s="64">
        <f t="shared" si="37"/>
        <v>64</v>
      </c>
      <c r="N252" s="17" t="s">
        <v>16</v>
      </c>
      <c r="O252" s="18"/>
      <c r="P252" s="122">
        <f t="shared" si="39"/>
        <v>64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+'21'!J253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+'21'!J254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4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1101.4199999999998</v>
      </c>
      <c r="S257" s="74"/>
    </row>
    <row r="258" spans="1:24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4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2749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1685</v>
      </c>
      <c r="O261" s="2">
        <v>100</v>
      </c>
      <c r="P261" s="2">
        <v>25</v>
      </c>
      <c r="Q261" s="2">
        <v>125</v>
      </c>
      <c r="R261" s="2">
        <v>200</v>
      </c>
      <c r="S261" s="2">
        <v>155</v>
      </c>
      <c r="T261" s="2">
        <v>50</v>
      </c>
      <c r="U261" s="2">
        <v>200</v>
      </c>
      <c r="V261" s="2">
        <v>190</v>
      </c>
      <c r="W261" s="2">
        <v>300</v>
      </c>
      <c r="X261" s="2">
        <v>340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275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789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789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4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4" x14ac:dyDescent="0.5">
      <c r="J269" s="2"/>
      <c r="L269" s="2"/>
    </row>
    <row r="270" spans="1:24" ht="25.5" x14ac:dyDescent="0.55000000000000004">
      <c r="J270" s="2"/>
      <c r="L270" s="72" t="s">
        <v>271</v>
      </c>
      <c r="M270" s="2" t="s">
        <v>306</v>
      </c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V343"/>
  <sheetViews>
    <sheetView zoomScale="80" zoomScaleNormal="80" workbookViewId="0">
      <pane xSplit="10" ySplit="4" topLeftCell="K5" activePane="bottomRight" state="frozen"/>
      <selection activeCell="J252" sqref="J252"/>
      <selection pane="topRight" activeCell="J252" sqref="J252"/>
      <selection pane="bottomLeft" activeCell="J252" sqref="J252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0</v>
      </c>
      <c r="F6" s="70">
        <v>2</v>
      </c>
      <c r="G6" s="46">
        <f t="shared" si="0"/>
        <v>2</v>
      </c>
      <c r="H6" s="77">
        <v>0</v>
      </c>
      <c r="I6" s="75">
        <v>0</v>
      </c>
      <c r="J6" s="46">
        <f t="shared" si="1"/>
        <v>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2">
        <f t="shared" ref="P6:P57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6</v>
      </c>
      <c r="F25" s="70"/>
      <c r="G25" s="46">
        <f t="shared" si="0"/>
        <v>6</v>
      </c>
      <c r="H25" s="77">
        <v>0</v>
      </c>
      <c r="I25" s="75">
        <v>0</v>
      </c>
      <c r="J25" s="46">
        <f t="shared" si="1"/>
        <v>3</v>
      </c>
      <c r="K25" s="71">
        <v>3</v>
      </c>
      <c r="L25" s="15">
        <v>100</v>
      </c>
      <c r="M25" s="64">
        <f t="shared" si="2"/>
        <v>300</v>
      </c>
      <c r="N25" s="17" t="s">
        <v>16</v>
      </c>
      <c r="O25" s="18"/>
      <c r="P25" s="122">
        <f t="shared" si="3"/>
        <v>300</v>
      </c>
      <c r="Q25" s="89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6"/>
        <v>12</v>
      </c>
      <c r="K28" s="71">
        <v>8</v>
      </c>
      <c r="L28" s="15">
        <v>100</v>
      </c>
      <c r="M28" s="64">
        <f t="shared" si="2"/>
        <v>800</v>
      </c>
      <c r="N28" s="17" t="s">
        <v>16</v>
      </c>
      <c r="O28" s="18"/>
      <c r="P28" s="122">
        <f t="shared" si="3"/>
        <v>800</v>
      </c>
      <c r="Q28" s="120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5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2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25</v>
      </c>
      <c r="P39" s="122">
        <f t="shared" si="3"/>
        <v>75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0</v>
      </c>
      <c r="K47" s="71">
        <v>4</v>
      </c>
      <c r="L47" s="15">
        <v>50</v>
      </c>
      <c r="M47" s="64">
        <f t="shared" si="2"/>
        <v>200</v>
      </c>
      <c r="N47" s="17" t="s">
        <v>16</v>
      </c>
      <c r="O47" s="18"/>
      <c r="P47" s="122">
        <f t="shared" si="3"/>
        <v>200</v>
      </c>
      <c r="Q47" s="120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18</v>
      </c>
      <c r="F49" s="70"/>
      <c r="G49" s="46">
        <f t="shared" si="5"/>
        <v>18</v>
      </c>
      <c r="H49" s="77">
        <v>0</v>
      </c>
      <c r="I49" s="75">
        <v>0</v>
      </c>
      <c r="J49" s="46">
        <f t="shared" si="6"/>
        <v>15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50</v>
      </c>
      <c r="P49" s="122">
        <f t="shared" si="3"/>
        <v>100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14</v>
      </c>
      <c r="F50" s="70"/>
      <c r="G50" s="46">
        <f t="shared" si="5"/>
        <v>14</v>
      </c>
      <c r="H50" s="77">
        <v>0</v>
      </c>
      <c r="I50" s="75">
        <v>0</v>
      </c>
      <c r="J50" s="46">
        <f t="shared" si="6"/>
        <v>12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2">
        <f t="shared" si="3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ref="P58:P69" si="7">SUM(M58-O58)</f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87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2">
        <f t="shared" si="8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0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2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ref="P88:P133" si="20">SUM(M88-O88)</f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20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0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20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0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20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0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0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0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0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20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0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0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0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4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0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0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0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0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0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14</v>
      </c>
      <c r="F112" s="70"/>
      <c r="G112" s="46">
        <f t="shared" si="22"/>
        <v>14</v>
      </c>
      <c r="H112" s="77">
        <v>0</v>
      </c>
      <c r="I112" s="75">
        <v>0</v>
      </c>
      <c r="J112" s="46">
        <f t="shared" si="23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20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2</v>
      </c>
      <c r="F113" s="70"/>
      <c r="G113" s="46">
        <f t="shared" si="22"/>
        <v>2</v>
      </c>
      <c r="H113" s="77">
        <v>0</v>
      </c>
      <c r="I113" s="75">
        <v>0</v>
      </c>
      <c r="J113" s="46">
        <f t="shared" si="23"/>
        <v>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0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24</v>
      </c>
      <c r="F115" s="70"/>
      <c r="G115" s="46">
        <f t="shared" si="22"/>
        <v>24</v>
      </c>
      <c r="H115" s="77">
        <v>0</v>
      </c>
      <c r="I115" s="75">
        <v>0</v>
      </c>
      <c r="J115" s="46">
        <f t="shared" si="23"/>
        <v>22</v>
      </c>
      <c r="K115" s="71">
        <v>2</v>
      </c>
      <c r="L115" s="22">
        <v>60</v>
      </c>
      <c r="M115" s="64">
        <f t="shared" si="9"/>
        <v>120</v>
      </c>
      <c r="N115" s="17" t="s">
        <v>16</v>
      </c>
      <c r="O115" s="18"/>
      <c r="P115" s="122">
        <f t="shared" si="20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6</v>
      </c>
      <c r="F116" s="70"/>
      <c r="G116" s="46">
        <f t="shared" si="22"/>
        <v>6</v>
      </c>
      <c r="H116" s="77">
        <v>0</v>
      </c>
      <c r="I116" s="75">
        <v>0</v>
      </c>
      <c r="J116" s="46">
        <f t="shared" si="23"/>
        <v>5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22">
        <f t="shared" si="20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0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0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0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0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0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0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0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17</v>
      </c>
      <c r="F125" s="70"/>
      <c r="G125" s="46">
        <f t="shared" si="22"/>
        <v>17</v>
      </c>
      <c r="H125" s="77">
        <v>0</v>
      </c>
      <c r="I125" s="75">
        <v>0</v>
      </c>
      <c r="J125" s="46">
        <f t="shared" si="23"/>
        <v>17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0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0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0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0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0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4</v>
      </c>
      <c r="F131" s="70"/>
      <c r="G131" s="46">
        <f t="shared" si="22"/>
        <v>4</v>
      </c>
      <c r="H131" s="77">
        <v>0</v>
      </c>
      <c r="I131" s="75">
        <v>0</v>
      </c>
      <c r="J131" s="46">
        <f t="shared" si="23"/>
        <v>3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>
        <v>25</v>
      </c>
      <c r="P131" s="122">
        <f t="shared" si="20"/>
        <v>25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0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3</v>
      </c>
      <c r="F133" s="70"/>
      <c r="G133" s="46">
        <f t="shared" si="22"/>
        <v>3</v>
      </c>
      <c r="H133" s="77">
        <v>0</v>
      </c>
      <c r="I133" s="75">
        <v>0</v>
      </c>
      <c r="J133" s="46">
        <f t="shared" si="23"/>
        <v>1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>
        <v>25</v>
      </c>
      <c r="P133" s="122">
        <f t="shared" si="20"/>
        <v>75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53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ref="P154:P192" si="29"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+'22'!J156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+'22'!J157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19</v>
      </c>
      <c r="F175" s="70"/>
      <c r="G175" s="46">
        <f t="shared" si="30"/>
        <v>19</v>
      </c>
      <c r="H175" s="77">
        <v>0</v>
      </c>
      <c r="I175" s="75">
        <v>0</v>
      </c>
      <c r="J175" s="46">
        <f t="shared" si="31"/>
        <v>12</v>
      </c>
      <c r="K175" s="71">
        <v>7</v>
      </c>
      <c r="L175" s="15">
        <v>50</v>
      </c>
      <c r="M175" s="64">
        <f>+L175*K175</f>
        <v>350</v>
      </c>
      <c r="N175" s="17" t="s">
        <v>16</v>
      </c>
      <c r="O175" s="18"/>
      <c r="P175" s="122">
        <f t="shared" si="29"/>
        <v>350</v>
      </c>
      <c r="Q175" s="120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5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5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14</v>
      </c>
      <c r="F185" s="70"/>
      <c r="G185" s="46">
        <f t="shared" si="30"/>
        <v>14</v>
      </c>
      <c r="H185" s="77">
        <v>0</v>
      </c>
      <c r="I185" s="75">
        <v>0</v>
      </c>
      <c r="J185" s="46">
        <f t="shared" si="31"/>
        <v>13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2">
        <f t="shared" si="29"/>
        <v>80</v>
      </c>
      <c r="Q185" s="89">
        <v>63</v>
      </c>
      <c r="R185" s="43">
        <f t="shared" si="35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11</v>
      </c>
      <c r="F193" s="70"/>
      <c r="G193" s="46">
        <f t="shared" si="30"/>
        <v>11</v>
      </c>
      <c r="H193" s="77">
        <v>0</v>
      </c>
      <c r="I193" s="75">
        <v>0</v>
      </c>
      <c r="J193" s="46">
        <f t="shared" si="31"/>
        <v>9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2">
        <f t="shared" ref="P193:P200" si="38">SUM(M193-O193)</f>
        <v>120</v>
      </c>
      <c r="Q193" s="89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37</v>
      </c>
      <c r="F194" s="70"/>
      <c r="G194" s="46">
        <f t="shared" si="30"/>
        <v>37</v>
      </c>
      <c r="H194" s="77">
        <v>0</v>
      </c>
      <c r="I194" s="75">
        <v>0</v>
      </c>
      <c r="J194" s="46">
        <f t="shared" si="31"/>
        <v>36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2">
        <f t="shared" si="38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ref="P201:P256" si="39">SUM(M201-O201)</f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27</v>
      </c>
      <c r="F205" s="70"/>
      <c r="G205" s="46">
        <f t="shared" si="30"/>
        <v>27</v>
      </c>
      <c r="H205" s="77">
        <v>0</v>
      </c>
      <c r="I205" s="75">
        <v>0</v>
      </c>
      <c r="J205" s="46">
        <f t="shared" si="31"/>
        <v>27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13</v>
      </c>
      <c r="F208" s="70"/>
      <c r="G208" s="46">
        <f t="shared" si="30"/>
        <v>13</v>
      </c>
      <c r="H208" s="77">
        <v>0</v>
      </c>
      <c r="I208" s="75">
        <v>0</v>
      </c>
      <c r="J208" s="46">
        <f t="shared" si="31"/>
        <v>7</v>
      </c>
      <c r="K208" s="71">
        <v>6</v>
      </c>
      <c r="L208" s="20">
        <v>50</v>
      </c>
      <c r="M208" s="64">
        <f t="shared" si="34"/>
        <v>300</v>
      </c>
      <c r="N208" s="17" t="s">
        <v>16</v>
      </c>
      <c r="O208" s="18">
        <v>25</v>
      </c>
      <c r="P208" s="122">
        <f t="shared" si="39"/>
        <v>275</v>
      </c>
      <c r="Q208" s="89">
        <v>33</v>
      </c>
      <c r="R208" s="43">
        <f t="shared" si="35"/>
        <v>198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+'22'!J240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+'22'!J241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+'22'!J242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+'22'!J243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+'22'!J244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+'22'!J245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+'22'!J246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+'22'!J247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+'22'!J248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+'22'!J249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+'22'!J250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+'22'!J251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15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+'22'!J252</f>
        <v>10</v>
      </c>
      <c r="F252" s="70"/>
      <c r="G252" s="46">
        <f t="shared" si="41"/>
        <v>10</v>
      </c>
      <c r="H252" s="77">
        <v>0</v>
      </c>
      <c r="I252" s="75">
        <v>0</v>
      </c>
      <c r="J252" s="46">
        <f t="shared" si="42"/>
        <v>8</v>
      </c>
      <c r="K252" s="71">
        <v>2</v>
      </c>
      <c r="L252" s="20">
        <v>16</v>
      </c>
      <c r="M252" s="64">
        <f t="shared" si="34"/>
        <v>32</v>
      </c>
      <c r="N252" s="17" t="s">
        <v>16</v>
      </c>
      <c r="O252" s="18"/>
      <c r="P252" s="122">
        <f t="shared" si="39"/>
        <v>32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+'22'!J253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+'22'!J254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ref="G255" si="47">E255+F255</f>
        <v>0</v>
      </c>
      <c r="H255" s="77">
        <v>0</v>
      </c>
      <c r="I255" s="75">
        <v>0</v>
      </c>
      <c r="J255" s="46">
        <f t="shared" ref="J255" si="48">+G255-H255-K255-I255</f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ref="G256" si="49">E256+F256</f>
        <v>0</v>
      </c>
      <c r="H256" s="77">
        <v>0</v>
      </c>
      <c r="I256" s="75">
        <v>0</v>
      </c>
      <c r="J256" s="46">
        <f t="shared" ref="J256" si="50">+G256-H256-K256-I256</f>
        <v>0</v>
      </c>
      <c r="K256" s="71"/>
      <c r="L256" s="20"/>
      <c r="M256" s="64">
        <f t="shared" ref="M256" si="51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2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1517.6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3677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1765</v>
      </c>
      <c r="O261" s="2">
        <v>110</v>
      </c>
      <c r="P261" s="2">
        <v>120</v>
      </c>
      <c r="Q261" s="2">
        <v>100</v>
      </c>
      <c r="R261" s="2">
        <v>200</v>
      </c>
      <c r="S261" s="2">
        <v>500</v>
      </c>
      <c r="T261" s="2">
        <v>330</v>
      </c>
      <c r="U261" s="2">
        <v>105</v>
      </c>
      <c r="V261" s="2">
        <v>300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225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1687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1687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43"/>
  <sheetViews>
    <sheetView zoomScale="80" zoomScaleNormal="80" workbookViewId="0">
      <pane xSplit="10" ySplit="4" topLeftCell="K248" activePane="bottomRight" state="frozen"/>
      <selection activeCell="L253" sqref="L253"/>
      <selection pane="topRight" activeCell="L253" sqref="L253"/>
      <selection pane="bottomLeft" activeCell="L253" sqref="L253"/>
      <selection pane="bottomRight" activeCell="N261" sqref="N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0</v>
      </c>
      <c r="F5" s="70">
        <v>20</v>
      </c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15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2">
        <f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0</v>
      </c>
      <c r="F6" s="70">
        <v>35</v>
      </c>
      <c r="G6" s="46">
        <f t="shared" si="0"/>
        <v>35</v>
      </c>
      <c r="H6" s="77">
        <v>0</v>
      </c>
      <c r="I6" s="75">
        <v>0</v>
      </c>
      <c r="J6" s="46">
        <f t="shared" si="1"/>
        <v>29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2">
        <f t="shared" ref="P6:P34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0</v>
      </c>
      <c r="F11" s="70">
        <v>20</v>
      </c>
      <c r="G11" s="46">
        <f t="shared" si="0"/>
        <v>20</v>
      </c>
      <c r="H11" s="77">
        <v>0</v>
      </c>
      <c r="I11" s="75">
        <v>0</v>
      </c>
      <c r="J11" s="46">
        <f t="shared" si="1"/>
        <v>19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0</v>
      </c>
      <c r="F18" s="70">
        <v>20</v>
      </c>
      <c r="G18" s="46">
        <f t="shared" si="0"/>
        <v>20</v>
      </c>
      <c r="H18" s="77">
        <v>0</v>
      </c>
      <c r="I18" s="75">
        <v>0</v>
      </c>
      <c r="J18" s="46">
        <f t="shared" si="1"/>
        <v>19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0</v>
      </c>
      <c r="F20" s="70">
        <v>10</v>
      </c>
      <c r="G20" s="46">
        <f t="shared" si="0"/>
        <v>10</v>
      </c>
      <c r="H20" s="77">
        <v>0</v>
      </c>
      <c r="I20" s="75">
        <v>0</v>
      </c>
      <c r="J20" s="46">
        <f t="shared" si="1"/>
        <v>10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0</v>
      </c>
      <c r="F22" s="70">
        <v>30</v>
      </c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0</v>
      </c>
      <c r="K25" s="71">
        <v>3</v>
      </c>
      <c r="L25" s="15">
        <v>100</v>
      </c>
      <c r="M25" s="64">
        <f t="shared" si="2"/>
        <v>300</v>
      </c>
      <c r="N25" s="17" t="s">
        <v>16</v>
      </c>
      <c r="O25" s="18"/>
      <c r="P25" s="122">
        <f t="shared" si="3"/>
        <v>300</v>
      </c>
      <c r="Q25" s="89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12</v>
      </c>
      <c r="F28" s="70"/>
      <c r="G28" s="46">
        <f t="shared" si="5"/>
        <v>12</v>
      </c>
      <c r="H28" s="77">
        <v>0</v>
      </c>
      <c r="I28" s="75">
        <v>0</v>
      </c>
      <c r="J28" s="46">
        <f t="shared" si="6"/>
        <v>9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2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5</v>
      </c>
      <c r="F31" s="70">
        <v>35</v>
      </c>
      <c r="G31" s="46">
        <f t="shared" si="5"/>
        <v>40</v>
      </c>
      <c r="H31" s="77">
        <v>0</v>
      </c>
      <c r="I31" s="75">
        <v>0</v>
      </c>
      <c r="J31" s="46">
        <f t="shared" si="6"/>
        <v>36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1</v>
      </c>
      <c r="F32" s="70">
        <v>10</v>
      </c>
      <c r="G32" s="46">
        <f t="shared" si="5"/>
        <v>11</v>
      </c>
      <c r="H32" s="77">
        <v>0</v>
      </c>
      <c r="I32" s="75">
        <v>0</v>
      </c>
      <c r="J32" s="46">
        <f t="shared" si="6"/>
        <v>10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1</v>
      </c>
      <c r="F33" s="70">
        <v>10</v>
      </c>
      <c r="G33" s="46">
        <f t="shared" si="5"/>
        <v>11</v>
      </c>
      <c r="H33" s="77">
        <v>0</v>
      </c>
      <c r="I33" s="75">
        <v>0</v>
      </c>
      <c r="J33" s="46">
        <f t="shared" si="6"/>
        <v>9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65</v>
      </c>
      <c r="P33" s="122">
        <f t="shared" si="3"/>
        <v>195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ref="P35:P80" si="7">SUM(M35-O35)</f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2</v>
      </c>
      <c r="F39" s="70">
        <v>10</v>
      </c>
      <c r="G39" s="46">
        <f t="shared" si="5"/>
        <v>12</v>
      </c>
      <c r="H39" s="77">
        <v>0</v>
      </c>
      <c r="I39" s="75">
        <v>0</v>
      </c>
      <c r="J39" s="46">
        <f t="shared" si="6"/>
        <v>10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2">
        <f t="shared" si="7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3</v>
      </c>
      <c r="F40" s="70">
        <v>10</v>
      </c>
      <c r="G40" s="46">
        <f t="shared" si="5"/>
        <v>13</v>
      </c>
      <c r="H40" s="77">
        <v>0</v>
      </c>
      <c r="I40" s="75">
        <v>0</v>
      </c>
      <c r="J40" s="46">
        <f t="shared" si="6"/>
        <v>12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7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0</v>
      </c>
      <c r="F46" s="70">
        <v>10</v>
      </c>
      <c r="G46" s="46">
        <f t="shared" si="5"/>
        <v>10</v>
      </c>
      <c r="H46" s="77">
        <v>0</v>
      </c>
      <c r="I46" s="75">
        <v>0</v>
      </c>
      <c r="J46" s="46">
        <f t="shared" si="6"/>
        <v>7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>
        <v>50</v>
      </c>
      <c r="P46" s="122">
        <f t="shared" si="7"/>
        <v>100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0</v>
      </c>
      <c r="F47" s="70">
        <v>10</v>
      </c>
      <c r="G47" s="46">
        <f t="shared" si="5"/>
        <v>10</v>
      </c>
      <c r="H47" s="77">
        <v>0</v>
      </c>
      <c r="I47" s="75">
        <v>0</v>
      </c>
      <c r="J47" s="46">
        <f t="shared" si="6"/>
        <v>10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0</v>
      </c>
      <c r="F48" s="70">
        <v>10</v>
      </c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15</v>
      </c>
      <c r="F49" s="70"/>
      <c r="G49" s="46">
        <f t="shared" si="5"/>
        <v>15</v>
      </c>
      <c r="H49" s="77">
        <v>0</v>
      </c>
      <c r="I49" s="75">
        <v>0</v>
      </c>
      <c r="J49" s="46">
        <f t="shared" si="6"/>
        <v>15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0</v>
      </c>
      <c r="F53" s="70">
        <v>10</v>
      </c>
      <c r="G53" s="46">
        <f t="shared" si="5"/>
        <v>10</v>
      </c>
      <c r="H53" s="77">
        <v>0</v>
      </c>
      <c r="I53" s="75">
        <v>0</v>
      </c>
      <c r="J53" s="46">
        <f t="shared" si="6"/>
        <v>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7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1</v>
      </c>
      <c r="F74" s="70">
        <v>10</v>
      </c>
      <c r="G74" s="46">
        <f t="shared" si="5"/>
        <v>11</v>
      </c>
      <c r="H74" s="77">
        <v>0</v>
      </c>
      <c r="I74" s="75">
        <v>0</v>
      </c>
      <c r="J74" s="46">
        <f t="shared" si="6"/>
        <v>9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2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2</v>
      </c>
      <c r="F77" s="70">
        <v>10</v>
      </c>
      <c r="G77" s="46">
        <f t="shared" si="5"/>
        <v>12</v>
      </c>
      <c r="H77" s="77">
        <v>0</v>
      </c>
      <c r="I77" s="75">
        <v>0</v>
      </c>
      <c r="J77" s="46">
        <f t="shared" si="6"/>
        <v>11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50</v>
      </c>
      <c r="P77" s="122">
        <f t="shared" si="7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>
        <v>5</v>
      </c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1</v>
      </c>
      <c r="F81" s="70">
        <v>5</v>
      </c>
      <c r="G81" s="46">
        <f t="shared" si="5"/>
        <v>6</v>
      </c>
      <c r="H81" s="77">
        <v>0</v>
      </c>
      <c r="I81" s="75">
        <v>0</v>
      </c>
      <c r="J81" s="46">
        <f t="shared" si="6"/>
        <v>5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25</v>
      </c>
      <c r="P81" s="122">
        <f t="shared" ref="P81:P83" si="9">SUM(M81-O81)</f>
        <v>30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ref="P84:P91" si="13">SUM(M84-O84)</f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13</v>
      </c>
      <c r="F112" s="70"/>
      <c r="G112" s="46">
        <f t="shared" si="25"/>
        <v>13</v>
      </c>
      <c r="H112" s="77">
        <v>0</v>
      </c>
      <c r="I112" s="75">
        <v>0</v>
      </c>
      <c r="J112" s="46">
        <f t="shared" si="26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4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2</v>
      </c>
      <c r="F113" s="70"/>
      <c r="G113" s="46">
        <f t="shared" si="25"/>
        <v>2</v>
      </c>
      <c r="H113" s="77">
        <v>0</v>
      </c>
      <c r="I113" s="75">
        <v>0</v>
      </c>
      <c r="J113" s="46">
        <f t="shared" si="26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22</v>
      </c>
      <c r="F115" s="70"/>
      <c r="G115" s="46">
        <f t="shared" si="25"/>
        <v>22</v>
      </c>
      <c r="H115" s="77">
        <v>0</v>
      </c>
      <c r="I115" s="75">
        <v>0</v>
      </c>
      <c r="J115" s="46">
        <f t="shared" si="26"/>
        <v>21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24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5</v>
      </c>
      <c r="F116" s="70"/>
      <c r="G116" s="46">
        <f t="shared" si="25"/>
        <v>5</v>
      </c>
      <c r="H116" s="77">
        <v>0</v>
      </c>
      <c r="I116" s="75">
        <v>0</v>
      </c>
      <c r="J116" s="46">
        <f t="shared" si="26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17</v>
      </c>
      <c r="F125" s="70"/>
      <c r="G125" s="46">
        <f t="shared" si="25"/>
        <v>17</v>
      </c>
      <c r="H125" s="77">
        <v>0</v>
      </c>
      <c r="I125" s="75">
        <v>0</v>
      </c>
      <c r="J125" s="46">
        <f t="shared" si="26"/>
        <v>17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3</v>
      </c>
      <c r="F131" s="70">
        <v>10</v>
      </c>
      <c r="G131" s="46">
        <f t="shared" si="25"/>
        <v>13</v>
      </c>
      <c r="H131" s="77">
        <v>0</v>
      </c>
      <c r="I131" s="75">
        <v>0</v>
      </c>
      <c r="J131" s="46">
        <f t="shared" si="26"/>
        <v>10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>
        <v>25</v>
      </c>
      <c r="P131" s="122">
        <f t="shared" si="24"/>
        <v>125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1</v>
      </c>
      <c r="F133" s="70">
        <v>10</v>
      </c>
      <c r="G133" s="46">
        <f t="shared" si="25"/>
        <v>11</v>
      </c>
      <c r="H133" s="77">
        <v>0</v>
      </c>
      <c r="I133" s="75">
        <v>0</v>
      </c>
      <c r="J133" s="46">
        <f t="shared" si="26"/>
        <v>8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22">
        <f t="shared" si="24"/>
        <v>150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+'23'!J156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+'23'!J157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2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12</v>
      </c>
      <c r="F175" s="70"/>
      <c r="G175" s="46">
        <f t="shared" si="32"/>
        <v>12</v>
      </c>
      <c r="H175" s="77">
        <v>0</v>
      </c>
      <c r="I175" s="75">
        <v>0</v>
      </c>
      <c r="J175" s="46">
        <f t="shared" si="33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4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6</v>
      </c>
      <c r="F178" s="70"/>
      <c r="G178" s="46">
        <f t="shared" si="32"/>
        <v>6</v>
      </c>
      <c r="H178" s="77">
        <v>0</v>
      </c>
      <c r="I178" s="75">
        <v>0</v>
      </c>
      <c r="J178" s="46">
        <f t="shared" si="33"/>
        <v>5</v>
      </c>
      <c r="K178" s="71">
        <v>1</v>
      </c>
      <c r="L178" s="20">
        <v>55</v>
      </c>
      <c r="M178" s="64">
        <f t="shared" si="37"/>
        <v>55</v>
      </c>
      <c r="N178" s="17" t="s">
        <v>16</v>
      </c>
      <c r="O178" s="18"/>
      <c r="P178" s="122">
        <f t="shared" si="34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255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13</v>
      </c>
      <c r="F185" s="70"/>
      <c r="G185" s="46">
        <f t="shared" si="32"/>
        <v>13</v>
      </c>
      <c r="H185" s="77">
        <v>0</v>
      </c>
      <c r="I185" s="75">
        <v>0</v>
      </c>
      <c r="J185" s="46">
        <f t="shared" si="33"/>
        <v>13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9</v>
      </c>
      <c r="F193" s="70"/>
      <c r="G193" s="46">
        <f t="shared" si="32"/>
        <v>9</v>
      </c>
      <c r="H193" s="77">
        <v>0</v>
      </c>
      <c r="I193" s="75">
        <v>0</v>
      </c>
      <c r="J193" s="46">
        <f t="shared" si="33"/>
        <v>9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9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36</v>
      </c>
      <c r="F194" s="70"/>
      <c r="G194" s="46">
        <f t="shared" si="32"/>
        <v>36</v>
      </c>
      <c r="H194" s="77">
        <v>0</v>
      </c>
      <c r="I194" s="75">
        <v>0</v>
      </c>
      <c r="J194" s="46">
        <f t="shared" si="33"/>
        <v>35</v>
      </c>
      <c r="K194" s="71">
        <v>1</v>
      </c>
      <c r="L194" s="20">
        <v>120</v>
      </c>
      <c r="M194" s="64">
        <f t="shared" si="37"/>
        <v>120</v>
      </c>
      <c r="N194" s="17" t="s">
        <v>16</v>
      </c>
      <c r="O194" s="18"/>
      <c r="P194" s="122">
        <f t="shared" si="39"/>
        <v>120</v>
      </c>
      <c r="Q194" s="89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27</v>
      </c>
      <c r="F205" s="70"/>
      <c r="G205" s="46">
        <f t="shared" si="32"/>
        <v>27</v>
      </c>
      <c r="H205" s="77">
        <v>0</v>
      </c>
      <c r="I205" s="75">
        <v>0</v>
      </c>
      <c r="J205" s="46">
        <f t="shared" si="33"/>
        <v>27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7</v>
      </c>
      <c r="F208" s="70"/>
      <c r="G208" s="46">
        <f t="shared" si="32"/>
        <v>7</v>
      </c>
      <c r="H208" s="77">
        <v>0</v>
      </c>
      <c r="I208" s="75">
        <v>0</v>
      </c>
      <c r="J208" s="46">
        <f t="shared" si="33"/>
        <v>5</v>
      </c>
      <c r="K208" s="71">
        <v>2</v>
      </c>
      <c r="L208" s="20">
        <v>50</v>
      </c>
      <c r="M208" s="64">
        <f t="shared" si="37"/>
        <v>100</v>
      </c>
      <c r="N208" s="17" t="s">
        <v>16</v>
      </c>
      <c r="O208" s="18"/>
      <c r="P208" s="122">
        <f t="shared" si="39"/>
        <v>100</v>
      </c>
      <c r="Q208" s="89">
        <v>33</v>
      </c>
      <c r="R208" s="43">
        <f t="shared" si="38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4" si="43">E231+F231</f>
        <v>0</v>
      </c>
      <c r="H231" s="77">
        <v>0</v>
      </c>
      <c r="I231" s="75">
        <v>0</v>
      </c>
      <c r="J231" s="46">
        <f t="shared" ref="J231:J254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+'23'!J240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+'23'!J241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+'23'!J242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+'23'!J243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+'23'!J244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+'23'!J245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+'23'!J246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+'23'!J247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+'23'!J248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+'23'!J249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+'23'!J250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+'23'!J251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+'23'!J252</f>
        <v>8</v>
      </c>
      <c r="F252" s="70"/>
      <c r="G252" s="46">
        <f t="shared" si="43"/>
        <v>8</v>
      </c>
      <c r="H252" s="77">
        <v>0</v>
      </c>
      <c r="I252" s="75">
        <v>0</v>
      </c>
      <c r="J252" s="46">
        <f t="shared" si="44"/>
        <v>7</v>
      </c>
      <c r="K252" s="71">
        <v>1</v>
      </c>
      <c r="L252" s="20">
        <v>16</v>
      </c>
      <c r="M252" s="64">
        <f t="shared" si="37"/>
        <v>16</v>
      </c>
      <c r="N252" s="17" t="s">
        <v>16</v>
      </c>
      <c r="O252" s="18"/>
      <c r="P252" s="122">
        <f t="shared" si="39"/>
        <v>16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+'23'!J253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+'23'!J254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ref="J255" si="52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1342.8999999999996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3646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1240</v>
      </c>
      <c r="O261" s="2">
        <v>50</v>
      </c>
      <c r="P261" s="2">
        <v>560</v>
      </c>
      <c r="Q261" s="2">
        <v>130</v>
      </c>
      <c r="R261" s="2">
        <v>150</v>
      </c>
      <c r="S261" s="2">
        <v>50</v>
      </c>
      <c r="T261" s="2">
        <v>50</v>
      </c>
      <c r="U261" s="2">
        <v>250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2076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2076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43"/>
  <sheetViews>
    <sheetView zoomScale="80" zoomScaleNormal="80" workbookViewId="0">
      <pane xSplit="10" ySplit="4" topLeftCell="K263" activePane="bottomRight" state="frozen"/>
      <selection activeCell="L253" sqref="L253"/>
      <selection pane="topRight" activeCell="L253" sqref="L253"/>
      <selection pane="bottomLeft" activeCell="L253" sqref="L253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12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2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26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17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19</v>
      </c>
      <c r="F18" s="70"/>
      <c r="G18" s="46">
        <f t="shared" si="0"/>
        <v>19</v>
      </c>
      <c r="H18" s="77">
        <v>0</v>
      </c>
      <c r="I18" s="75">
        <v>0</v>
      </c>
      <c r="J18" s="46">
        <f t="shared" si="1"/>
        <v>17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2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7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22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29</v>
      </c>
      <c r="F22" s="70">
        <v>5</v>
      </c>
      <c r="G22" s="46">
        <f t="shared" si="0"/>
        <v>34</v>
      </c>
      <c r="H22" s="77">
        <v>0</v>
      </c>
      <c r="I22" s="75">
        <v>0</v>
      </c>
      <c r="J22" s="46">
        <f t="shared" si="1"/>
        <v>33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8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36</v>
      </c>
      <c r="F31" s="70"/>
      <c r="G31" s="46">
        <f t="shared" si="5"/>
        <v>36</v>
      </c>
      <c r="H31" s="77">
        <v>0</v>
      </c>
      <c r="I31" s="75">
        <v>10</v>
      </c>
      <c r="J31" s="46">
        <f t="shared" si="6"/>
        <v>20</v>
      </c>
      <c r="K31" s="71">
        <v>6</v>
      </c>
      <c r="L31" s="15">
        <v>100</v>
      </c>
      <c r="M31" s="64">
        <f t="shared" si="2"/>
        <v>600</v>
      </c>
      <c r="N31" s="17" t="s">
        <v>1451</v>
      </c>
      <c r="O31" s="18"/>
      <c r="P31" s="122">
        <f t="shared" si="3"/>
        <v>600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8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9</v>
      </c>
      <c r="F33" s="70"/>
      <c r="G33" s="46">
        <f t="shared" si="5"/>
        <v>9</v>
      </c>
      <c r="H33" s="77">
        <v>0</v>
      </c>
      <c r="I33" s="75">
        <v>0</v>
      </c>
      <c r="J33" s="46">
        <f t="shared" si="6"/>
        <v>8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2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9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12</v>
      </c>
      <c r="F40" s="70"/>
      <c r="G40" s="46">
        <f t="shared" si="5"/>
        <v>12</v>
      </c>
      <c r="H40" s="77">
        <v>0</v>
      </c>
      <c r="I40" s="75">
        <v>0</v>
      </c>
      <c r="J40" s="46">
        <f t="shared" si="6"/>
        <v>11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7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10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15</v>
      </c>
      <c r="F49" s="70"/>
      <c r="G49" s="46">
        <f t="shared" si="5"/>
        <v>15</v>
      </c>
      <c r="H49" s="77">
        <v>0</v>
      </c>
      <c r="I49" s="75">
        <v>0</v>
      </c>
      <c r="J49" s="46">
        <f t="shared" si="6"/>
        <v>12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2">
        <f t="shared" si="3"/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7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2">
        <f t="shared" si="3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9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11</v>
      </c>
      <c r="F77" s="70"/>
      <c r="G77" s="46">
        <f t="shared" si="5"/>
        <v>11</v>
      </c>
      <c r="H77" s="77">
        <v>0</v>
      </c>
      <c r="I77" s="75">
        <v>0</v>
      </c>
      <c r="J77" s="46">
        <f t="shared" si="6"/>
        <v>10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5</v>
      </c>
      <c r="F81" s="70"/>
      <c r="G81" s="46">
        <f t="shared" si="5"/>
        <v>5</v>
      </c>
      <c r="H81" s="77">
        <v>0</v>
      </c>
      <c r="I81" s="75">
        <v>0</v>
      </c>
      <c r="J81" s="46">
        <f t="shared" si="6"/>
        <v>4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2">
        <f t="shared" ref="P81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144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0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0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0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0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13</v>
      </c>
      <c r="F112" s="70"/>
      <c r="G112" s="46">
        <f t="shared" si="21"/>
        <v>13</v>
      </c>
      <c r="H112" s="77">
        <v>0</v>
      </c>
      <c r="I112" s="75">
        <v>0</v>
      </c>
      <c r="J112" s="46">
        <f t="shared" si="22"/>
        <v>12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10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2</v>
      </c>
      <c r="F113" s="70"/>
      <c r="G113" s="46">
        <f t="shared" si="21"/>
        <v>2</v>
      </c>
      <c r="H113" s="77">
        <v>0</v>
      </c>
      <c r="I113" s="75">
        <v>0</v>
      </c>
      <c r="J113" s="46">
        <f t="shared" si="22"/>
        <v>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21</v>
      </c>
      <c r="F115" s="70"/>
      <c r="G115" s="46">
        <f t="shared" si="21"/>
        <v>21</v>
      </c>
      <c r="H115" s="77">
        <v>0</v>
      </c>
      <c r="I115" s="75">
        <v>0</v>
      </c>
      <c r="J115" s="46">
        <f t="shared" si="22"/>
        <v>20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10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17</v>
      </c>
      <c r="F125" s="70"/>
      <c r="G125" s="46">
        <f t="shared" si="21"/>
        <v>17</v>
      </c>
      <c r="H125" s="77">
        <v>0</v>
      </c>
      <c r="I125" s="75">
        <v>0</v>
      </c>
      <c r="J125" s="46">
        <f t="shared" si="22"/>
        <v>17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10</v>
      </c>
      <c r="F131" s="70"/>
      <c r="G131" s="46">
        <f t="shared" si="21"/>
        <v>10</v>
      </c>
      <c r="H131" s="77">
        <v>0</v>
      </c>
      <c r="I131" s="75">
        <v>0</v>
      </c>
      <c r="J131" s="46">
        <f t="shared" si="22"/>
        <v>10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8</v>
      </c>
      <c r="F133" s="70"/>
      <c r="G133" s="46">
        <f t="shared" si="21"/>
        <v>8</v>
      </c>
      <c r="H133" s="77">
        <v>0</v>
      </c>
      <c r="I133" s="75">
        <v>0</v>
      </c>
      <c r="J133" s="46">
        <f t="shared" si="22"/>
        <v>7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2">
        <f t="shared" si="10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>
        <v>2</v>
      </c>
      <c r="G141" s="46">
        <f t="shared" si="21"/>
        <v>2</v>
      </c>
      <c r="H141" s="77">
        <v>0</v>
      </c>
      <c r="I141" s="75">
        <v>0</v>
      </c>
      <c r="J141" s="46">
        <f t="shared" si="22"/>
        <v>2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>
        <v>28</v>
      </c>
      <c r="G142" s="46">
        <f t="shared" si="21"/>
        <v>28</v>
      </c>
      <c r="H142" s="77">
        <v>0</v>
      </c>
      <c r="I142" s="75">
        <v>0</v>
      </c>
      <c r="J142" s="46">
        <f t="shared" si="22"/>
        <v>20</v>
      </c>
      <c r="K142" s="71">
        <v>8</v>
      </c>
      <c r="L142" s="20">
        <v>7</v>
      </c>
      <c r="M142" s="64">
        <f t="shared" si="7"/>
        <v>56</v>
      </c>
      <c r="N142" s="17" t="s">
        <v>16</v>
      </c>
      <c r="O142" s="18"/>
      <c r="P142" s="122">
        <f t="shared" si="10"/>
        <v>56</v>
      </c>
      <c r="Q142" s="89">
        <v>2.17</v>
      </c>
      <c r="R142" s="43">
        <f t="shared" si="9"/>
        <v>17.36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7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12</v>
      </c>
      <c r="F175" s="70"/>
      <c r="G175" s="46">
        <f t="shared" si="28"/>
        <v>12</v>
      </c>
      <c r="H175" s="77">
        <v>0</v>
      </c>
      <c r="I175" s="75">
        <v>0</v>
      </c>
      <c r="J175" s="46">
        <f t="shared" si="29"/>
        <v>11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 t="shared" si="27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5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5</v>
      </c>
      <c r="F178" s="70"/>
      <c r="G178" s="46">
        <f t="shared" si="28"/>
        <v>5</v>
      </c>
      <c r="H178" s="77">
        <v>0</v>
      </c>
      <c r="I178" s="75">
        <v>0</v>
      </c>
      <c r="J178" s="46">
        <f t="shared" si="29"/>
        <v>5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13</v>
      </c>
      <c r="F185" s="70"/>
      <c r="G185" s="46">
        <f t="shared" si="28"/>
        <v>13</v>
      </c>
      <c r="H185" s="77">
        <v>0</v>
      </c>
      <c r="I185" s="75">
        <v>0</v>
      </c>
      <c r="J185" s="46">
        <f t="shared" si="29"/>
        <v>13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9</v>
      </c>
      <c r="F193" s="70"/>
      <c r="G193" s="46">
        <f t="shared" si="28"/>
        <v>9</v>
      </c>
      <c r="H193" s="77">
        <v>0</v>
      </c>
      <c r="I193" s="75">
        <v>0</v>
      </c>
      <c r="J193" s="46">
        <f t="shared" si="29"/>
        <v>9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35</v>
      </c>
      <c r="F194" s="70"/>
      <c r="G194" s="46">
        <f t="shared" si="28"/>
        <v>35</v>
      </c>
      <c r="H194" s="77">
        <v>0</v>
      </c>
      <c r="I194" s="75">
        <v>0</v>
      </c>
      <c r="J194" s="46">
        <f t="shared" si="29"/>
        <v>33</v>
      </c>
      <c r="K194" s="71">
        <v>2</v>
      </c>
      <c r="L194" s="20">
        <v>120</v>
      </c>
      <c r="M194" s="64">
        <f t="shared" si="32"/>
        <v>240</v>
      </c>
      <c r="N194" s="17" t="s">
        <v>16</v>
      </c>
      <c r="O194" s="18"/>
      <c r="P194" s="122">
        <f t="shared" si="27"/>
        <v>240</v>
      </c>
      <c r="Q194" s="89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27</v>
      </c>
      <c r="F205" s="70"/>
      <c r="G205" s="46">
        <f t="shared" si="28"/>
        <v>27</v>
      </c>
      <c r="H205" s="77">
        <v>0</v>
      </c>
      <c r="I205" s="75">
        <v>0</v>
      </c>
      <c r="J205" s="46">
        <f t="shared" si="29"/>
        <v>25</v>
      </c>
      <c r="K205" s="71">
        <v>2</v>
      </c>
      <c r="L205" s="20">
        <v>55</v>
      </c>
      <c r="M205" s="64">
        <f t="shared" si="32"/>
        <v>110</v>
      </c>
      <c r="N205" s="17" t="s">
        <v>16</v>
      </c>
      <c r="O205" s="18"/>
      <c r="P205" s="122">
        <f t="shared" si="27"/>
        <v>110</v>
      </c>
      <c r="Q205" s="89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7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5</v>
      </c>
      <c r="F208" s="70"/>
      <c r="G208" s="46">
        <f t="shared" si="28"/>
        <v>5</v>
      </c>
      <c r="H208" s="77">
        <v>0</v>
      </c>
      <c r="I208" s="75">
        <v>0</v>
      </c>
      <c r="J208" s="46">
        <f t="shared" si="29"/>
        <v>5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2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16" si="37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ref="P217:P256" si="38">SUM(M217-O217)</f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4" si="39">E231+F231</f>
        <v>0</v>
      </c>
      <c r="H231" s="77">
        <v>0</v>
      </c>
      <c r="I231" s="75">
        <v>0</v>
      </c>
      <c r="J231" s="46">
        <f t="shared" ref="J231:J254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+'24'!J240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+'24'!J241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+'24'!J242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15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+'24'!J243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+'24'!J244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+'24'!J245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+'24'!J246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+'24'!J247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20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+'24'!J248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+'24'!J249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+'24'!J250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+'24'!J251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15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+'24'!J252</f>
        <v>7</v>
      </c>
      <c r="F252" s="70"/>
      <c r="G252" s="46">
        <f t="shared" si="39"/>
        <v>7</v>
      </c>
      <c r="H252" s="77">
        <v>0</v>
      </c>
      <c r="I252" s="75">
        <v>0</v>
      </c>
      <c r="J252" s="46">
        <f t="shared" si="40"/>
        <v>6</v>
      </c>
      <c r="K252" s="71">
        <v>1</v>
      </c>
      <c r="L252" s="20">
        <v>16</v>
      </c>
      <c r="M252" s="64">
        <f t="shared" si="32"/>
        <v>16</v>
      </c>
      <c r="N252" s="17" t="s">
        <v>16</v>
      </c>
      <c r="O252" s="18"/>
      <c r="P252" s="122">
        <f t="shared" si="38"/>
        <v>16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+'24'!J253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+'24'!J254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3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ref="G255" si="45">E255+F255</f>
        <v>0</v>
      </c>
      <c r="H255" s="77">
        <v>0</v>
      </c>
      <c r="I255" s="75">
        <v>0</v>
      </c>
      <c r="J255" s="46">
        <f t="shared" ref="J255" si="46">+G255-H255-K255-I255</f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ref="G256" si="47">E256+F256</f>
        <v>0</v>
      </c>
      <c r="H256" s="77">
        <v>0</v>
      </c>
      <c r="I256" s="75">
        <v>0</v>
      </c>
      <c r="J256" s="46">
        <f t="shared" ref="J256" si="48">+G256-H256-K256-I256</f>
        <v>0</v>
      </c>
      <c r="K256" s="71"/>
      <c r="L256" s="20"/>
      <c r="M256" s="64">
        <f t="shared" ref="M256" si="49">+L256*K256</f>
        <v>0</v>
      </c>
      <c r="N256" s="17" t="s">
        <v>16</v>
      </c>
      <c r="O256" s="18"/>
      <c r="P256" s="23">
        <f t="shared" si="38"/>
        <v>0</v>
      </c>
      <c r="Q256" s="89"/>
      <c r="R256" s="43">
        <f t="shared" ref="R256" si="50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1241.29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3172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1095</v>
      </c>
      <c r="O261" s="2">
        <v>250</v>
      </c>
      <c r="P261" s="2">
        <v>150</v>
      </c>
      <c r="Q261" s="2">
        <v>100</v>
      </c>
      <c r="R261" s="2">
        <v>50</v>
      </c>
      <c r="S261" s="2">
        <v>200</v>
      </c>
      <c r="T261" s="2">
        <v>225</v>
      </c>
      <c r="U261" s="2">
        <v>120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2077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2077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3"/>
  <sheetViews>
    <sheetView zoomScale="80" zoomScaleNormal="80" workbookViewId="0">
      <pane xSplit="10" ySplit="4" topLeftCell="K251" activePane="bottomRight" state="frozen"/>
      <selection activeCell="L253" sqref="L253"/>
      <selection pane="topRight" activeCell="L253" sqref="L253"/>
      <selection pane="bottomLeft" activeCell="L253" sqref="L253"/>
      <selection pane="bottomRight" activeCell="A254" sqref="A254:A25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7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2">
        <f t="shared" ref="P5:P54" si="2"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21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2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7</v>
      </c>
      <c r="K11" s="71">
        <v>10</v>
      </c>
      <c r="L11" s="15">
        <v>50</v>
      </c>
      <c r="M11" s="64">
        <f t="shared" si="3"/>
        <v>500</v>
      </c>
      <c r="N11" s="17" t="s">
        <v>16</v>
      </c>
      <c r="O11" s="18"/>
      <c r="P11" s="122">
        <f t="shared" si="2"/>
        <v>500</v>
      </c>
      <c r="Q11" s="120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17</v>
      </c>
      <c r="F18" s="70"/>
      <c r="G18" s="46">
        <f t="shared" si="0"/>
        <v>17</v>
      </c>
      <c r="H18" s="77">
        <v>0</v>
      </c>
      <c r="I18" s="75">
        <v>0</v>
      </c>
      <c r="J18" s="46">
        <f t="shared" si="1"/>
        <v>12</v>
      </c>
      <c r="K18" s="71">
        <v>5</v>
      </c>
      <c r="L18" s="15">
        <v>50</v>
      </c>
      <c r="M18" s="64">
        <f t="shared" si="3"/>
        <v>250</v>
      </c>
      <c r="N18" s="17" t="s">
        <v>16</v>
      </c>
      <c r="O18" s="18"/>
      <c r="P18" s="122">
        <f t="shared" si="2"/>
        <v>250</v>
      </c>
      <c r="Q18" s="120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4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2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26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22">
        <f t="shared" si="2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7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7</v>
      </c>
      <c r="K31" s="71">
        <v>13</v>
      </c>
      <c r="L31" s="15">
        <v>100</v>
      </c>
      <c r="M31" s="64">
        <f t="shared" si="3"/>
        <v>1300</v>
      </c>
      <c r="N31" s="17" t="s">
        <v>16</v>
      </c>
      <c r="O31" s="18"/>
      <c r="P31" s="122">
        <f t="shared" si="2"/>
        <v>1300</v>
      </c>
      <c r="Q31" s="120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8</v>
      </c>
      <c r="F32" s="70"/>
      <c r="G32" s="46">
        <f t="shared" si="5"/>
        <v>8</v>
      </c>
      <c r="H32" s="77">
        <v>0</v>
      </c>
      <c r="I32" s="75">
        <v>0</v>
      </c>
      <c r="J32" s="46">
        <f t="shared" si="6"/>
        <v>0</v>
      </c>
      <c r="K32" s="71">
        <v>8</v>
      </c>
      <c r="L32" s="15">
        <v>130</v>
      </c>
      <c r="M32" s="64">
        <f t="shared" si="3"/>
        <v>1040</v>
      </c>
      <c r="N32" s="17" t="s">
        <v>16</v>
      </c>
      <c r="O32" s="18"/>
      <c r="P32" s="122">
        <f t="shared" si="2"/>
        <v>1040</v>
      </c>
      <c r="Q32" s="89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8</v>
      </c>
      <c r="F33" s="70"/>
      <c r="G33" s="46">
        <f t="shared" si="5"/>
        <v>8</v>
      </c>
      <c r="H33" s="77">
        <v>0</v>
      </c>
      <c r="I33" s="75">
        <v>0</v>
      </c>
      <c r="J33" s="46">
        <f t="shared" si="6"/>
        <v>3</v>
      </c>
      <c r="K33" s="71">
        <v>5</v>
      </c>
      <c r="L33" s="15">
        <v>130</v>
      </c>
      <c r="M33" s="64">
        <f t="shared" si="3"/>
        <v>650</v>
      </c>
      <c r="N33" s="17" t="s">
        <v>16</v>
      </c>
      <c r="O33" s="18"/>
      <c r="P33" s="122">
        <f t="shared" si="2"/>
        <v>650</v>
      </c>
      <c r="Q33" s="89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5</v>
      </c>
      <c r="K39" s="71">
        <v>4</v>
      </c>
      <c r="L39" s="15">
        <v>50</v>
      </c>
      <c r="M39" s="64">
        <f t="shared" si="3"/>
        <v>200</v>
      </c>
      <c r="N39" s="17" t="s">
        <v>16</v>
      </c>
      <c r="O39" s="18"/>
      <c r="P39" s="122">
        <f t="shared" si="2"/>
        <v>200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11</v>
      </c>
      <c r="F40" s="70"/>
      <c r="G40" s="46">
        <f t="shared" si="5"/>
        <v>11</v>
      </c>
      <c r="H40" s="77">
        <v>0</v>
      </c>
      <c r="I40" s="75">
        <v>0</v>
      </c>
      <c r="J40" s="46">
        <f t="shared" si="6"/>
        <v>10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5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2">
        <f t="shared" si="2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8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2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5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>
        <v>50</v>
      </c>
      <c r="P48" s="122">
        <f t="shared" si="2"/>
        <v>200</v>
      </c>
      <c r="Q48" s="120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12</v>
      </c>
      <c r="F49" s="70"/>
      <c r="G49" s="46">
        <f t="shared" si="5"/>
        <v>12</v>
      </c>
      <c r="H49" s="77">
        <v>0</v>
      </c>
      <c r="I49" s="75">
        <v>0</v>
      </c>
      <c r="J49" s="46">
        <f t="shared" si="6"/>
        <v>12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4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50</v>
      </c>
      <c r="P53" s="122">
        <f t="shared" si="2"/>
        <v>100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ref="P55:P70" si="7"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3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6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/>
      <c r="P74" s="122">
        <f t="shared" si="8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10</v>
      </c>
      <c r="F77" s="70"/>
      <c r="G77" s="46">
        <f t="shared" si="5"/>
        <v>10</v>
      </c>
      <c r="H77" s="77">
        <v>0</v>
      </c>
      <c r="I77" s="75">
        <v>0</v>
      </c>
      <c r="J77" s="46">
        <f t="shared" si="6"/>
        <v>8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2">
        <f t="shared" si="8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3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22">
        <f t="shared" si="8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12</v>
      </c>
      <c r="F112" s="70"/>
      <c r="G112" s="46">
        <f t="shared" si="21"/>
        <v>12</v>
      </c>
      <c r="H112" s="77">
        <v>0</v>
      </c>
      <c r="I112" s="75">
        <v>0</v>
      </c>
      <c r="J112" s="46">
        <f t="shared" si="22"/>
        <v>7</v>
      </c>
      <c r="K112" s="71">
        <v>5</v>
      </c>
      <c r="L112" s="20">
        <v>100</v>
      </c>
      <c r="M112" s="64">
        <f>+L112*K112</f>
        <v>500</v>
      </c>
      <c r="N112" s="17" t="s">
        <v>16</v>
      </c>
      <c r="O112" s="18"/>
      <c r="P112" s="122">
        <f t="shared" si="8"/>
        <v>500</v>
      </c>
      <c r="Q112" s="120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2</v>
      </c>
      <c r="F113" s="70"/>
      <c r="G113" s="46">
        <f t="shared" si="21"/>
        <v>2</v>
      </c>
      <c r="H113" s="77">
        <v>0</v>
      </c>
      <c r="I113" s="75">
        <v>0</v>
      </c>
      <c r="J113" s="46">
        <f t="shared" si="22"/>
        <v>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20</v>
      </c>
      <c r="F115" s="70"/>
      <c r="G115" s="46">
        <f t="shared" si="21"/>
        <v>20</v>
      </c>
      <c r="H115" s="77">
        <v>0</v>
      </c>
      <c r="I115" s="75">
        <v>0</v>
      </c>
      <c r="J115" s="46">
        <f t="shared" si="22"/>
        <v>14</v>
      </c>
      <c r="K115" s="71">
        <v>6</v>
      </c>
      <c r="L115" s="22">
        <v>60</v>
      </c>
      <c r="M115" s="64">
        <f t="shared" si="9"/>
        <v>360</v>
      </c>
      <c r="N115" s="17" t="s">
        <v>16</v>
      </c>
      <c r="O115" s="18"/>
      <c r="P115" s="122">
        <f t="shared" si="8"/>
        <v>360</v>
      </c>
      <c r="Q115" s="89">
        <v>23.61</v>
      </c>
      <c r="R115" s="43">
        <f t="shared" si="10"/>
        <v>141.66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0</v>
      </c>
      <c r="K116" s="71">
        <v>5</v>
      </c>
      <c r="L116" s="22">
        <v>100</v>
      </c>
      <c r="M116" s="64">
        <f t="shared" si="9"/>
        <v>500</v>
      </c>
      <c r="N116" s="17" t="s">
        <v>16</v>
      </c>
      <c r="O116" s="18"/>
      <c r="P116" s="122">
        <f t="shared" si="8"/>
        <v>500</v>
      </c>
      <c r="Q116" s="89">
        <v>13.03</v>
      </c>
      <c r="R116" s="43">
        <f t="shared" si="10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17</v>
      </c>
      <c r="F125" s="70"/>
      <c r="G125" s="46">
        <f t="shared" si="21"/>
        <v>17</v>
      </c>
      <c r="H125" s="77">
        <v>0</v>
      </c>
      <c r="I125" s="75">
        <v>0</v>
      </c>
      <c r="J125" s="46">
        <f t="shared" si="22"/>
        <v>14</v>
      </c>
      <c r="K125" s="71">
        <v>3</v>
      </c>
      <c r="L125" s="22">
        <v>50</v>
      </c>
      <c r="M125" s="64">
        <f t="shared" si="9"/>
        <v>150</v>
      </c>
      <c r="N125" s="17" t="s">
        <v>16</v>
      </c>
      <c r="O125" s="18"/>
      <c r="P125" s="122">
        <f t="shared" si="8"/>
        <v>150</v>
      </c>
      <c r="Q125" s="89">
        <v>33</v>
      </c>
      <c r="R125" s="43">
        <f t="shared" si="10"/>
        <v>99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10</v>
      </c>
      <c r="F131" s="70"/>
      <c r="G131" s="46">
        <f t="shared" si="21"/>
        <v>10</v>
      </c>
      <c r="H131" s="77">
        <v>0</v>
      </c>
      <c r="I131" s="75">
        <v>0</v>
      </c>
      <c r="J131" s="46">
        <f t="shared" si="22"/>
        <v>6</v>
      </c>
      <c r="K131" s="71">
        <v>4</v>
      </c>
      <c r="L131" s="22">
        <v>50</v>
      </c>
      <c r="M131" s="64">
        <f t="shared" si="9"/>
        <v>200</v>
      </c>
      <c r="N131" s="17" t="s">
        <v>16</v>
      </c>
      <c r="O131" s="18"/>
      <c r="P131" s="122">
        <f t="shared" si="8"/>
        <v>200</v>
      </c>
      <c r="Q131" s="89">
        <v>9.91</v>
      </c>
      <c r="R131" s="43">
        <f t="shared" si="10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7</v>
      </c>
      <c r="F133" s="70"/>
      <c r="G133" s="46">
        <f t="shared" si="21"/>
        <v>7</v>
      </c>
      <c r="H133" s="77">
        <v>0</v>
      </c>
      <c r="I133" s="75">
        <v>0</v>
      </c>
      <c r="J133" s="46">
        <f t="shared" si="22"/>
        <v>6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22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9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97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2</v>
      </c>
      <c r="F141" s="70"/>
      <c r="G141" s="46">
        <f t="shared" si="21"/>
        <v>2</v>
      </c>
      <c r="H141" s="77">
        <v>0</v>
      </c>
      <c r="I141" s="75">
        <v>0</v>
      </c>
      <c r="J141" s="46">
        <f t="shared" si="22"/>
        <v>2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20</v>
      </c>
      <c r="F142" s="70"/>
      <c r="G142" s="46">
        <f t="shared" si="21"/>
        <v>20</v>
      </c>
      <c r="H142" s="77">
        <v>0</v>
      </c>
      <c r="I142" s="75">
        <v>0</v>
      </c>
      <c r="J142" s="46">
        <f t="shared" si="22"/>
        <v>6</v>
      </c>
      <c r="K142" s="71">
        <v>14</v>
      </c>
      <c r="L142" s="20">
        <v>7</v>
      </c>
      <c r="M142" s="64">
        <f t="shared" si="9"/>
        <v>98</v>
      </c>
      <c r="N142" s="17" t="s">
        <v>16</v>
      </c>
      <c r="O142" s="18"/>
      <c r="P142" s="122">
        <f t="shared" si="28"/>
        <v>98</v>
      </c>
      <c r="Q142" s="89">
        <v>2.17</v>
      </c>
      <c r="R142" s="43">
        <f t="shared" si="10"/>
        <v>30.38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11</v>
      </c>
      <c r="F175" s="70"/>
      <c r="G175" s="46">
        <f t="shared" si="29"/>
        <v>11</v>
      </c>
      <c r="H175" s="77">
        <v>0</v>
      </c>
      <c r="I175" s="75">
        <v>0</v>
      </c>
      <c r="J175" s="46">
        <f t="shared" si="30"/>
        <v>8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>
        <v>50</v>
      </c>
      <c r="P175" s="122">
        <f t="shared" si="28"/>
        <v>100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5</v>
      </c>
      <c r="F178" s="70"/>
      <c r="G178" s="46">
        <f t="shared" si="29"/>
        <v>5</v>
      </c>
      <c r="H178" s="77">
        <v>0</v>
      </c>
      <c r="I178" s="75">
        <v>0</v>
      </c>
      <c r="J178" s="46">
        <f t="shared" si="30"/>
        <v>4</v>
      </c>
      <c r="K178" s="71">
        <v>1</v>
      </c>
      <c r="L178" s="20">
        <v>55</v>
      </c>
      <c r="M178" s="64">
        <f t="shared" si="33"/>
        <v>55</v>
      </c>
      <c r="N178" s="17" t="s">
        <v>16</v>
      </c>
      <c r="O178" s="18"/>
      <c r="P178" s="122">
        <f t="shared" si="28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13</v>
      </c>
      <c r="F185" s="70"/>
      <c r="G185" s="46">
        <f t="shared" si="29"/>
        <v>13</v>
      </c>
      <c r="H185" s="77">
        <v>0</v>
      </c>
      <c r="I185" s="75">
        <v>0</v>
      </c>
      <c r="J185" s="46">
        <f t="shared" si="30"/>
        <v>13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9</v>
      </c>
      <c r="F193" s="70"/>
      <c r="G193" s="46">
        <f t="shared" si="29"/>
        <v>9</v>
      </c>
      <c r="H193" s="77">
        <v>0</v>
      </c>
      <c r="I193" s="75">
        <v>0</v>
      </c>
      <c r="J193" s="46">
        <f t="shared" si="30"/>
        <v>7</v>
      </c>
      <c r="K193" s="71">
        <v>2</v>
      </c>
      <c r="L193" s="20">
        <v>60</v>
      </c>
      <c r="M193" s="64">
        <f t="shared" si="33"/>
        <v>120</v>
      </c>
      <c r="N193" s="17" t="s">
        <v>16</v>
      </c>
      <c r="O193" s="18"/>
      <c r="P193" s="122">
        <f t="shared" si="28"/>
        <v>120</v>
      </c>
      <c r="Q193" s="89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33</v>
      </c>
      <c r="F194" s="70"/>
      <c r="G194" s="46">
        <f t="shared" si="29"/>
        <v>33</v>
      </c>
      <c r="H194" s="77">
        <v>0</v>
      </c>
      <c r="I194" s="75">
        <v>0</v>
      </c>
      <c r="J194" s="46">
        <f t="shared" si="30"/>
        <v>31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/>
      <c r="P194" s="122">
        <f t="shared" si="28"/>
        <v>240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12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25</v>
      </c>
      <c r="F205" s="70"/>
      <c r="G205" s="46">
        <f t="shared" si="29"/>
        <v>25</v>
      </c>
      <c r="H205" s="77">
        <v>0</v>
      </c>
      <c r="I205" s="75">
        <v>0</v>
      </c>
      <c r="J205" s="46">
        <f t="shared" si="30"/>
        <v>16</v>
      </c>
      <c r="K205" s="71">
        <v>9</v>
      </c>
      <c r="L205" s="20">
        <v>55</v>
      </c>
      <c r="M205" s="64">
        <f t="shared" si="33"/>
        <v>495</v>
      </c>
      <c r="N205" s="17" t="s">
        <v>16</v>
      </c>
      <c r="O205" s="18"/>
      <c r="P205" s="122">
        <f t="shared" si="37"/>
        <v>495</v>
      </c>
      <c r="Q205" s="89">
        <v>40</v>
      </c>
      <c r="R205" s="43">
        <f t="shared" si="34"/>
        <v>360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5</v>
      </c>
      <c r="F208" s="70"/>
      <c r="G208" s="46">
        <f t="shared" si="29"/>
        <v>5</v>
      </c>
      <c r="H208" s="77">
        <v>0</v>
      </c>
      <c r="I208" s="75">
        <v>0</v>
      </c>
      <c r="J208" s="46">
        <f t="shared" si="30"/>
        <v>4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/>
      <c r="P208" s="122">
        <f t="shared" si="37"/>
        <v>50</v>
      </c>
      <c r="Q208" s="89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ref="P213:P214" si="39">SUM(M213-O213)</f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ref="P216:P255" si="40">SUM(M216-O216)</f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+'25'!J240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+'25'!J241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+'25'!J242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+'25'!J243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+'25'!J244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+'25'!J245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+'25'!J246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+'25'!J247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+'25'!J248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+'25'!J249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+'25'!J250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+'25'!J251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40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+'25'!J252</f>
        <v>6</v>
      </c>
      <c r="F252" s="70"/>
      <c r="G252" s="46">
        <f t="shared" si="41"/>
        <v>6</v>
      </c>
      <c r="H252" s="77">
        <v>0</v>
      </c>
      <c r="I252" s="75">
        <v>0</v>
      </c>
      <c r="J252" s="46">
        <f t="shared" si="42"/>
        <v>6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+'25'!J253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+'25'!J254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ref="J255" si="50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ref="G256" si="51">E256+F256</f>
        <v>0</v>
      </c>
      <c r="H256" s="77">
        <v>0</v>
      </c>
      <c r="I256" s="75">
        <v>0</v>
      </c>
      <c r="J256" s="46">
        <f t="shared" ref="J256" si="52">+G256-H256-K256-I256</f>
        <v>0</v>
      </c>
      <c r="K256" s="71"/>
      <c r="L256" s="20"/>
      <c r="M256" s="64">
        <f t="shared" ref="M256" si="53">+L256*K256</f>
        <v>0</v>
      </c>
      <c r="N256" s="17" t="s">
        <v>16</v>
      </c>
      <c r="O256" s="18"/>
      <c r="P256" s="23">
        <f t="shared" ref="P256" si="54">SUM(M256-O256)</f>
        <v>0</v>
      </c>
      <c r="Q256" s="89"/>
      <c r="R256" s="43">
        <f t="shared" ref="R256" si="55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3611.7999999999997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9663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3620</v>
      </c>
      <c r="O261" s="2">
        <v>3620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5893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5893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3"/>
  <sheetViews>
    <sheetView zoomScale="80" zoomScaleNormal="80" workbookViewId="0">
      <pane xSplit="10" ySplit="4" topLeftCell="K137" activePane="bottomRight" state="frozen"/>
      <selection activeCell="L253" sqref="L253"/>
      <selection pane="topRight" activeCell="L253" sqref="L253"/>
      <selection pane="bottomLeft" activeCell="L253" sqref="L253"/>
      <selection pane="bottomRight" activeCell="F143" sqref="F1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2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2">
        <f t="shared" ref="P5:P69" si="2"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21</v>
      </c>
      <c r="F6" s="70">
        <v>10</v>
      </c>
      <c r="G6" s="46">
        <f t="shared" si="0"/>
        <v>31</v>
      </c>
      <c r="H6" s="77">
        <v>0</v>
      </c>
      <c r="I6" s="75">
        <v>0</v>
      </c>
      <c r="J6" s="46">
        <f t="shared" si="1"/>
        <v>29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2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11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2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23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2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6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6"/>
        <v>5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2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0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/>
      <c r="P33" s="122">
        <f t="shared" si="2"/>
        <v>390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>
        <v>2</v>
      </c>
      <c r="G38" s="46">
        <f t="shared" si="5"/>
        <v>2</v>
      </c>
      <c r="H38" s="77">
        <v>0</v>
      </c>
      <c r="I38" s="75">
        <v>0</v>
      </c>
      <c r="J38" s="46">
        <f t="shared" si="6"/>
        <v>0</v>
      </c>
      <c r="K38" s="71">
        <v>2</v>
      </c>
      <c r="L38" s="20">
        <v>25</v>
      </c>
      <c r="M38" s="64">
        <f>+L38*K38</f>
        <v>50</v>
      </c>
      <c r="N38" s="17" t="s">
        <v>16</v>
      </c>
      <c r="O38" s="18"/>
      <c r="P38" s="122">
        <f t="shared" si="2"/>
        <v>50</v>
      </c>
      <c r="Q38" s="117">
        <v>30.43</v>
      </c>
      <c r="R38" s="43">
        <f>+K38*Q38</f>
        <v>60.86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10</v>
      </c>
      <c r="F40" s="70"/>
      <c r="G40" s="46">
        <f t="shared" si="5"/>
        <v>10</v>
      </c>
      <c r="H40" s="77">
        <v>0</v>
      </c>
      <c r="I40" s="75">
        <v>0</v>
      </c>
      <c r="J40" s="46">
        <f t="shared" si="6"/>
        <v>9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6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2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3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12</v>
      </c>
      <c r="F49" s="70"/>
      <c r="G49" s="46">
        <f t="shared" si="5"/>
        <v>12</v>
      </c>
      <c r="H49" s="77">
        <v>0</v>
      </c>
      <c r="I49" s="75">
        <v>0</v>
      </c>
      <c r="J49" s="46">
        <f t="shared" si="6"/>
        <v>8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>
        <v>50</v>
      </c>
      <c r="P49" s="122">
        <f t="shared" si="2"/>
        <v>150</v>
      </c>
      <c r="Q49" s="120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5</v>
      </c>
      <c r="K50" s="71">
        <v>7</v>
      </c>
      <c r="L50" s="15">
        <v>50</v>
      </c>
      <c r="M50" s="64">
        <f t="shared" si="3"/>
        <v>350</v>
      </c>
      <c r="N50" s="17" t="s">
        <v>16</v>
      </c>
      <c r="O50" s="18">
        <v>175</v>
      </c>
      <c r="P50" s="122">
        <f t="shared" si="2"/>
        <v>175</v>
      </c>
      <c r="Q50" s="120">
        <v>20.32</v>
      </c>
      <c r="R50" s="43">
        <f t="shared" si="4"/>
        <v>142.24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4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2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7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2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5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>SUM(M96-O96)</f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ref="P97:P137" si="23">SUM(M97-O97)</f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3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3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3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3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23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2</v>
      </c>
      <c r="F113" s="70"/>
      <c r="G113" s="46">
        <f t="shared" si="21"/>
        <v>2</v>
      </c>
      <c r="H113" s="77">
        <v>0</v>
      </c>
      <c r="I113" s="75">
        <v>0</v>
      </c>
      <c r="J113" s="46">
        <f t="shared" si="22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14</v>
      </c>
      <c r="F115" s="70"/>
      <c r="G115" s="46">
        <f t="shared" si="21"/>
        <v>14</v>
      </c>
      <c r="H115" s="77">
        <v>0</v>
      </c>
      <c r="I115" s="75">
        <v>0</v>
      </c>
      <c r="J115" s="46">
        <f t="shared" si="22"/>
        <v>13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14</v>
      </c>
      <c r="F125" s="70"/>
      <c r="G125" s="46">
        <f t="shared" si="21"/>
        <v>14</v>
      </c>
      <c r="H125" s="77">
        <v>0</v>
      </c>
      <c r="I125" s="75">
        <v>0</v>
      </c>
      <c r="J125" s="46">
        <f t="shared" si="22"/>
        <v>11</v>
      </c>
      <c r="K125" s="71">
        <v>3</v>
      </c>
      <c r="L125" s="22">
        <v>50</v>
      </c>
      <c r="M125" s="64">
        <f t="shared" si="8"/>
        <v>150</v>
      </c>
      <c r="N125" s="17" t="s">
        <v>16</v>
      </c>
      <c r="O125" s="18"/>
      <c r="P125" s="122">
        <f t="shared" si="23"/>
        <v>150</v>
      </c>
      <c r="Q125" s="89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6</v>
      </c>
      <c r="F131" s="70"/>
      <c r="G131" s="46">
        <f t="shared" si="21"/>
        <v>6</v>
      </c>
      <c r="H131" s="77">
        <v>0</v>
      </c>
      <c r="I131" s="75">
        <v>0</v>
      </c>
      <c r="J131" s="46">
        <f t="shared" si="22"/>
        <v>6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6</v>
      </c>
      <c r="F133" s="70"/>
      <c r="G133" s="46">
        <f t="shared" si="21"/>
        <v>6</v>
      </c>
      <c r="H133" s="77">
        <v>0</v>
      </c>
      <c r="I133" s="75">
        <v>0</v>
      </c>
      <c r="J133" s="46">
        <f t="shared" si="22"/>
        <v>6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202" si="28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2</v>
      </c>
      <c r="F141" s="70"/>
      <c r="G141" s="46">
        <f t="shared" si="21"/>
        <v>2</v>
      </c>
      <c r="H141" s="77">
        <v>0</v>
      </c>
      <c r="I141" s="75">
        <v>0</v>
      </c>
      <c r="J141" s="46">
        <f t="shared" si="22"/>
        <v>2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6</v>
      </c>
      <c r="F142" s="70">
        <v>1</v>
      </c>
      <c r="G142" s="46">
        <f t="shared" si="21"/>
        <v>7</v>
      </c>
      <c r="H142" s="77">
        <v>0</v>
      </c>
      <c r="I142" s="75">
        <v>0</v>
      </c>
      <c r="J142" s="46">
        <f t="shared" si="22"/>
        <v>0</v>
      </c>
      <c r="K142" s="71">
        <v>7</v>
      </c>
      <c r="L142" s="20">
        <v>7</v>
      </c>
      <c r="M142" s="64">
        <f t="shared" si="8"/>
        <v>49</v>
      </c>
      <c r="N142" s="17" t="s">
        <v>16</v>
      </c>
      <c r="O142" s="18"/>
      <c r="P142" s="122">
        <f t="shared" si="28"/>
        <v>49</v>
      </c>
      <c r="Q142" s="89">
        <v>2.17</v>
      </c>
      <c r="R142" s="43">
        <f t="shared" si="9"/>
        <v>15.19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 t="shared" si="28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4</v>
      </c>
      <c r="F178" s="70"/>
      <c r="G178" s="46">
        <f t="shared" si="29"/>
        <v>4</v>
      </c>
      <c r="H178" s="77">
        <v>0</v>
      </c>
      <c r="I178" s="75">
        <v>0</v>
      </c>
      <c r="J178" s="46">
        <f t="shared" si="30"/>
        <v>3</v>
      </c>
      <c r="K178" s="71">
        <v>1</v>
      </c>
      <c r="L178" s="20">
        <v>55</v>
      </c>
      <c r="M178" s="64">
        <f t="shared" si="33"/>
        <v>55</v>
      </c>
      <c r="N178" s="17" t="s">
        <v>16</v>
      </c>
      <c r="O178" s="18"/>
      <c r="P178" s="122">
        <f t="shared" si="28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13</v>
      </c>
      <c r="F185" s="70"/>
      <c r="G185" s="46">
        <f t="shared" si="29"/>
        <v>13</v>
      </c>
      <c r="H185" s="77">
        <v>0</v>
      </c>
      <c r="I185" s="75">
        <v>0</v>
      </c>
      <c r="J185" s="46">
        <f t="shared" si="30"/>
        <v>12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/>
      <c r="P185" s="122">
        <f t="shared" si="28"/>
        <v>80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7</v>
      </c>
      <c r="F193" s="70"/>
      <c r="G193" s="46">
        <f t="shared" si="29"/>
        <v>7</v>
      </c>
      <c r="H193" s="77">
        <v>0</v>
      </c>
      <c r="I193" s="75">
        <v>0</v>
      </c>
      <c r="J193" s="46">
        <f t="shared" si="30"/>
        <v>5</v>
      </c>
      <c r="K193" s="71">
        <v>2</v>
      </c>
      <c r="L193" s="20">
        <v>60</v>
      </c>
      <c r="M193" s="64">
        <f t="shared" si="33"/>
        <v>120</v>
      </c>
      <c r="N193" s="17" t="s">
        <v>16</v>
      </c>
      <c r="O193" s="18"/>
      <c r="P193" s="122">
        <f t="shared" si="28"/>
        <v>120</v>
      </c>
      <c r="Q193" s="89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31</v>
      </c>
      <c r="F194" s="70"/>
      <c r="G194" s="46">
        <f t="shared" si="29"/>
        <v>31</v>
      </c>
      <c r="H194" s="77">
        <v>0</v>
      </c>
      <c r="I194" s="75">
        <v>0</v>
      </c>
      <c r="J194" s="46">
        <f t="shared" si="30"/>
        <v>29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/>
      <c r="P194" s="122">
        <f t="shared" si="28"/>
        <v>240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28" si="37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16</v>
      </c>
      <c r="F205" s="70"/>
      <c r="G205" s="46">
        <f t="shared" si="29"/>
        <v>16</v>
      </c>
      <c r="H205" s="77">
        <v>0</v>
      </c>
      <c r="I205" s="75">
        <v>0</v>
      </c>
      <c r="J205" s="46">
        <f t="shared" si="30"/>
        <v>15</v>
      </c>
      <c r="K205" s="71">
        <v>1</v>
      </c>
      <c r="L205" s="20">
        <v>55</v>
      </c>
      <c r="M205" s="64">
        <f t="shared" si="33"/>
        <v>55</v>
      </c>
      <c r="N205" s="17" t="s">
        <v>16</v>
      </c>
      <c r="O205" s="18"/>
      <c r="P205" s="122">
        <f t="shared" si="37"/>
        <v>55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4</v>
      </c>
      <c r="F208" s="70"/>
      <c r="G208" s="46">
        <f t="shared" si="29"/>
        <v>4</v>
      </c>
      <c r="H208" s="77">
        <v>0</v>
      </c>
      <c r="I208" s="75">
        <v>0</v>
      </c>
      <c r="J208" s="46">
        <f t="shared" si="30"/>
        <v>4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>SUM(M229-O229)</f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ref="P230:P256" si="39">SUM(M230-O230)</f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+'26'!J252</f>
        <v>6</v>
      </c>
      <c r="F252" s="70"/>
      <c r="G252" s="46">
        <f t="shared" si="40"/>
        <v>6</v>
      </c>
      <c r="H252" s="77">
        <v>0</v>
      </c>
      <c r="I252" s="75">
        <v>0</v>
      </c>
      <c r="J252" s="46">
        <f t="shared" si="41"/>
        <v>4</v>
      </c>
      <c r="K252" s="71">
        <v>2</v>
      </c>
      <c r="L252" s="20">
        <v>16</v>
      </c>
      <c r="M252" s="64">
        <f t="shared" si="33"/>
        <v>32</v>
      </c>
      <c r="N252" s="17" t="s">
        <v>16</v>
      </c>
      <c r="O252" s="18"/>
      <c r="P252" s="122">
        <f t="shared" si="39"/>
        <v>32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+'26'!J253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ref="G255" si="46">E255+F255</f>
        <v>0</v>
      </c>
      <c r="H255" s="77">
        <v>0</v>
      </c>
      <c r="I255" s="75">
        <v>0</v>
      </c>
      <c r="J255" s="46">
        <f t="shared" ref="J255" si="47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ref="G256" si="48">E256+F256</f>
        <v>0</v>
      </c>
      <c r="H256" s="77">
        <v>0</v>
      </c>
      <c r="I256" s="75">
        <v>0</v>
      </c>
      <c r="J256" s="46">
        <f t="shared" ref="J256" si="49">+G256-H256-K256-I256</f>
        <v>0</v>
      </c>
      <c r="K256" s="71"/>
      <c r="L256" s="20"/>
      <c r="M256" s="64">
        <f t="shared" ref="M256" si="50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1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1525.85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3696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1441</v>
      </c>
      <c r="O261" s="2">
        <v>1441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2030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2030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3"/>
  <sheetViews>
    <sheetView zoomScale="78" zoomScaleNormal="78" workbookViewId="0">
      <pane xSplit="10" ySplit="4" topLeftCell="M137" activePane="bottomRight" state="frozen"/>
      <selection activeCell="L253" sqref="L253"/>
      <selection pane="topRight" activeCell="L253" sqref="L253"/>
      <selection pane="bottomLeft" activeCell="L253" sqref="L253"/>
      <selection pane="bottomRight" activeCell="E142" sqref="E14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25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2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3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2">
        <f t="shared" si="2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2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3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2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1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2">
        <f t="shared" si="2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9</v>
      </c>
      <c r="F40" s="70"/>
      <c r="G40" s="46">
        <f t="shared" si="5"/>
        <v>9</v>
      </c>
      <c r="H40" s="77">
        <v>2</v>
      </c>
      <c r="I40" s="75">
        <v>0</v>
      </c>
      <c r="J40" s="46">
        <f t="shared" si="6"/>
        <v>6</v>
      </c>
      <c r="K40" s="71">
        <v>1</v>
      </c>
      <c r="L40" s="15">
        <v>50</v>
      </c>
      <c r="M40" s="64">
        <f t="shared" si="3"/>
        <v>50</v>
      </c>
      <c r="N40" s="17" t="s">
        <v>1448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1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/>
      <c r="P46" s="122">
        <f t="shared" si="2"/>
        <v>150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5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2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1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2">
        <f t="shared" si="2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3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2">
        <f t="shared" si="8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5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2">
        <f t="shared" si="8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2</v>
      </c>
      <c r="K81" s="71">
        <v>2</v>
      </c>
      <c r="L81" s="20">
        <v>55</v>
      </c>
      <c r="M81" s="64">
        <f t="shared" ref="M81:M172" si="9">+L81*K81</f>
        <v>110</v>
      </c>
      <c r="N81" s="17" t="s">
        <v>16</v>
      </c>
      <c r="O81" s="18"/>
      <c r="P81" s="122">
        <f t="shared" si="8"/>
        <v>110</v>
      </c>
      <c r="Q81" s="89">
        <v>11.58</v>
      </c>
      <c r="R81" s="43">
        <f t="shared" ref="R81:R172" si="10">+K81*Q81</f>
        <v>23.16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2</v>
      </c>
      <c r="F113" s="70"/>
      <c r="G113" s="46">
        <f t="shared" si="21"/>
        <v>2</v>
      </c>
      <c r="H113" s="77">
        <v>0</v>
      </c>
      <c r="I113" s="75">
        <v>0</v>
      </c>
      <c r="J113" s="46">
        <f t="shared" si="22"/>
        <v>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11</v>
      </c>
      <c r="K115" s="71">
        <v>2</v>
      </c>
      <c r="L115" s="22">
        <v>60</v>
      </c>
      <c r="M115" s="64">
        <f t="shared" si="9"/>
        <v>120</v>
      </c>
      <c r="N115" s="17" t="s">
        <v>16</v>
      </c>
      <c r="O115" s="18"/>
      <c r="P115" s="122">
        <f t="shared" si="8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11</v>
      </c>
      <c r="F125" s="70"/>
      <c r="G125" s="46">
        <f t="shared" si="21"/>
        <v>11</v>
      </c>
      <c r="H125" s="77">
        <v>0</v>
      </c>
      <c r="I125" s="75">
        <v>0</v>
      </c>
      <c r="J125" s="46">
        <f t="shared" si="22"/>
        <v>10</v>
      </c>
      <c r="K125" s="71">
        <v>1</v>
      </c>
      <c r="L125" s="22">
        <v>50</v>
      </c>
      <c r="M125" s="64">
        <f t="shared" si="9"/>
        <v>50</v>
      </c>
      <c r="N125" s="17" t="s">
        <v>16</v>
      </c>
      <c r="O125" s="18"/>
      <c r="P125" s="122">
        <f t="shared" si="8"/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6</v>
      </c>
      <c r="F131" s="70"/>
      <c r="G131" s="46">
        <f t="shared" si="21"/>
        <v>6</v>
      </c>
      <c r="H131" s="77">
        <v>0</v>
      </c>
      <c r="I131" s="75">
        <v>0</v>
      </c>
      <c r="J131" s="46">
        <f t="shared" si="22"/>
        <v>5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22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6</v>
      </c>
      <c r="F133" s="70"/>
      <c r="G133" s="46">
        <f t="shared" si="21"/>
        <v>6</v>
      </c>
      <c r="H133" s="77">
        <v>1</v>
      </c>
      <c r="I133" s="75">
        <v>0</v>
      </c>
      <c r="J133" s="46">
        <f t="shared" si="22"/>
        <v>3</v>
      </c>
      <c r="K133" s="71">
        <v>2</v>
      </c>
      <c r="L133" s="20">
        <v>50</v>
      </c>
      <c r="M133" s="64">
        <f t="shared" si="9"/>
        <v>100</v>
      </c>
      <c r="N133" s="17" t="s">
        <v>1448</v>
      </c>
      <c r="O133" s="18"/>
      <c r="P133" s="122">
        <f t="shared" si="8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7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2</v>
      </c>
      <c r="F141" s="70"/>
      <c r="G141" s="46">
        <f t="shared" si="21"/>
        <v>2</v>
      </c>
      <c r="H141" s="77">
        <v>0</v>
      </c>
      <c r="I141" s="75">
        <v>0</v>
      </c>
      <c r="J141" s="46">
        <f t="shared" si="22"/>
        <v>2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20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7</v>
      </c>
      <c r="F175" s="70"/>
      <c r="G175" s="46">
        <f t="shared" si="29"/>
        <v>7</v>
      </c>
      <c r="H175" s="77">
        <v>0</v>
      </c>
      <c r="I175" s="75">
        <v>0</v>
      </c>
      <c r="J175" s="46">
        <f t="shared" si="30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3</v>
      </c>
      <c r="F178" s="70"/>
      <c r="G178" s="46">
        <f t="shared" si="29"/>
        <v>3</v>
      </c>
      <c r="H178" s="77">
        <v>0</v>
      </c>
      <c r="I178" s="75">
        <v>0</v>
      </c>
      <c r="J178" s="46">
        <f t="shared" si="30"/>
        <v>2</v>
      </c>
      <c r="K178" s="71">
        <v>1</v>
      </c>
      <c r="L178" s="20">
        <v>55</v>
      </c>
      <c r="M178" s="64">
        <f t="shared" si="33"/>
        <v>55</v>
      </c>
      <c r="N178" s="17" t="s">
        <v>16</v>
      </c>
      <c r="O178" s="18"/>
      <c r="P178" s="122">
        <f t="shared" si="28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12</v>
      </c>
      <c r="F185" s="70"/>
      <c r="G185" s="46">
        <f t="shared" si="29"/>
        <v>12</v>
      </c>
      <c r="H185" s="77">
        <v>0</v>
      </c>
      <c r="I185" s="75">
        <v>0</v>
      </c>
      <c r="J185" s="46">
        <f t="shared" si="30"/>
        <v>11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/>
      <c r="P185" s="122">
        <f t="shared" si="28"/>
        <v>80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5</v>
      </c>
      <c r="F193" s="70"/>
      <c r="G193" s="46">
        <f t="shared" si="29"/>
        <v>5</v>
      </c>
      <c r="H193" s="77">
        <v>0</v>
      </c>
      <c r="I193" s="75">
        <v>0</v>
      </c>
      <c r="J193" s="46">
        <f t="shared" si="30"/>
        <v>5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29</v>
      </c>
      <c r="F194" s="70"/>
      <c r="G194" s="46">
        <f t="shared" si="29"/>
        <v>29</v>
      </c>
      <c r="H194" s="77">
        <v>0</v>
      </c>
      <c r="I194" s="75">
        <v>0</v>
      </c>
      <c r="J194" s="46">
        <f t="shared" si="30"/>
        <v>29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15</v>
      </c>
      <c r="F205" s="70"/>
      <c r="G205" s="46">
        <f t="shared" si="29"/>
        <v>15</v>
      </c>
      <c r="H205" s="77">
        <v>0</v>
      </c>
      <c r="I205" s="75">
        <v>0</v>
      </c>
      <c r="J205" s="46">
        <f t="shared" si="30"/>
        <v>9</v>
      </c>
      <c r="K205" s="71">
        <v>6</v>
      </c>
      <c r="L205" s="20">
        <v>55</v>
      </c>
      <c r="M205" s="64">
        <f t="shared" si="33"/>
        <v>330</v>
      </c>
      <c r="N205" s="17" t="s">
        <v>16</v>
      </c>
      <c r="O205" s="18"/>
      <c r="P205" s="122">
        <f t="shared" si="37"/>
        <v>330</v>
      </c>
      <c r="Q205" s="89">
        <v>40</v>
      </c>
      <c r="R205" s="43">
        <f t="shared" si="34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4</v>
      </c>
      <c r="F208" s="70"/>
      <c r="G208" s="46">
        <f t="shared" si="29"/>
        <v>4</v>
      </c>
      <c r="H208" s="77">
        <v>0</v>
      </c>
      <c r="I208" s="75">
        <v>0</v>
      </c>
      <c r="J208" s="46">
        <f t="shared" si="30"/>
        <v>4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55" si="39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+'27'!J252</f>
        <v>4</v>
      </c>
      <c r="F252" s="70"/>
      <c r="G252" s="46">
        <f t="shared" si="40"/>
        <v>4</v>
      </c>
      <c r="H252" s="77">
        <v>0</v>
      </c>
      <c r="I252" s="75">
        <v>0</v>
      </c>
      <c r="J252" s="46">
        <f t="shared" si="41"/>
        <v>1</v>
      </c>
      <c r="K252" s="71">
        <v>3</v>
      </c>
      <c r="L252" s="20">
        <v>16</v>
      </c>
      <c r="M252" s="64">
        <f t="shared" si="33"/>
        <v>48</v>
      </c>
      <c r="N252" s="17" t="s">
        <v>16</v>
      </c>
      <c r="O252" s="18"/>
      <c r="P252" s="122">
        <f t="shared" si="39"/>
        <v>48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ref="G255" si="46">E255+F255</f>
        <v>0</v>
      </c>
      <c r="H255" s="77">
        <v>0</v>
      </c>
      <c r="I255" s="75">
        <v>0</v>
      </c>
      <c r="J255" s="46">
        <f t="shared" ref="J255" si="47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ref="G256" si="48">E256+F256</f>
        <v>0</v>
      </c>
      <c r="H256" s="77">
        <v>0</v>
      </c>
      <c r="I256" s="75">
        <v>0</v>
      </c>
      <c r="J256" s="46">
        <f t="shared" ref="J256" si="49">+G256-H256-K256-I256</f>
        <v>0</v>
      </c>
      <c r="K256" s="71"/>
      <c r="L256" s="20"/>
      <c r="M256" s="64">
        <f t="shared" ref="M256" si="50">+L256*K256</f>
        <v>0</v>
      </c>
      <c r="N256" s="17" t="s">
        <v>16</v>
      </c>
      <c r="O256" s="18"/>
      <c r="P256" s="23">
        <f t="shared" ref="P256" si="51">SUM(M256-O256)</f>
        <v>0</v>
      </c>
      <c r="Q256" s="89"/>
      <c r="R256" s="43">
        <f t="shared" ref="R256" si="52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1199.1199999999999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2993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515</v>
      </c>
      <c r="O261" s="2">
        <v>100</v>
      </c>
      <c r="P261" s="2">
        <v>100</v>
      </c>
      <c r="Q261" s="2">
        <v>105</v>
      </c>
      <c r="R261" s="2">
        <v>160</v>
      </c>
      <c r="S261" s="2">
        <v>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2478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2478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3"/>
  <sheetViews>
    <sheetView zoomScale="80" zoomScaleNormal="8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U16" sqref="U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0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 t="shared" ref="P5:P69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24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2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0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2">
        <f t="shared" si="2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9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2">
        <f t="shared" si="2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1</v>
      </c>
      <c r="F31" s="70">
        <v>10</v>
      </c>
      <c r="G31" s="46">
        <f t="shared" si="5"/>
        <v>11</v>
      </c>
      <c r="H31" s="77">
        <v>0</v>
      </c>
      <c r="I31" s="75">
        <v>0</v>
      </c>
      <c r="J31" s="46">
        <f t="shared" si="6"/>
        <v>9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2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2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2</v>
      </c>
      <c r="F113" s="70"/>
      <c r="G113" s="46">
        <f t="shared" si="20"/>
        <v>2</v>
      </c>
      <c r="H113" s="77">
        <v>0</v>
      </c>
      <c r="I113" s="75">
        <v>0</v>
      </c>
      <c r="J113" s="46">
        <f t="shared" si="21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10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10</v>
      </c>
      <c r="F125" s="70"/>
      <c r="G125" s="46">
        <f t="shared" si="20"/>
        <v>10</v>
      </c>
      <c r="H125" s="77">
        <v>0</v>
      </c>
      <c r="I125" s="75">
        <v>0</v>
      </c>
      <c r="J125" s="46">
        <f t="shared" si="21"/>
        <v>9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2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2</v>
      </c>
      <c r="F141" s="70"/>
      <c r="G141" s="46">
        <f t="shared" si="20"/>
        <v>2</v>
      </c>
      <c r="H141" s="77">
        <v>0</v>
      </c>
      <c r="I141" s="75">
        <v>0</v>
      </c>
      <c r="J141" s="46">
        <f t="shared" si="21"/>
        <v>2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11</v>
      </c>
      <c r="F185" s="70"/>
      <c r="G185" s="46">
        <f t="shared" si="27"/>
        <v>11</v>
      </c>
      <c r="H185" s="77">
        <v>0</v>
      </c>
      <c r="I185" s="75">
        <v>0</v>
      </c>
      <c r="J185" s="46">
        <f t="shared" si="28"/>
        <v>10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/>
      <c r="P185" s="122">
        <f t="shared" si="26"/>
        <v>80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5</v>
      </c>
      <c r="F193" s="70"/>
      <c r="G193" s="46">
        <f t="shared" si="27"/>
        <v>5</v>
      </c>
      <c r="H193" s="77">
        <v>0</v>
      </c>
      <c r="I193" s="75">
        <v>0</v>
      </c>
      <c r="J193" s="46">
        <f t="shared" si="28"/>
        <v>5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29</v>
      </c>
      <c r="F194" s="70"/>
      <c r="G194" s="46">
        <f t="shared" si="27"/>
        <v>29</v>
      </c>
      <c r="H194" s="77">
        <v>0</v>
      </c>
      <c r="I194" s="75">
        <v>0</v>
      </c>
      <c r="J194" s="46">
        <f t="shared" si="28"/>
        <v>27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2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4</v>
      </c>
      <c r="F208" s="70"/>
      <c r="G208" s="46">
        <f t="shared" si="27"/>
        <v>4</v>
      </c>
      <c r="H208" s="77">
        <v>0</v>
      </c>
      <c r="I208" s="75">
        <v>0</v>
      </c>
      <c r="J208" s="46">
        <f t="shared" si="28"/>
        <v>4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>SUM(M230-O230)</f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54" si="37">E231+F231</f>
        <v>0</v>
      </c>
      <c r="H231" s="77">
        <v>0</v>
      </c>
      <c r="I231" s="75">
        <v>0</v>
      </c>
      <c r="J231" s="46">
        <f t="shared" ref="J231:J254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ref="P231:P256" si="39">SUM(M231-O231)</f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+'28'!J241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+'28'!J242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+'28'!J243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+'28'!J247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+'28'!J248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+'28'!J249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2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+'28'!J251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+'28'!J252</f>
        <v>1</v>
      </c>
      <c r="F252" s="70"/>
      <c r="G252" s="46">
        <f t="shared" si="37"/>
        <v>1</v>
      </c>
      <c r="H252" s="77">
        <v>0</v>
      </c>
      <c r="I252" s="75">
        <v>0</v>
      </c>
      <c r="J252" s="46">
        <f t="shared" si="38"/>
        <v>1</v>
      </c>
      <c r="K252" s="71"/>
      <c r="L252" s="20">
        <v>16</v>
      </c>
      <c r="M252" s="64">
        <f t="shared" si="31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+'28'!J253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>
        <v>247</v>
      </c>
      <c r="B254" s="10"/>
      <c r="C254" s="19"/>
      <c r="D254" s="10"/>
      <c r="E254" s="63">
        <f>+'28'!J254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2"/>
        <v>0</v>
      </c>
    </row>
    <row r="255" spans="1:18" ht="24" customHeight="1" x14ac:dyDescent="0.55000000000000004">
      <c r="A255" s="10">
        <v>248</v>
      </c>
      <c r="B255" s="10"/>
      <c r="C255" s="19"/>
      <c r="D255" s="10"/>
      <c r="E255" s="63">
        <f>+'28'!J255</f>
        <v>0</v>
      </c>
      <c r="F255" s="70"/>
      <c r="G255" s="46">
        <f t="shared" ref="G255" si="44">E255+F255</f>
        <v>0</v>
      </c>
      <c r="H255" s="77">
        <v>0</v>
      </c>
      <c r="I255" s="75">
        <v>0</v>
      </c>
      <c r="J255" s="46">
        <f t="shared" ref="J255" si="45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2"/>
        <v>0</v>
      </c>
    </row>
    <row r="256" spans="1:18" ht="25.5" x14ac:dyDescent="0.55000000000000004">
      <c r="A256" s="10">
        <v>249</v>
      </c>
      <c r="B256" s="10"/>
      <c r="C256" s="19"/>
      <c r="D256" s="10"/>
      <c r="E256" s="63">
        <f>+'28'!J256</f>
        <v>0</v>
      </c>
      <c r="F256" s="70"/>
      <c r="G256" s="46">
        <f t="shared" ref="G256" si="46">E256+F256</f>
        <v>0</v>
      </c>
      <c r="H256" s="77">
        <v>0</v>
      </c>
      <c r="I256" s="75">
        <v>0</v>
      </c>
      <c r="J256" s="46">
        <f t="shared" ref="J256" si="47">+G256-H256-K256-I256</f>
        <v>0</v>
      </c>
      <c r="K256" s="71"/>
      <c r="L256" s="20"/>
      <c r="M256" s="64">
        <f t="shared" ref="M256" si="48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49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689.34000000000015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1600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920</v>
      </c>
      <c r="O261" s="2">
        <v>120</v>
      </c>
      <c r="P261" s="2">
        <v>270</v>
      </c>
      <c r="Q261" s="2">
        <v>100</v>
      </c>
      <c r="R261" s="2">
        <v>200</v>
      </c>
      <c r="S261" s="2">
        <v>230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680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680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W343"/>
  <sheetViews>
    <sheetView zoomScale="80" zoomScaleNormal="8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S267" sqref="S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20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2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5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/>
      <c r="P18" s="122">
        <f t="shared" si="2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10</v>
      </c>
      <c r="P20" s="122">
        <f t="shared" si="2"/>
        <v>120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15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22">
        <f t="shared" si="2"/>
        <v>600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8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2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22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4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22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50</v>
      </c>
      <c r="P77" s="122">
        <f t="shared" si="7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0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22">
        <f t="shared" si="7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0</v>
      </c>
      <c r="K81" s="71">
        <v>2</v>
      </c>
      <c r="L81" s="20">
        <v>55</v>
      </c>
      <c r="M81" s="64">
        <f t="shared" ref="M81:M172" si="8">+L81*K81</f>
        <v>110</v>
      </c>
      <c r="N81" s="17" t="s">
        <v>16</v>
      </c>
      <c r="O81" s="18">
        <v>50</v>
      </c>
      <c r="P81" s="122">
        <f t="shared" si="7"/>
        <v>60</v>
      </c>
      <c r="Q81" s="89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133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2</v>
      </c>
      <c r="F113" s="70"/>
      <c r="G113" s="46">
        <f t="shared" si="21"/>
        <v>2</v>
      </c>
      <c r="H113" s="77">
        <v>0</v>
      </c>
      <c r="I113" s="75">
        <v>0</v>
      </c>
      <c r="J113" s="46">
        <f t="shared" si="22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9</v>
      </c>
      <c r="F125" s="70"/>
      <c r="G125" s="46">
        <f t="shared" si="21"/>
        <v>9</v>
      </c>
      <c r="H125" s="77">
        <v>0</v>
      </c>
      <c r="I125" s="75">
        <v>0</v>
      </c>
      <c r="J125" s="46">
        <f t="shared" si="22"/>
        <v>8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2">
        <f t="shared" si="12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5</v>
      </c>
      <c r="F131" s="70"/>
      <c r="G131" s="46">
        <f t="shared" si="21"/>
        <v>5</v>
      </c>
      <c r="H131" s="77">
        <v>0</v>
      </c>
      <c r="I131" s="75">
        <v>0</v>
      </c>
      <c r="J131" s="46">
        <f t="shared" si="22"/>
        <v>3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22">
        <f t="shared" si="12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22">
        <f t="shared" si="12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6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97" si="28"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2</v>
      </c>
      <c r="F141" s="70"/>
      <c r="G141" s="46">
        <f t="shared" si="21"/>
        <v>2</v>
      </c>
      <c r="H141" s="77">
        <v>0</v>
      </c>
      <c r="I141" s="75">
        <v>0</v>
      </c>
      <c r="J141" s="46">
        <f t="shared" si="22"/>
        <v>2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+'29'!J157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7</v>
      </c>
      <c r="F175" s="70"/>
      <c r="G175" s="46">
        <f t="shared" si="29"/>
        <v>7</v>
      </c>
      <c r="H175" s="77">
        <v>0</v>
      </c>
      <c r="I175" s="75">
        <v>0</v>
      </c>
      <c r="J175" s="46">
        <f t="shared" si="30"/>
        <v>5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 t="shared" si="28"/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2</v>
      </c>
      <c r="F178" s="70"/>
      <c r="G178" s="46">
        <f t="shared" si="29"/>
        <v>2</v>
      </c>
      <c r="H178" s="77">
        <v>0</v>
      </c>
      <c r="I178" s="75">
        <v>0</v>
      </c>
      <c r="J178" s="46">
        <f t="shared" si="30"/>
        <v>1</v>
      </c>
      <c r="K178" s="71">
        <v>1</v>
      </c>
      <c r="L178" s="20">
        <v>55</v>
      </c>
      <c r="M178" s="64">
        <f t="shared" si="33"/>
        <v>55</v>
      </c>
      <c r="N178" s="17" t="s">
        <v>16</v>
      </c>
      <c r="O178" s="18"/>
      <c r="P178" s="122">
        <f t="shared" si="28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10</v>
      </c>
      <c r="F185" s="70"/>
      <c r="G185" s="46">
        <f t="shared" si="29"/>
        <v>10</v>
      </c>
      <c r="H185" s="77">
        <v>0</v>
      </c>
      <c r="I185" s="75">
        <v>0</v>
      </c>
      <c r="J185" s="46">
        <f t="shared" si="30"/>
        <v>10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5</v>
      </c>
      <c r="F193" s="70"/>
      <c r="G193" s="46">
        <f t="shared" si="29"/>
        <v>5</v>
      </c>
      <c r="H193" s="77">
        <v>0</v>
      </c>
      <c r="I193" s="75">
        <v>0</v>
      </c>
      <c r="J193" s="46">
        <f t="shared" si="30"/>
        <v>5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27</v>
      </c>
      <c r="F194" s="70"/>
      <c r="G194" s="46">
        <f t="shared" si="29"/>
        <v>27</v>
      </c>
      <c r="H194" s="77">
        <v>0</v>
      </c>
      <c r="I194" s="75">
        <v>0</v>
      </c>
      <c r="J194" s="46">
        <f t="shared" si="30"/>
        <v>26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2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18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9</v>
      </c>
      <c r="F205" s="70"/>
      <c r="G205" s="46">
        <f t="shared" si="29"/>
        <v>9</v>
      </c>
      <c r="H205" s="77">
        <v>0</v>
      </c>
      <c r="I205" s="75">
        <v>0</v>
      </c>
      <c r="J205" s="46">
        <f t="shared" si="30"/>
        <v>8</v>
      </c>
      <c r="K205" s="71">
        <v>1</v>
      </c>
      <c r="L205" s="20">
        <v>55</v>
      </c>
      <c r="M205" s="64">
        <f t="shared" si="33"/>
        <v>55</v>
      </c>
      <c r="N205" s="17" t="s">
        <v>16</v>
      </c>
      <c r="O205" s="18"/>
      <c r="P205" s="122">
        <f t="shared" si="37"/>
        <v>55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4</v>
      </c>
      <c r="F208" s="70"/>
      <c r="G208" s="46">
        <f t="shared" si="29"/>
        <v>4</v>
      </c>
      <c r="H208" s="77">
        <v>0</v>
      </c>
      <c r="I208" s="75">
        <v>0</v>
      </c>
      <c r="J208" s="46">
        <f t="shared" si="30"/>
        <v>2</v>
      </c>
      <c r="K208" s="71">
        <v>2</v>
      </c>
      <c r="L208" s="20">
        <v>50</v>
      </c>
      <c r="M208" s="64">
        <f t="shared" si="33"/>
        <v>100</v>
      </c>
      <c r="N208" s="17" t="s">
        <v>16</v>
      </c>
      <c r="O208" s="18"/>
      <c r="P208" s="122">
        <f t="shared" si="37"/>
        <v>100</v>
      </c>
      <c r="Q208" s="89">
        <v>33</v>
      </c>
      <c r="R208" s="43">
        <f t="shared" si="34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ref="P219:P256" si="39">SUM(M219-O219)</f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+'29'!J247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+'29'!J248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+'29'!J250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+'29'!J251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+'29'!J252</f>
        <v>1</v>
      </c>
      <c r="F252" s="70"/>
      <c r="G252" s="46">
        <f t="shared" si="40"/>
        <v>1</v>
      </c>
      <c r="H252" s="77">
        <v>0</v>
      </c>
      <c r="I252" s="75">
        <v>0</v>
      </c>
      <c r="J252" s="46">
        <f t="shared" si="41"/>
        <v>1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+'29'!J253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ref="G255" si="46">E255+F255</f>
        <v>0</v>
      </c>
      <c r="H255" s="77">
        <v>0</v>
      </c>
      <c r="I255" s="75">
        <v>0</v>
      </c>
      <c r="J255" s="46">
        <f t="shared" ref="J255" si="47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ref="G256" si="48">E256+F256</f>
        <v>0</v>
      </c>
      <c r="H256" s="77">
        <v>0</v>
      </c>
      <c r="I256" s="75">
        <v>0</v>
      </c>
      <c r="J256" s="46">
        <f t="shared" ref="J256" si="49">+G256-H256-K256-I256</f>
        <v>0</v>
      </c>
      <c r="K256" s="71"/>
      <c r="L256" s="20"/>
      <c r="M256" s="64">
        <f t="shared" ref="M256" si="50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1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1006.4499999999999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2680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1150</v>
      </c>
      <c r="O261" s="2">
        <v>55</v>
      </c>
      <c r="P261" s="2">
        <v>115</v>
      </c>
      <c r="Q261" s="2">
        <v>330</v>
      </c>
      <c r="R261" s="2">
        <v>50</v>
      </c>
      <c r="S261" s="2">
        <v>100</v>
      </c>
      <c r="T261" s="2">
        <v>100</v>
      </c>
      <c r="U261" s="2">
        <v>150</v>
      </c>
      <c r="V261" s="2">
        <v>150</v>
      </c>
      <c r="W261" s="2">
        <v>100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260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1270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1270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18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13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>SUM(M27-O27)</f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7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10</v>
      </c>
      <c r="F35" s="70"/>
      <c r="G35" s="46">
        <f t="shared" si="5"/>
        <v>10</v>
      </c>
      <c r="H35" s="77">
        <v>0</v>
      </c>
      <c r="I35" s="75">
        <v>0</v>
      </c>
      <c r="J35" s="46">
        <f t="shared" si="6"/>
        <v>10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+'30'!J39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+'30'!J40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>SUM(M46-O46)</f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+'30'!J47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+'30'!J48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+'30'!J49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+'30'!J50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+'30'!J65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+'30'!J66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>SUM(M68-O68)</f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85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2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+'30'!J77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:P106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+'30'!J88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5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5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5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5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+'30'!J94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5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+'30'!J95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+'30'!J96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+'30'!J97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+'30'!J98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+'30'!J99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+'30'!J100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5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+'30'!J101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5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5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5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5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5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+'30'!J106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+'30'!J107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>SUM(M107-O107)</f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+'30'!J108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ref="P108:P125" si="27"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+'30'!J109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+'30'!J110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+'30'!J111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+'30'!J112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+'30'!J113</f>
        <v>2</v>
      </c>
      <c r="F113" s="70"/>
      <c r="G113" s="46">
        <f t="shared" si="21"/>
        <v>2</v>
      </c>
      <c r="H113" s="77">
        <v>0</v>
      </c>
      <c r="I113" s="75">
        <v>0</v>
      </c>
      <c r="J113" s="46">
        <f t="shared" si="22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+'30'!J114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+'30'!J115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+'30'!J116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+'30'!J117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+'30'!J118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+'30'!J119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+'30'!J120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+'30'!J121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+'30'!J122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+'30'!J123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+'30'!J124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+'30'!J125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+'30'!J126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ref="P126:P172" si="28">SUM(M126-O126)</f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+'30'!J127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+'30'!J128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+'30'!J129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+'30'!J130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+'30'!J131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2">
        <f t="shared" si="2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+'30'!J132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+'30'!J133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1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2">
        <f t="shared" si="2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+'30'!J134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+'30'!J135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+'30'!J136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+'30'!J137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+'30'!J138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+'30'!J139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+'30'!J140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+'30'!J141</f>
        <v>2</v>
      </c>
      <c r="F141" s="70"/>
      <c r="G141" s="46">
        <f t="shared" si="21"/>
        <v>2</v>
      </c>
      <c r="H141" s="77">
        <v>0</v>
      </c>
      <c r="I141" s="75">
        <v>0</v>
      </c>
      <c r="J141" s="46">
        <f t="shared" si="22"/>
        <v>2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+'30'!J142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+'30'!J143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+'30'!J144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+'30'!J145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+'30'!J146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+'30'!J147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+'30'!J148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+'30'!J149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+'30'!J150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+'30'!J151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+'30'!J152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+'30'!J153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+'30'!J154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+'30'!J155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+'30'!J156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1434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1435</v>
      </c>
      <c r="D157" s="10" t="s">
        <v>433</v>
      </c>
      <c r="E157" s="63">
        <f>+'30'!J157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1434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+'30'!J158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+'30'!J159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+'30'!J160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+'30'!J161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+'30'!J162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+'30'!J163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+'30'!J164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+'30'!J165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+'30'!J166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+'30'!J167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+'30'!J168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+'30'!J169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+'30'!J170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+'30'!J171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+'30'!J172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6" si="31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1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+'30'!J175</f>
        <v>5</v>
      </c>
      <c r="F175" s="70"/>
      <c r="G175" s="46">
        <f t="shared" si="29"/>
        <v>5</v>
      </c>
      <c r="H175" s="77">
        <v>0</v>
      </c>
      <c r="I175" s="75">
        <v>0</v>
      </c>
      <c r="J175" s="46">
        <f t="shared" si="30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1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+'30'!J176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1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+'30'!J177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4">+L177*K177</f>
        <v>0</v>
      </c>
      <c r="N177" s="17" t="s">
        <v>16</v>
      </c>
      <c r="O177" s="18"/>
      <c r="P177" s="23">
        <f t="shared" si="31"/>
        <v>0</v>
      </c>
      <c r="Q177" s="89"/>
      <c r="R177" s="43">
        <f t="shared" ref="R177:R255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+'30'!J178</f>
        <v>1</v>
      </c>
      <c r="F178" s="70"/>
      <c r="G178" s="46">
        <f t="shared" si="29"/>
        <v>1</v>
      </c>
      <c r="H178" s="77">
        <v>0</v>
      </c>
      <c r="I178" s="75">
        <v>0</v>
      </c>
      <c r="J178" s="46">
        <f t="shared" si="30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+'30'!J179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1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+'30'!J180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1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+'30'!J181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+'30'!J182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1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+'30'!J183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+'30'!J184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1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+'30'!J185</f>
        <v>10</v>
      </c>
      <c r="F185" s="70"/>
      <c r="G185" s="46">
        <f t="shared" si="29"/>
        <v>10</v>
      </c>
      <c r="H185" s="77">
        <v>0</v>
      </c>
      <c r="I185" s="75">
        <v>0</v>
      </c>
      <c r="J185" s="46">
        <f t="shared" si="30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1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+'30'!J186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1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+'30'!J188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+'30'!J190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ref="P190:P255" si="37">SUM(M190-O190)</f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+'30'!J191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+'30'!J192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+'30'!J193</f>
        <v>5</v>
      </c>
      <c r="F193" s="70"/>
      <c r="G193" s="46">
        <f t="shared" si="29"/>
        <v>5</v>
      </c>
      <c r="H193" s="77">
        <v>0</v>
      </c>
      <c r="I193" s="75">
        <v>0</v>
      </c>
      <c r="J193" s="46">
        <f t="shared" si="30"/>
        <v>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+'30'!J194</f>
        <v>26</v>
      </c>
      <c r="F194" s="70"/>
      <c r="G194" s="46">
        <f t="shared" si="29"/>
        <v>26</v>
      </c>
      <c r="H194" s="77">
        <v>0</v>
      </c>
      <c r="I194" s="75">
        <v>0</v>
      </c>
      <c r="J194" s="46">
        <f t="shared" si="30"/>
        <v>26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+'30'!J195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+'30'!J196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+'30'!J197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+'30'!J198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+'30'!J199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+'30'!J200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+'30'!J201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+'30'!J202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+'30'!J203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+'30'!J204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+'30'!J205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+'30'!J206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+'30'!J208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1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2">
        <f t="shared" si="37"/>
        <v>50</v>
      </c>
      <c r="Q208" s="89">
        <v>33</v>
      </c>
      <c r="R208" s="43">
        <f t="shared" si="35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+'30'!J209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+'30'!J210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+'30'!J211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+'30'!J212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+'30'!J213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+'30'!J214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+'30'!J215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+'30'!J216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+'30'!J217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+'30'!J218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+'30'!J219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+'30'!J220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+'30'!J221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+'30'!J222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+'30'!J223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+'30'!J224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+'30'!J225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+'30'!J226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+'30'!J227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+'30'!J228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+'30'!J229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+'30'!J230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+'30'!J231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+'30'!J239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+'30'!J246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1437</v>
      </c>
      <c r="D247" s="10" t="s">
        <v>433</v>
      </c>
      <c r="E247" s="63">
        <f>+'30'!J247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1438</v>
      </c>
      <c r="D248" s="10" t="s">
        <v>433</v>
      </c>
      <c r="E248" s="63">
        <f>+'30'!J248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+'30'!J249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1439</v>
      </c>
      <c r="D250" s="10" t="s">
        <v>433</v>
      </c>
      <c r="E250" s="63">
        <f>+'30'!J250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5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1444</v>
      </c>
      <c r="D251" s="10" t="s">
        <v>433</v>
      </c>
      <c r="E251" s="63">
        <f>+'30'!J251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4"/>
        <v>0</v>
      </c>
      <c r="N251" s="17" t="s">
        <v>16</v>
      </c>
      <c r="O251" s="18"/>
      <c r="P251" s="23">
        <f t="shared" si="37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1450</v>
      </c>
      <c r="D252" s="10" t="s">
        <v>433</v>
      </c>
      <c r="E252" s="63">
        <f>+'30'!J252</f>
        <v>1</v>
      </c>
      <c r="F252" s="70"/>
      <c r="G252" s="46">
        <f t="shared" si="40"/>
        <v>1</v>
      </c>
      <c r="H252" s="77">
        <v>0</v>
      </c>
      <c r="I252" s="75">
        <v>0</v>
      </c>
      <c r="J252" s="46">
        <f t="shared" si="41"/>
        <v>1</v>
      </c>
      <c r="K252" s="71"/>
      <c r="L252" s="20">
        <v>16</v>
      </c>
      <c r="M252" s="64">
        <f t="shared" si="34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+'30'!J253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+'30'!J254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5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ref="P256" si="53">SUM(M256-O256)</f>
        <v>0</v>
      </c>
      <c r="Q256" s="89"/>
      <c r="R256" s="43">
        <f t="shared" ref="R256" si="54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342.78999999999996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900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800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800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9" t="s">
        <v>242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O2" s="190" t="s">
        <v>0</v>
      </c>
      <c r="P2" s="190"/>
      <c r="Q2" s="190"/>
      <c r="R2" s="190"/>
      <c r="S2" s="190"/>
      <c r="T2" s="190"/>
      <c r="U2" s="190"/>
      <c r="V2" s="190"/>
      <c r="W2" s="190"/>
      <c r="X2" s="190"/>
      <c r="Y2" s="190"/>
    </row>
    <row r="3" spans="1:26" s="5" customFormat="1" ht="26.25" x14ac:dyDescent="0.55000000000000004">
      <c r="A3" s="191" t="s">
        <v>1</v>
      </c>
      <c r="B3" s="191" t="s">
        <v>2</v>
      </c>
      <c r="C3" s="192" t="s">
        <v>3</v>
      </c>
      <c r="D3" s="192" t="s">
        <v>4</v>
      </c>
      <c r="E3" s="192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86" t="s">
        <v>10</v>
      </c>
      <c r="O3" s="191" t="s">
        <v>1</v>
      </c>
      <c r="P3" s="191" t="s">
        <v>2</v>
      </c>
      <c r="Q3" s="192" t="s">
        <v>3</v>
      </c>
      <c r="R3" s="192" t="s">
        <v>4</v>
      </c>
      <c r="S3" s="192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86" t="s">
        <v>10</v>
      </c>
    </row>
    <row r="4" spans="1:26" s="5" customFormat="1" ht="27" thickBot="1" x14ac:dyDescent="0.6">
      <c r="A4" s="191"/>
      <c r="B4" s="191"/>
      <c r="C4" s="193"/>
      <c r="D4" s="193"/>
      <c r="E4" s="193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86"/>
      <c r="O4" s="191"/>
      <c r="P4" s="191"/>
      <c r="Q4" s="193"/>
      <c r="R4" s="193"/>
      <c r="S4" s="193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8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1" t="s">
        <v>119</v>
      </c>
      <c r="Q107" s="202"/>
      <c r="R107" s="202"/>
      <c r="S107" s="202"/>
      <c r="T107" s="202"/>
      <c r="U107" s="202"/>
      <c r="V107" s="202"/>
      <c r="W107" s="20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6" t="s">
        <v>213</v>
      </c>
      <c r="N205" s="20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0" t="s">
        <v>212</v>
      </c>
      <c r="I206" s="181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7" t="s">
        <v>202</v>
      </c>
      <c r="J207" s="207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4" t="s">
        <v>203</v>
      </c>
      <c r="J208" s="20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4" t="s">
        <v>205</v>
      </c>
      <c r="J210" s="205"/>
      <c r="K210" s="36">
        <v>0</v>
      </c>
    </row>
    <row r="211" spans="1:11" ht="25.5" x14ac:dyDescent="0.55000000000000004">
      <c r="A211" s="1"/>
      <c r="C211" s="31"/>
      <c r="E211" s="31"/>
      <c r="G211" s="31"/>
      <c r="I211" s="204" t="s">
        <v>206</v>
      </c>
      <c r="J211" s="205"/>
      <c r="K211" s="36">
        <v>0</v>
      </c>
    </row>
    <row r="212" spans="1:11" ht="25.5" x14ac:dyDescent="0.55000000000000004">
      <c r="A212" s="1"/>
      <c r="C212" s="31"/>
      <c r="E212" s="31"/>
      <c r="G212" s="31"/>
      <c r="I212" s="204" t="s">
        <v>207</v>
      </c>
      <c r="J212" s="20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4" t="s">
        <v>208</v>
      </c>
      <c r="J213" s="20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4" t="s">
        <v>209</v>
      </c>
      <c r="J214" s="205"/>
      <c r="K214" s="37">
        <v>0</v>
      </c>
    </row>
    <row r="215" spans="1:11" ht="25.5" x14ac:dyDescent="0.55000000000000004">
      <c r="A215" s="1"/>
      <c r="C215" s="31"/>
      <c r="E215" s="31"/>
      <c r="G215" s="31"/>
      <c r="I215" s="204" t="s">
        <v>210</v>
      </c>
      <c r="J215" s="205"/>
      <c r="K215" s="33">
        <f>+K214-K213</f>
        <v>0</v>
      </c>
    </row>
    <row r="216" spans="1:11" ht="25.5" x14ac:dyDescent="0.55000000000000004">
      <c r="G216" s="2"/>
      <c r="I216" s="204" t="s">
        <v>211</v>
      </c>
      <c r="J216" s="20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2025-10-31T08:58:37Z</cp:lastPrinted>
  <dcterms:created xsi:type="dcterms:W3CDTF">2023-12-01T06:41:03Z</dcterms:created>
  <dcterms:modified xsi:type="dcterms:W3CDTF">2025-11-01T02:28:04Z</dcterms:modified>
</cp:coreProperties>
</file>