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ต.ค. 68\"/>
    </mc:Choice>
  </mc:AlternateContent>
  <xr:revisionPtr revIDLastSave="0" documentId="13_ncr:1_{D6330E1D-5923-443D-A7CF-2C0ACBDED2E6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'1'!$A$1:$S$270</definedName>
    <definedName name="_xlnm._FilterDatabase" localSheetId="13" hidden="1">'10'!$A$1:$S$267</definedName>
    <definedName name="_xlnm._FilterDatabase" localSheetId="14" hidden="1">'11'!$A$1:$S$267</definedName>
    <definedName name="_xlnm._FilterDatabase" localSheetId="15" hidden="1">'12'!$A$1:$S$267</definedName>
    <definedName name="_xlnm._FilterDatabase" localSheetId="16" hidden="1">'13'!$A$1:$S$267</definedName>
    <definedName name="_xlnm._FilterDatabase" localSheetId="17" hidden="1">'14'!$A$1:$S$267</definedName>
    <definedName name="_xlnm._FilterDatabase" localSheetId="18" hidden="1">'15'!$A$1:$S$267</definedName>
    <definedName name="_xlnm._FilterDatabase" localSheetId="19" hidden="1">'16'!$A$1:$S$267</definedName>
    <definedName name="_xlnm._FilterDatabase" localSheetId="20" hidden="1">'17'!$A$1:$S$267</definedName>
    <definedName name="_xlnm._FilterDatabase" localSheetId="21" hidden="1">'18'!$A$1:$S$267</definedName>
    <definedName name="_xlnm._FilterDatabase" localSheetId="22" hidden="1">'19'!$A$1:$S$267</definedName>
    <definedName name="_xlnm._FilterDatabase" localSheetId="5" hidden="1">'2'!$A$1:$S$267</definedName>
    <definedName name="_xlnm._FilterDatabase" localSheetId="23" hidden="1">'20'!$A$1:$S$267</definedName>
    <definedName name="_xlnm._FilterDatabase" localSheetId="24" hidden="1">'21'!$A$1:$S$267</definedName>
    <definedName name="_xlnm._FilterDatabase" localSheetId="25" hidden="1">'22'!$A$1:$S$267</definedName>
    <definedName name="_xlnm._FilterDatabase" localSheetId="26" hidden="1">'23'!$A$1:$S$267</definedName>
    <definedName name="_xlnm._FilterDatabase" localSheetId="27" hidden="1">'24'!$A$1:$S$267</definedName>
    <definedName name="_xlnm._FilterDatabase" localSheetId="28" hidden="1">'25'!$A$1:$S$267</definedName>
    <definedName name="_xlnm._FilterDatabase" localSheetId="29" hidden="1">'26'!$A$1:$S$267</definedName>
    <definedName name="_xlnm._FilterDatabase" localSheetId="30" hidden="1">'27'!$A$1:$S$267</definedName>
    <definedName name="_xlnm._FilterDatabase" localSheetId="31" hidden="1">'28'!$A$1:$S$267</definedName>
    <definedName name="_xlnm._FilterDatabase" localSheetId="32" hidden="1">'29'!$A$1:$S$267</definedName>
    <definedName name="_xlnm._FilterDatabase" localSheetId="6" hidden="1">'3'!$A$1:$S$267</definedName>
    <definedName name="_xlnm._FilterDatabase" localSheetId="33" hidden="1">'30'!$A$1:$S$267</definedName>
    <definedName name="_xlnm._FilterDatabase" localSheetId="35" hidden="1">'31'!$A$1:$Y$216</definedName>
    <definedName name="_xlnm._FilterDatabase" localSheetId="34" hidden="1">'31.'!$A$1:$S$267</definedName>
    <definedName name="_xlnm._FilterDatabase" localSheetId="7" hidden="1">'4'!$A$1:$S$267</definedName>
    <definedName name="_xlnm._FilterDatabase" localSheetId="8" hidden="1">'5'!$A$1:$S$267</definedName>
    <definedName name="_xlnm._FilterDatabase" localSheetId="9" hidden="1">'6'!$A$1:$S$267</definedName>
    <definedName name="_xlnm._FilterDatabase" localSheetId="10" hidden="1">'7'!$A$1:$S$267</definedName>
    <definedName name="_xlnm._FilterDatabase" localSheetId="11" hidden="1">'8'!$A$1:$S$267</definedName>
    <definedName name="_xlnm._FilterDatabase" localSheetId="12" hidden="1">'9'!$A$1:$S$267</definedName>
    <definedName name="_xlnm._FilterDatabase" localSheetId="0" hidden="1">'DATA POS'!$A$1:$J$536</definedName>
    <definedName name="_xlnm._FilterDatabase" localSheetId="3" hidden="1">ยกมา!$A$1:$S$270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5" i="8" l="1"/>
  <c r="W35" i="8"/>
  <c r="V35" i="8"/>
  <c r="U35" i="8"/>
  <c r="T35" i="8"/>
  <c r="S35" i="8"/>
  <c r="R35" i="8"/>
  <c r="P94" i="107"/>
  <c r="R251" i="107"/>
  <c r="R252" i="107"/>
  <c r="R253" i="107"/>
  <c r="R254" i="107"/>
  <c r="R255" i="107"/>
  <c r="R256" i="107"/>
  <c r="R257" i="107"/>
  <c r="R258" i="107"/>
  <c r="M251" i="107"/>
  <c r="P251" i="107" s="1"/>
  <c r="M252" i="107"/>
  <c r="P252" i="107" s="1"/>
  <c r="M253" i="107"/>
  <c r="P253" i="107" s="1"/>
  <c r="M254" i="107"/>
  <c r="P254" i="107" s="1"/>
  <c r="M255" i="107"/>
  <c r="P255" i="107" s="1"/>
  <c r="M256" i="107"/>
  <c r="P256" i="107" s="1"/>
  <c r="M257" i="107"/>
  <c r="P257" i="107" s="1"/>
  <c r="M258" i="107"/>
  <c r="P258" i="107" s="1"/>
  <c r="J238" i="107"/>
  <c r="J245" i="107"/>
  <c r="J246" i="107"/>
  <c r="G252" i="107"/>
  <c r="J252" i="107" s="1"/>
  <c r="G253" i="107"/>
  <c r="J253" i="107" s="1"/>
  <c r="G254" i="107"/>
  <c r="J254" i="107" s="1"/>
  <c r="G255" i="107"/>
  <c r="J255" i="107" s="1"/>
  <c r="G256" i="107"/>
  <c r="J256" i="107" s="1"/>
  <c r="G257" i="107"/>
  <c r="J257" i="107" s="1"/>
  <c r="G258" i="107"/>
  <c r="J258" i="107" s="1"/>
  <c r="G259" i="107"/>
  <c r="G236" i="107"/>
  <c r="G237" i="107"/>
  <c r="G238" i="107"/>
  <c r="G239" i="107"/>
  <c r="J239" i="107" s="1"/>
  <c r="G240" i="107"/>
  <c r="J240" i="107" s="1"/>
  <c r="G241" i="107"/>
  <c r="J241" i="107" s="1"/>
  <c r="G242" i="107"/>
  <c r="J242" i="107" s="1"/>
  <c r="G243" i="107"/>
  <c r="J243" i="107" s="1"/>
  <c r="G244" i="107"/>
  <c r="J244" i="107" s="1"/>
  <c r="G245" i="107"/>
  <c r="G246" i="107"/>
  <c r="G247" i="107"/>
  <c r="J247" i="107" s="1"/>
  <c r="G248" i="107"/>
  <c r="J248" i="107" s="1"/>
  <c r="G249" i="107"/>
  <c r="J249" i="107" s="1"/>
  <c r="G250" i="107"/>
  <c r="J250" i="107" s="1"/>
  <c r="G251" i="107"/>
  <c r="J251" i="107" s="1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259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5" i="107"/>
  <c r="R252" i="106"/>
  <c r="R253" i="106"/>
  <c r="R254" i="106"/>
  <c r="R255" i="106"/>
  <c r="R256" i="106"/>
  <c r="R257" i="106"/>
  <c r="R258" i="106"/>
  <c r="P258" i="106"/>
  <c r="M248" i="106"/>
  <c r="M249" i="106"/>
  <c r="M250" i="106"/>
  <c r="M251" i="106"/>
  <c r="P251" i="106" s="1"/>
  <c r="M252" i="106"/>
  <c r="P252" i="106" s="1"/>
  <c r="M253" i="106"/>
  <c r="P253" i="106" s="1"/>
  <c r="M254" i="106"/>
  <c r="P254" i="106" s="1"/>
  <c r="M255" i="106"/>
  <c r="P255" i="106" s="1"/>
  <c r="M256" i="106"/>
  <c r="P256" i="106" s="1"/>
  <c r="M257" i="106"/>
  <c r="P257" i="106" s="1"/>
  <c r="M258" i="106"/>
  <c r="G248" i="106"/>
  <c r="G249" i="106"/>
  <c r="J249" i="106" s="1"/>
  <c r="G250" i="106"/>
  <c r="J250" i="106" s="1"/>
  <c r="G251" i="106"/>
  <c r="J251" i="106" s="1"/>
  <c r="G252" i="106"/>
  <c r="J252" i="106" s="1"/>
  <c r="G253" i="106"/>
  <c r="J253" i="106" s="1"/>
  <c r="G254" i="106"/>
  <c r="J254" i="106" s="1"/>
  <c r="G255" i="106"/>
  <c r="J255" i="106" s="1"/>
  <c r="G256" i="106"/>
  <c r="J256" i="106" s="1"/>
  <c r="G257" i="106"/>
  <c r="J257" i="106" s="1"/>
  <c r="G258" i="106"/>
  <c r="J258" i="106" s="1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5" i="106"/>
  <c r="V29" i="8"/>
  <c r="M251" i="105"/>
  <c r="P251" i="105" s="1"/>
  <c r="M252" i="105"/>
  <c r="P252" i="105" s="1"/>
  <c r="M253" i="105"/>
  <c r="P253" i="105" s="1"/>
  <c r="M254" i="105"/>
  <c r="P254" i="105" s="1"/>
  <c r="M255" i="105"/>
  <c r="P255" i="105" s="1"/>
  <c r="M256" i="105"/>
  <c r="P256" i="105" s="1"/>
  <c r="M257" i="105"/>
  <c r="P257" i="105" s="1"/>
  <c r="J252" i="105"/>
  <c r="G250" i="105"/>
  <c r="G251" i="105"/>
  <c r="G252" i="105"/>
  <c r="G253" i="105"/>
  <c r="J253" i="105" s="1"/>
  <c r="G254" i="105"/>
  <c r="J254" i="105" s="1"/>
  <c r="G255" i="105"/>
  <c r="J255" i="105" s="1"/>
  <c r="G256" i="105"/>
  <c r="J256" i="105" s="1"/>
  <c r="G257" i="105"/>
  <c r="J257" i="105" s="1"/>
  <c r="G258" i="105"/>
  <c r="J258" i="105" s="1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5" i="105"/>
  <c r="M252" i="104"/>
  <c r="P252" i="104" s="1"/>
  <c r="M253" i="104"/>
  <c r="P253" i="104" s="1"/>
  <c r="M254" i="104"/>
  <c r="P254" i="104" s="1"/>
  <c r="M255" i="104"/>
  <c r="P255" i="104" s="1"/>
  <c r="M256" i="104"/>
  <c r="P256" i="104" s="1"/>
  <c r="M257" i="104"/>
  <c r="P257" i="104" s="1"/>
  <c r="G254" i="104"/>
  <c r="J254" i="104" s="1"/>
  <c r="G255" i="104"/>
  <c r="J255" i="104" s="1"/>
  <c r="G256" i="104"/>
  <c r="J256" i="104" s="1"/>
  <c r="G257" i="104"/>
  <c r="J257" i="104" s="1"/>
  <c r="G258" i="104"/>
  <c r="J258" i="104" s="1"/>
  <c r="G252" i="104"/>
  <c r="G253" i="104"/>
  <c r="J253" i="104" s="1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5" i="104"/>
  <c r="P129" i="103"/>
  <c r="P130" i="103"/>
  <c r="P131" i="103"/>
  <c r="P132" i="103"/>
  <c r="P133" i="103"/>
  <c r="P134" i="103"/>
  <c r="P135" i="103"/>
  <c r="P136" i="103"/>
  <c r="P137" i="103"/>
  <c r="P138" i="103"/>
  <c r="P139" i="103"/>
  <c r="P140" i="103"/>
  <c r="P141" i="103"/>
  <c r="P142" i="103"/>
  <c r="P121" i="103"/>
  <c r="P122" i="103"/>
  <c r="P123" i="103"/>
  <c r="P124" i="103"/>
  <c r="P125" i="103"/>
  <c r="P126" i="103"/>
  <c r="P127" i="103"/>
  <c r="P128" i="103"/>
  <c r="P255" i="103"/>
  <c r="M250" i="103"/>
  <c r="P250" i="103" s="1"/>
  <c r="M251" i="103"/>
  <c r="P251" i="103" s="1"/>
  <c r="M252" i="103"/>
  <c r="P252" i="103" s="1"/>
  <c r="M253" i="103"/>
  <c r="P253" i="103" s="1"/>
  <c r="M254" i="103"/>
  <c r="P254" i="103" s="1"/>
  <c r="M255" i="103"/>
  <c r="M256" i="103"/>
  <c r="P256" i="103" s="1"/>
  <c r="M257" i="103"/>
  <c r="P257" i="103" s="1"/>
  <c r="J257" i="103"/>
  <c r="G249" i="103"/>
  <c r="G250" i="103"/>
  <c r="J250" i="103" s="1"/>
  <c r="G251" i="103"/>
  <c r="J251" i="103" s="1"/>
  <c r="G252" i="103"/>
  <c r="J252" i="103" s="1"/>
  <c r="G253" i="103"/>
  <c r="J253" i="103" s="1"/>
  <c r="G254" i="103"/>
  <c r="J254" i="103" s="1"/>
  <c r="G255" i="103"/>
  <c r="J255" i="103" s="1"/>
  <c r="G256" i="103"/>
  <c r="J256" i="103" s="1"/>
  <c r="G257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G30" i="103" s="1"/>
  <c r="J30" i="103" s="1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6" i="103"/>
  <c r="E7" i="103"/>
  <c r="E8" i="103"/>
  <c r="E9" i="103"/>
  <c r="E10" i="103"/>
  <c r="E11" i="103"/>
  <c r="E12" i="103"/>
  <c r="E13" i="103"/>
  <c r="E14" i="103"/>
  <c r="E5" i="103"/>
  <c r="P256" i="102"/>
  <c r="M251" i="102"/>
  <c r="M252" i="102"/>
  <c r="P252" i="102" s="1"/>
  <c r="M253" i="102"/>
  <c r="P253" i="102" s="1"/>
  <c r="M254" i="102"/>
  <c r="P254" i="102" s="1"/>
  <c r="M255" i="102"/>
  <c r="P255" i="102" s="1"/>
  <c r="M256" i="102"/>
  <c r="M257" i="102"/>
  <c r="P257" i="102" s="1"/>
  <c r="G251" i="102"/>
  <c r="G252" i="102"/>
  <c r="J252" i="102" s="1"/>
  <c r="G253" i="102"/>
  <c r="J253" i="102" s="1"/>
  <c r="G254" i="102"/>
  <c r="J254" i="102" s="1"/>
  <c r="G255" i="102"/>
  <c r="J255" i="102" s="1"/>
  <c r="G256" i="102"/>
  <c r="J256" i="102" s="1"/>
  <c r="G257" i="102"/>
  <c r="J257" i="102" s="1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G248" i="102" s="1"/>
  <c r="J248" i="102" s="1"/>
  <c r="E249" i="102"/>
  <c r="E250" i="102"/>
  <c r="E251" i="102"/>
  <c r="E252" i="102"/>
  <c r="E253" i="102"/>
  <c r="E254" i="102"/>
  <c r="E255" i="102"/>
  <c r="E256" i="102"/>
  <c r="E257" i="102"/>
  <c r="E258" i="102"/>
  <c r="E259" i="102"/>
  <c r="E6" i="102"/>
  <c r="E7" i="102"/>
  <c r="E8" i="102"/>
  <c r="E9" i="102"/>
  <c r="E10" i="102"/>
  <c r="E11" i="102"/>
  <c r="E12" i="102"/>
  <c r="E13" i="102"/>
  <c r="E14" i="102"/>
  <c r="E15" i="102"/>
  <c r="E16" i="102"/>
  <c r="E5" i="102"/>
  <c r="G251" i="101"/>
  <c r="J251" i="101" s="1"/>
  <c r="G252" i="101"/>
  <c r="J252" i="101" s="1"/>
  <c r="G253" i="101"/>
  <c r="J253" i="101" s="1"/>
  <c r="G254" i="101"/>
  <c r="J254" i="101" s="1"/>
  <c r="G255" i="101"/>
  <c r="J255" i="101" s="1"/>
  <c r="G256" i="101"/>
  <c r="J256" i="101" s="1"/>
  <c r="G257" i="101"/>
  <c r="J257" i="101" s="1"/>
  <c r="G258" i="101"/>
  <c r="J258" i="101" s="1"/>
  <c r="G258" i="102" s="1"/>
  <c r="J258" i="102" s="1"/>
  <c r="G258" i="103" s="1"/>
  <c r="J258" i="103" s="1"/>
  <c r="M250" i="101"/>
  <c r="M251" i="101"/>
  <c r="M252" i="101"/>
  <c r="M253" i="101"/>
  <c r="P253" i="101" s="1"/>
  <c r="M254" i="101"/>
  <c r="P254" i="101" s="1"/>
  <c r="M255" i="101"/>
  <c r="P255" i="101" s="1"/>
  <c r="M256" i="101"/>
  <c r="P256" i="101" s="1"/>
  <c r="M257" i="101"/>
  <c r="P257" i="101" s="1"/>
  <c r="R252" i="101"/>
  <c r="R253" i="101"/>
  <c r="R254" i="101"/>
  <c r="R255" i="101"/>
  <c r="R256" i="101"/>
  <c r="R257" i="101"/>
  <c r="P251" i="101"/>
  <c r="P252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G249" i="101" s="1"/>
  <c r="J249" i="101" s="1"/>
  <c r="E250" i="101"/>
  <c r="E251" i="101"/>
  <c r="E252" i="101"/>
  <c r="E253" i="101"/>
  <c r="E254" i="101"/>
  <c r="E255" i="101"/>
  <c r="E256" i="101"/>
  <c r="E257" i="101"/>
  <c r="E258" i="101"/>
  <c r="E259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5" i="101"/>
  <c r="M251" i="100"/>
  <c r="P251" i="100" s="1"/>
  <c r="M252" i="100"/>
  <c r="P252" i="100" s="1"/>
  <c r="M253" i="100"/>
  <c r="P253" i="100" s="1"/>
  <c r="M254" i="100"/>
  <c r="P254" i="100" s="1"/>
  <c r="M255" i="100"/>
  <c r="P255" i="100" s="1"/>
  <c r="M256" i="100"/>
  <c r="M257" i="100"/>
  <c r="J257" i="100"/>
  <c r="G256" i="100"/>
  <c r="J256" i="100" s="1"/>
  <c r="G257" i="100"/>
  <c r="G247" i="100"/>
  <c r="G248" i="100"/>
  <c r="G249" i="100"/>
  <c r="G250" i="100"/>
  <c r="J250" i="100" s="1"/>
  <c r="G251" i="100"/>
  <c r="J251" i="100" s="1"/>
  <c r="G252" i="100"/>
  <c r="J252" i="100" s="1"/>
  <c r="G253" i="100"/>
  <c r="J253" i="100" s="1"/>
  <c r="G254" i="100"/>
  <c r="J254" i="100" s="1"/>
  <c r="G255" i="100"/>
  <c r="J255" i="100" s="1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Y27" i="8"/>
  <c r="W27" i="8"/>
  <c r="V27" i="8"/>
  <c r="U27" i="8"/>
  <c r="T27" i="8"/>
  <c r="S27" i="8"/>
  <c r="Y26" i="8"/>
  <c r="W26" i="8"/>
  <c r="V26" i="8"/>
  <c r="U26" i="8"/>
  <c r="T26" i="8"/>
  <c r="S26" i="8"/>
  <c r="R26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P251" i="8" s="1"/>
  <c r="K252" i="8"/>
  <c r="P252" i="8" s="1"/>
  <c r="K253" i="8"/>
  <c r="P253" i="8" s="1"/>
  <c r="K254" i="8"/>
  <c r="P254" i="8" s="1"/>
  <c r="K255" i="8"/>
  <c r="P255" i="8" s="1"/>
  <c r="K256" i="8"/>
  <c r="K257" i="8"/>
  <c r="P257" i="8" s="1"/>
  <c r="K25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G18" i="8" s="1"/>
  <c r="F19" i="8"/>
  <c r="G19" i="8" s="1"/>
  <c r="F20" i="8"/>
  <c r="G20" i="8" s="1"/>
  <c r="F21" i="8"/>
  <c r="G21" i="8" s="1"/>
  <c r="F22" i="8"/>
  <c r="G22" i="8" s="1"/>
  <c r="F23" i="8"/>
  <c r="G23" i="8" s="1"/>
  <c r="F24" i="8"/>
  <c r="G24" i="8" s="1"/>
  <c r="F25" i="8"/>
  <c r="G25" i="8" s="1"/>
  <c r="F26" i="8"/>
  <c r="G26" i="8" s="1"/>
  <c r="F27" i="8"/>
  <c r="G27" i="8" s="1"/>
  <c r="F28" i="8"/>
  <c r="G28" i="8" s="1"/>
  <c r="F29" i="8"/>
  <c r="G29" i="8" s="1"/>
  <c r="F30" i="8"/>
  <c r="G30" i="8" s="1"/>
  <c r="F31" i="8"/>
  <c r="G31" i="8" s="1"/>
  <c r="F32" i="8"/>
  <c r="G32" i="8" s="1"/>
  <c r="F33" i="8"/>
  <c r="G33" i="8" s="1"/>
  <c r="F34" i="8"/>
  <c r="G34" i="8" s="1"/>
  <c r="F35" i="8"/>
  <c r="G35" i="8" s="1"/>
  <c r="F36" i="8"/>
  <c r="G36" i="8" s="1"/>
  <c r="F37" i="8"/>
  <c r="G37" i="8" s="1"/>
  <c r="F38" i="8"/>
  <c r="G38" i="8" s="1"/>
  <c r="F39" i="8"/>
  <c r="G39" i="8" s="1"/>
  <c r="F40" i="8"/>
  <c r="G40" i="8" s="1"/>
  <c r="F41" i="8"/>
  <c r="G41" i="8" s="1"/>
  <c r="F42" i="8"/>
  <c r="G42" i="8" s="1"/>
  <c r="F43" i="8"/>
  <c r="G43" i="8" s="1"/>
  <c r="F44" i="8"/>
  <c r="G44" i="8" s="1"/>
  <c r="F45" i="8"/>
  <c r="G45" i="8" s="1"/>
  <c r="F46" i="8"/>
  <c r="G46" i="8" s="1"/>
  <c r="F47" i="8"/>
  <c r="G47" i="8" s="1"/>
  <c r="F48" i="8"/>
  <c r="G48" i="8" s="1"/>
  <c r="F49" i="8"/>
  <c r="G49" i="8" s="1"/>
  <c r="F50" i="8"/>
  <c r="G50" i="8" s="1"/>
  <c r="F51" i="8"/>
  <c r="G51" i="8" s="1"/>
  <c r="F52" i="8"/>
  <c r="G52" i="8" s="1"/>
  <c r="F53" i="8"/>
  <c r="G53" i="8" s="1"/>
  <c r="F54" i="8"/>
  <c r="G54" i="8" s="1"/>
  <c r="F55" i="8"/>
  <c r="G55" i="8" s="1"/>
  <c r="F56" i="8"/>
  <c r="G56" i="8" s="1"/>
  <c r="F57" i="8"/>
  <c r="G57" i="8" s="1"/>
  <c r="F58" i="8"/>
  <c r="G58" i="8" s="1"/>
  <c r="F59" i="8"/>
  <c r="G59" i="8" s="1"/>
  <c r="F60" i="8"/>
  <c r="G60" i="8" s="1"/>
  <c r="F61" i="8"/>
  <c r="G61" i="8" s="1"/>
  <c r="F62" i="8"/>
  <c r="G62" i="8" s="1"/>
  <c r="F63" i="8"/>
  <c r="G63" i="8" s="1"/>
  <c r="F64" i="8"/>
  <c r="G64" i="8" s="1"/>
  <c r="F65" i="8"/>
  <c r="G65" i="8" s="1"/>
  <c r="F66" i="8"/>
  <c r="G66" i="8" s="1"/>
  <c r="F67" i="8"/>
  <c r="G67" i="8" s="1"/>
  <c r="F68" i="8"/>
  <c r="G68" i="8" s="1"/>
  <c r="F69" i="8"/>
  <c r="G69" i="8" s="1"/>
  <c r="F70" i="8"/>
  <c r="G70" i="8" s="1"/>
  <c r="F71" i="8"/>
  <c r="G71" i="8" s="1"/>
  <c r="F72" i="8"/>
  <c r="G72" i="8" s="1"/>
  <c r="F73" i="8"/>
  <c r="G73" i="8" s="1"/>
  <c r="F74" i="8"/>
  <c r="G74" i="8" s="1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83" i="8"/>
  <c r="G83" i="8" s="1"/>
  <c r="F84" i="8"/>
  <c r="G84" i="8" s="1"/>
  <c r="F85" i="8"/>
  <c r="G85" i="8" s="1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G92" i="8" s="1"/>
  <c r="F93" i="8"/>
  <c r="G93" i="8" s="1"/>
  <c r="F94" i="8"/>
  <c r="G94" i="8" s="1"/>
  <c r="F95" i="8"/>
  <c r="G95" i="8" s="1"/>
  <c r="F96" i="8"/>
  <c r="G96" i="8" s="1"/>
  <c r="F97" i="8"/>
  <c r="G97" i="8" s="1"/>
  <c r="F98" i="8"/>
  <c r="G98" i="8" s="1"/>
  <c r="F99" i="8"/>
  <c r="G99" i="8" s="1"/>
  <c r="F100" i="8"/>
  <c r="G100" i="8" s="1"/>
  <c r="F101" i="8"/>
  <c r="G101" i="8" s="1"/>
  <c r="F102" i="8"/>
  <c r="G102" i="8" s="1"/>
  <c r="F103" i="8"/>
  <c r="G103" i="8" s="1"/>
  <c r="F104" i="8"/>
  <c r="G104" i="8" s="1"/>
  <c r="F105" i="8"/>
  <c r="G105" i="8" s="1"/>
  <c r="F106" i="8"/>
  <c r="G106" i="8" s="1"/>
  <c r="F107" i="8"/>
  <c r="G107" i="8" s="1"/>
  <c r="F108" i="8"/>
  <c r="G108" i="8" s="1"/>
  <c r="F109" i="8"/>
  <c r="G109" i="8" s="1"/>
  <c r="F110" i="8"/>
  <c r="G110" i="8" s="1"/>
  <c r="F111" i="8"/>
  <c r="G111" i="8" s="1"/>
  <c r="F112" i="8"/>
  <c r="G112" i="8" s="1"/>
  <c r="F113" i="8"/>
  <c r="G113" i="8" s="1"/>
  <c r="F114" i="8"/>
  <c r="G114" i="8" s="1"/>
  <c r="F115" i="8"/>
  <c r="G115" i="8" s="1"/>
  <c r="F116" i="8"/>
  <c r="G116" i="8" s="1"/>
  <c r="F117" i="8"/>
  <c r="G117" i="8" s="1"/>
  <c r="F118" i="8"/>
  <c r="G118" i="8" s="1"/>
  <c r="F119" i="8"/>
  <c r="G119" i="8" s="1"/>
  <c r="F120" i="8"/>
  <c r="G120" i="8" s="1"/>
  <c r="F121" i="8"/>
  <c r="G121" i="8" s="1"/>
  <c r="F122" i="8"/>
  <c r="G122" i="8" s="1"/>
  <c r="F123" i="8"/>
  <c r="G123" i="8" s="1"/>
  <c r="F124" i="8"/>
  <c r="G124" i="8" s="1"/>
  <c r="F125" i="8"/>
  <c r="G125" i="8" s="1"/>
  <c r="F126" i="8"/>
  <c r="G126" i="8" s="1"/>
  <c r="F127" i="8"/>
  <c r="G127" i="8" s="1"/>
  <c r="F128" i="8"/>
  <c r="G128" i="8" s="1"/>
  <c r="F129" i="8"/>
  <c r="G129" i="8" s="1"/>
  <c r="F130" i="8"/>
  <c r="G130" i="8" s="1"/>
  <c r="F131" i="8"/>
  <c r="G131" i="8" s="1"/>
  <c r="F132" i="8"/>
  <c r="G132" i="8" s="1"/>
  <c r="F133" i="8"/>
  <c r="G133" i="8" s="1"/>
  <c r="F134" i="8"/>
  <c r="G134" i="8" s="1"/>
  <c r="F135" i="8"/>
  <c r="G135" i="8" s="1"/>
  <c r="F136" i="8"/>
  <c r="G136" i="8" s="1"/>
  <c r="F137" i="8"/>
  <c r="G137" i="8" s="1"/>
  <c r="F138" i="8"/>
  <c r="G138" i="8" s="1"/>
  <c r="F139" i="8"/>
  <c r="G139" i="8" s="1"/>
  <c r="F140" i="8"/>
  <c r="G140" i="8" s="1"/>
  <c r="F141" i="8"/>
  <c r="G141" i="8" s="1"/>
  <c r="F142" i="8"/>
  <c r="G142" i="8" s="1"/>
  <c r="F143" i="8"/>
  <c r="G143" i="8" s="1"/>
  <c r="F144" i="8"/>
  <c r="G144" i="8" s="1"/>
  <c r="F145" i="8"/>
  <c r="G145" i="8" s="1"/>
  <c r="F146" i="8"/>
  <c r="G146" i="8" s="1"/>
  <c r="F147" i="8"/>
  <c r="G147" i="8" s="1"/>
  <c r="F148" i="8"/>
  <c r="G148" i="8" s="1"/>
  <c r="F149" i="8"/>
  <c r="G149" i="8" s="1"/>
  <c r="F150" i="8"/>
  <c r="G150" i="8" s="1"/>
  <c r="F151" i="8"/>
  <c r="G151" i="8" s="1"/>
  <c r="F152" i="8"/>
  <c r="G152" i="8" s="1"/>
  <c r="F153" i="8"/>
  <c r="G153" i="8" s="1"/>
  <c r="F154" i="8"/>
  <c r="G154" i="8" s="1"/>
  <c r="F155" i="8"/>
  <c r="G155" i="8" s="1"/>
  <c r="F156" i="8"/>
  <c r="G156" i="8" s="1"/>
  <c r="F157" i="8"/>
  <c r="G157" i="8" s="1"/>
  <c r="F158" i="8"/>
  <c r="G158" i="8" s="1"/>
  <c r="F159" i="8"/>
  <c r="G159" i="8" s="1"/>
  <c r="F160" i="8"/>
  <c r="G160" i="8" s="1"/>
  <c r="F161" i="8"/>
  <c r="G161" i="8" s="1"/>
  <c r="F162" i="8"/>
  <c r="G162" i="8" s="1"/>
  <c r="F163" i="8"/>
  <c r="G163" i="8" s="1"/>
  <c r="F164" i="8"/>
  <c r="G164" i="8" s="1"/>
  <c r="F165" i="8"/>
  <c r="G165" i="8" s="1"/>
  <c r="F166" i="8"/>
  <c r="G166" i="8" s="1"/>
  <c r="F167" i="8"/>
  <c r="G167" i="8" s="1"/>
  <c r="F168" i="8"/>
  <c r="G168" i="8" s="1"/>
  <c r="F169" i="8"/>
  <c r="G169" i="8" s="1"/>
  <c r="F170" i="8"/>
  <c r="G170" i="8" s="1"/>
  <c r="F171" i="8"/>
  <c r="G171" i="8" s="1"/>
  <c r="F172" i="8"/>
  <c r="G172" i="8" s="1"/>
  <c r="F173" i="8"/>
  <c r="G173" i="8" s="1"/>
  <c r="F174" i="8"/>
  <c r="G174" i="8" s="1"/>
  <c r="F175" i="8"/>
  <c r="G175" i="8" s="1"/>
  <c r="F176" i="8"/>
  <c r="G176" i="8" s="1"/>
  <c r="F177" i="8"/>
  <c r="G177" i="8" s="1"/>
  <c r="F178" i="8"/>
  <c r="G178" i="8" s="1"/>
  <c r="F179" i="8"/>
  <c r="G179" i="8" s="1"/>
  <c r="F180" i="8"/>
  <c r="G180" i="8" s="1"/>
  <c r="F181" i="8"/>
  <c r="G181" i="8" s="1"/>
  <c r="F182" i="8"/>
  <c r="G182" i="8" s="1"/>
  <c r="F183" i="8"/>
  <c r="G183" i="8" s="1"/>
  <c r="F184" i="8"/>
  <c r="G184" i="8" s="1"/>
  <c r="F185" i="8"/>
  <c r="G185" i="8" s="1"/>
  <c r="F186" i="8"/>
  <c r="G186" i="8" s="1"/>
  <c r="F187" i="8"/>
  <c r="G187" i="8" s="1"/>
  <c r="F188" i="8"/>
  <c r="G188" i="8" s="1"/>
  <c r="F189" i="8"/>
  <c r="G189" i="8" s="1"/>
  <c r="F190" i="8"/>
  <c r="G190" i="8" s="1"/>
  <c r="F191" i="8"/>
  <c r="G191" i="8" s="1"/>
  <c r="F192" i="8"/>
  <c r="G192" i="8" s="1"/>
  <c r="F193" i="8"/>
  <c r="G193" i="8" s="1"/>
  <c r="F194" i="8"/>
  <c r="G194" i="8" s="1"/>
  <c r="F195" i="8"/>
  <c r="G195" i="8" s="1"/>
  <c r="F196" i="8"/>
  <c r="G196" i="8" s="1"/>
  <c r="F197" i="8"/>
  <c r="G197" i="8" s="1"/>
  <c r="F198" i="8"/>
  <c r="G198" i="8" s="1"/>
  <c r="F199" i="8"/>
  <c r="G199" i="8" s="1"/>
  <c r="F200" i="8"/>
  <c r="G200" i="8" s="1"/>
  <c r="F201" i="8"/>
  <c r="G201" i="8" s="1"/>
  <c r="F202" i="8"/>
  <c r="G202" i="8" s="1"/>
  <c r="F203" i="8"/>
  <c r="G203" i="8" s="1"/>
  <c r="F204" i="8"/>
  <c r="G204" i="8" s="1"/>
  <c r="F205" i="8"/>
  <c r="G205" i="8" s="1"/>
  <c r="F206" i="8"/>
  <c r="G206" i="8" s="1"/>
  <c r="F207" i="8"/>
  <c r="G207" i="8" s="1"/>
  <c r="F208" i="8"/>
  <c r="G208" i="8" s="1"/>
  <c r="F209" i="8"/>
  <c r="G209" i="8" s="1"/>
  <c r="F210" i="8"/>
  <c r="G210" i="8" s="1"/>
  <c r="F211" i="8"/>
  <c r="G211" i="8" s="1"/>
  <c r="F212" i="8"/>
  <c r="G212" i="8" s="1"/>
  <c r="F213" i="8"/>
  <c r="G213" i="8" s="1"/>
  <c r="F214" i="8"/>
  <c r="G214" i="8" s="1"/>
  <c r="F215" i="8"/>
  <c r="G215" i="8" s="1"/>
  <c r="F216" i="8"/>
  <c r="G216" i="8" s="1"/>
  <c r="F217" i="8"/>
  <c r="G217" i="8" s="1"/>
  <c r="F218" i="8"/>
  <c r="G218" i="8" s="1"/>
  <c r="F219" i="8"/>
  <c r="G219" i="8" s="1"/>
  <c r="F220" i="8"/>
  <c r="G220" i="8" s="1"/>
  <c r="F221" i="8"/>
  <c r="G221" i="8" s="1"/>
  <c r="F222" i="8"/>
  <c r="G222" i="8" s="1"/>
  <c r="F223" i="8"/>
  <c r="G223" i="8" s="1"/>
  <c r="F224" i="8"/>
  <c r="G224" i="8" s="1"/>
  <c r="F225" i="8"/>
  <c r="G225" i="8" s="1"/>
  <c r="F226" i="8"/>
  <c r="G226" i="8" s="1"/>
  <c r="F227" i="8"/>
  <c r="G227" i="8" s="1"/>
  <c r="F228" i="8"/>
  <c r="G228" i="8" s="1"/>
  <c r="F229" i="8"/>
  <c r="G229" i="8" s="1"/>
  <c r="F230" i="8"/>
  <c r="G230" i="8" s="1"/>
  <c r="F231" i="8"/>
  <c r="G231" i="8" s="1"/>
  <c r="F232" i="8"/>
  <c r="G232" i="8" s="1"/>
  <c r="F233" i="8"/>
  <c r="G233" i="8" s="1"/>
  <c r="F234" i="8"/>
  <c r="G234" i="8" s="1"/>
  <c r="F235" i="8"/>
  <c r="G235" i="8" s="1"/>
  <c r="F236" i="8"/>
  <c r="G236" i="8" s="1"/>
  <c r="F237" i="8"/>
  <c r="G237" i="8" s="1"/>
  <c r="F238" i="8"/>
  <c r="G238" i="8" s="1"/>
  <c r="F239" i="8"/>
  <c r="G239" i="8" s="1"/>
  <c r="F240" i="8"/>
  <c r="G240" i="8" s="1"/>
  <c r="F241" i="8"/>
  <c r="G241" i="8" s="1"/>
  <c r="F242" i="8"/>
  <c r="G242" i="8" s="1"/>
  <c r="F243" i="8"/>
  <c r="G243" i="8" s="1"/>
  <c r="F244" i="8"/>
  <c r="G244" i="8" s="1"/>
  <c r="F245" i="8"/>
  <c r="G245" i="8" s="1"/>
  <c r="F246" i="8"/>
  <c r="G246" i="8" s="1"/>
  <c r="F247" i="8"/>
  <c r="G247" i="8" s="1"/>
  <c r="F248" i="8"/>
  <c r="G248" i="8" s="1"/>
  <c r="F249" i="8"/>
  <c r="G249" i="8" s="1"/>
  <c r="F250" i="8"/>
  <c r="G250" i="8" s="1"/>
  <c r="F251" i="8"/>
  <c r="G251" i="8" s="1"/>
  <c r="F252" i="8"/>
  <c r="G252" i="8" s="1"/>
  <c r="F253" i="8"/>
  <c r="G253" i="8" s="1"/>
  <c r="F254" i="8"/>
  <c r="G254" i="8" s="1"/>
  <c r="F255" i="8"/>
  <c r="G255" i="8" s="1"/>
  <c r="F256" i="8"/>
  <c r="G256" i="8" s="1"/>
  <c r="F257" i="8"/>
  <c r="G257" i="8" s="1"/>
  <c r="F258" i="8"/>
  <c r="G258" i="8" s="1"/>
  <c r="F259" i="8"/>
  <c r="G259" i="8" s="1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M252" i="99"/>
  <c r="P252" i="99" s="1"/>
  <c r="M253" i="99"/>
  <c r="P253" i="99" s="1"/>
  <c r="M254" i="99"/>
  <c r="P254" i="99" s="1"/>
  <c r="M255" i="99"/>
  <c r="P255" i="99" s="1"/>
  <c r="M256" i="99"/>
  <c r="P256" i="99" s="1"/>
  <c r="M257" i="99"/>
  <c r="P257" i="99" s="1"/>
  <c r="J256" i="99"/>
  <c r="J257" i="99"/>
  <c r="G253" i="99"/>
  <c r="J253" i="99" s="1"/>
  <c r="G254" i="99"/>
  <c r="J254" i="99" s="1"/>
  <c r="G255" i="99"/>
  <c r="J255" i="99" s="1"/>
  <c r="G256" i="99"/>
  <c r="G257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259" i="99"/>
  <c r="E6" i="99"/>
  <c r="E7" i="99"/>
  <c r="E8" i="99"/>
  <c r="E9" i="99"/>
  <c r="E10" i="99"/>
  <c r="E11" i="99"/>
  <c r="E12" i="99"/>
  <c r="E13" i="99"/>
  <c r="E14" i="99"/>
  <c r="E15" i="99"/>
  <c r="E5" i="99"/>
  <c r="M252" i="98"/>
  <c r="P252" i="98" s="1"/>
  <c r="M253" i="98"/>
  <c r="P253" i="98" s="1"/>
  <c r="M254" i="98"/>
  <c r="P254" i="98" s="1"/>
  <c r="M255" i="98"/>
  <c r="P255" i="98" s="1"/>
  <c r="M256" i="98"/>
  <c r="P256" i="98" s="1"/>
  <c r="M257" i="98"/>
  <c r="P257" i="98" s="1"/>
  <c r="J256" i="98"/>
  <c r="G252" i="98"/>
  <c r="G253" i="98"/>
  <c r="J253" i="98" s="1"/>
  <c r="G254" i="98"/>
  <c r="J254" i="98" s="1"/>
  <c r="G255" i="98"/>
  <c r="J255" i="98" s="1"/>
  <c r="G256" i="98"/>
  <c r="G257" i="98"/>
  <c r="J257" i="98" s="1"/>
  <c r="G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5" i="98"/>
  <c r="P251" i="97"/>
  <c r="M251" i="97"/>
  <c r="M252" i="97"/>
  <c r="P252" i="97" s="1"/>
  <c r="M253" i="97"/>
  <c r="P253" i="97" s="1"/>
  <c r="M254" i="97"/>
  <c r="P254" i="97" s="1"/>
  <c r="M255" i="97"/>
  <c r="P255" i="97" s="1"/>
  <c r="M256" i="97"/>
  <c r="P256" i="97" s="1"/>
  <c r="M257" i="97"/>
  <c r="P257" i="97" s="1"/>
  <c r="G251" i="97"/>
  <c r="G252" i="97"/>
  <c r="J252" i="97" s="1"/>
  <c r="G253" i="97"/>
  <c r="J253" i="97" s="1"/>
  <c r="G254" i="97"/>
  <c r="J254" i="97" s="1"/>
  <c r="G255" i="97"/>
  <c r="J255" i="97" s="1"/>
  <c r="G256" i="97"/>
  <c r="J256" i="97" s="1"/>
  <c r="G257" i="97"/>
  <c r="J257" i="97" s="1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G248" i="97" s="1"/>
  <c r="J248" i="97" s="1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15" i="97"/>
  <c r="E16" i="97"/>
  <c r="E5" i="97"/>
  <c r="M251" i="96"/>
  <c r="P251" i="96" s="1"/>
  <c r="M252" i="96"/>
  <c r="P252" i="96" s="1"/>
  <c r="M253" i="96"/>
  <c r="P253" i="96" s="1"/>
  <c r="M254" i="96"/>
  <c r="P254" i="96" s="1"/>
  <c r="M255" i="96"/>
  <c r="P255" i="96" s="1"/>
  <c r="M256" i="96"/>
  <c r="P256" i="96" s="1"/>
  <c r="M257" i="96"/>
  <c r="P257" i="96" s="1"/>
  <c r="G250" i="96"/>
  <c r="J250" i="96" s="1"/>
  <c r="G251" i="96"/>
  <c r="J251" i="96" s="1"/>
  <c r="G252" i="96"/>
  <c r="J252" i="96" s="1"/>
  <c r="G253" i="96"/>
  <c r="J253" i="96" s="1"/>
  <c r="G254" i="96"/>
  <c r="J254" i="96" s="1"/>
  <c r="G255" i="96"/>
  <c r="J255" i="96" s="1"/>
  <c r="G256" i="96"/>
  <c r="J256" i="96" s="1"/>
  <c r="G257" i="96"/>
  <c r="J257" i="96" s="1"/>
  <c r="G258" i="96"/>
  <c r="J258" i="96" s="1"/>
  <c r="G258" i="97" s="1"/>
  <c r="J258" i="97" s="1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5" i="96"/>
  <c r="M252" i="95"/>
  <c r="P252" i="95" s="1"/>
  <c r="M253" i="95"/>
  <c r="P253" i="95" s="1"/>
  <c r="M254" i="95"/>
  <c r="P254" i="95" s="1"/>
  <c r="M255" i="95"/>
  <c r="P255" i="95" s="1"/>
  <c r="M256" i="95"/>
  <c r="P256" i="95" s="1"/>
  <c r="M257" i="95"/>
  <c r="P257" i="95" s="1"/>
  <c r="J255" i="95"/>
  <c r="G252" i="95"/>
  <c r="J252" i="95" s="1"/>
  <c r="G253" i="95"/>
  <c r="J253" i="95" s="1"/>
  <c r="G254" i="95"/>
  <c r="J254" i="95" s="1"/>
  <c r="G255" i="95"/>
  <c r="G256" i="95"/>
  <c r="J256" i="95" s="1"/>
  <c r="G257" i="95"/>
  <c r="J257" i="95" s="1"/>
  <c r="G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G30" i="95" s="1"/>
  <c r="J30" i="95" s="1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5" i="95"/>
  <c r="M251" i="94"/>
  <c r="P251" i="94" s="1"/>
  <c r="M252" i="94"/>
  <c r="P252" i="94" s="1"/>
  <c r="M253" i="94"/>
  <c r="P253" i="94" s="1"/>
  <c r="M254" i="94"/>
  <c r="P254" i="94" s="1"/>
  <c r="M255" i="94"/>
  <c r="P255" i="94" s="1"/>
  <c r="M256" i="94"/>
  <c r="P256" i="94" s="1"/>
  <c r="M257" i="94"/>
  <c r="P257" i="94" s="1"/>
  <c r="M258" i="94"/>
  <c r="J256" i="94"/>
  <c r="G251" i="94"/>
  <c r="G252" i="94"/>
  <c r="G253" i="94"/>
  <c r="J253" i="94" s="1"/>
  <c r="G254" i="94"/>
  <c r="J254" i="94" s="1"/>
  <c r="G255" i="94"/>
  <c r="J255" i="94" s="1"/>
  <c r="G256" i="94"/>
  <c r="G257" i="94"/>
  <c r="J257" i="94" s="1"/>
  <c r="G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259" i="94"/>
  <c r="E5" i="94"/>
  <c r="G251" i="93"/>
  <c r="J251" i="93" s="1"/>
  <c r="G252" i="93"/>
  <c r="J252" i="93" s="1"/>
  <c r="G253" i="93"/>
  <c r="J253" i="93" s="1"/>
  <c r="G254" i="93"/>
  <c r="J254" i="93" s="1"/>
  <c r="G255" i="93"/>
  <c r="J255" i="93" s="1"/>
  <c r="G256" i="93"/>
  <c r="J256" i="93" s="1"/>
  <c r="G257" i="93"/>
  <c r="J257" i="93" s="1"/>
  <c r="M250" i="93"/>
  <c r="M251" i="93"/>
  <c r="M252" i="93"/>
  <c r="P252" i="93" s="1"/>
  <c r="M253" i="93"/>
  <c r="M254" i="93"/>
  <c r="P254" i="93" s="1"/>
  <c r="M255" i="93"/>
  <c r="P255" i="93" s="1"/>
  <c r="M256" i="93"/>
  <c r="P256" i="93" s="1"/>
  <c r="M257" i="93"/>
  <c r="P257" i="93" s="1"/>
  <c r="P253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E6" i="93"/>
  <c r="E7" i="93"/>
  <c r="E8" i="93"/>
  <c r="E9" i="93"/>
  <c r="E10" i="93"/>
  <c r="E11" i="93"/>
  <c r="E12" i="93"/>
  <c r="E13" i="93"/>
  <c r="E14" i="93"/>
  <c r="E15" i="93"/>
  <c r="E5" i="93"/>
  <c r="M250" i="92"/>
  <c r="M251" i="92"/>
  <c r="M252" i="92"/>
  <c r="P252" i="92" s="1"/>
  <c r="M253" i="92"/>
  <c r="P253" i="92" s="1"/>
  <c r="M254" i="92"/>
  <c r="P254" i="92" s="1"/>
  <c r="M255" i="92"/>
  <c r="P255" i="92" s="1"/>
  <c r="M256" i="92"/>
  <c r="P256" i="92" s="1"/>
  <c r="M257" i="92"/>
  <c r="P257" i="92" s="1"/>
  <c r="G252" i="92"/>
  <c r="J252" i="92" s="1"/>
  <c r="G253" i="92"/>
  <c r="J253" i="92" s="1"/>
  <c r="G254" i="92"/>
  <c r="J254" i="92" s="1"/>
  <c r="G255" i="92"/>
  <c r="J255" i="92" s="1"/>
  <c r="G256" i="92"/>
  <c r="J256" i="92" s="1"/>
  <c r="G257" i="92"/>
  <c r="J257" i="92" s="1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5" i="92"/>
  <c r="M250" i="91"/>
  <c r="M251" i="91"/>
  <c r="P251" i="91" s="1"/>
  <c r="M252" i="91"/>
  <c r="P252" i="91" s="1"/>
  <c r="M253" i="91"/>
  <c r="P253" i="91" s="1"/>
  <c r="M254" i="91"/>
  <c r="P254" i="91" s="1"/>
  <c r="M255" i="91"/>
  <c r="P255" i="91" s="1"/>
  <c r="M256" i="91"/>
  <c r="P256" i="91" s="1"/>
  <c r="M257" i="91"/>
  <c r="P257" i="91" s="1"/>
  <c r="G250" i="91"/>
  <c r="J250" i="91" s="1"/>
  <c r="G251" i="91"/>
  <c r="J251" i="91" s="1"/>
  <c r="G252" i="91"/>
  <c r="J252" i="91" s="1"/>
  <c r="G253" i="91"/>
  <c r="J253" i="91" s="1"/>
  <c r="G254" i="91"/>
  <c r="J254" i="91" s="1"/>
  <c r="G255" i="91"/>
  <c r="J255" i="91" s="1"/>
  <c r="G256" i="91"/>
  <c r="J256" i="91" s="1"/>
  <c r="G257" i="91"/>
  <c r="J257" i="91" s="1"/>
  <c r="G258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G248" i="91" s="1"/>
  <c r="J248" i="91" s="1"/>
  <c r="E249" i="9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5" i="91"/>
  <c r="M252" i="90"/>
  <c r="P252" i="90" s="1"/>
  <c r="M253" i="90"/>
  <c r="P253" i="90" s="1"/>
  <c r="M254" i="90"/>
  <c r="P254" i="90" s="1"/>
  <c r="M255" i="90"/>
  <c r="P255" i="90" s="1"/>
  <c r="M256" i="90"/>
  <c r="P256" i="90" s="1"/>
  <c r="M257" i="90"/>
  <c r="P257" i="90" s="1"/>
  <c r="G249" i="90"/>
  <c r="G250" i="90"/>
  <c r="G251" i="90"/>
  <c r="J251" i="90" s="1"/>
  <c r="G252" i="90"/>
  <c r="J252" i="90" s="1"/>
  <c r="G253" i="90"/>
  <c r="J253" i="90" s="1"/>
  <c r="G254" i="90"/>
  <c r="J254" i="90" s="1"/>
  <c r="G255" i="90"/>
  <c r="J255" i="90" s="1"/>
  <c r="G256" i="90"/>
  <c r="J256" i="90" s="1"/>
  <c r="G257" i="90"/>
  <c r="J257" i="90" s="1"/>
  <c r="G258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G30" i="90" s="1"/>
  <c r="J30" i="90" s="1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259" i="90"/>
  <c r="E6" i="90"/>
  <c r="E7" i="90"/>
  <c r="E8" i="90"/>
  <c r="E9" i="90"/>
  <c r="E10" i="90"/>
  <c r="E11" i="90"/>
  <c r="E12" i="90"/>
  <c r="E13" i="90"/>
  <c r="E14" i="90"/>
  <c r="E5" i="90"/>
  <c r="M251" i="89"/>
  <c r="M252" i="89"/>
  <c r="P252" i="89" s="1"/>
  <c r="M253" i="89"/>
  <c r="P253" i="89" s="1"/>
  <c r="M254" i="89"/>
  <c r="P254" i="89" s="1"/>
  <c r="M255" i="89"/>
  <c r="P255" i="89" s="1"/>
  <c r="M256" i="89"/>
  <c r="P256" i="89" s="1"/>
  <c r="M257" i="89"/>
  <c r="P257" i="89" s="1"/>
  <c r="J251" i="89"/>
  <c r="G251" i="89"/>
  <c r="G252" i="89"/>
  <c r="J252" i="89" s="1"/>
  <c r="G253" i="89"/>
  <c r="J253" i="89" s="1"/>
  <c r="G254" i="89"/>
  <c r="J254" i="89" s="1"/>
  <c r="G255" i="89"/>
  <c r="J255" i="89" s="1"/>
  <c r="G256" i="89"/>
  <c r="J256" i="89" s="1"/>
  <c r="G257" i="89"/>
  <c r="J257" i="89" s="1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5" i="89"/>
  <c r="M251" i="88"/>
  <c r="P251" i="88" s="1"/>
  <c r="M252" i="88"/>
  <c r="P252" i="88" s="1"/>
  <c r="M253" i="88"/>
  <c r="P253" i="88" s="1"/>
  <c r="M254" i="88"/>
  <c r="P254" i="88" s="1"/>
  <c r="M255" i="88"/>
  <c r="P255" i="88" s="1"/>
  <c r="M256" i="88"/>
  <c r="P256" i="88" s="1"/>
  <c r="M257" i="88"/>
  <c r="P257" i="88" s="1"/>
  <c r="G250" i="88"/>
  <c r="J250" i="88" s="1"/>
  <c r="G251" i="88"/>
  <c r="J251" i="88" s="1"/>
  <c r="G252" i="88"/>
  <c r="J252" i="88" s="1"/>
  <c r="G253" i="88"/>
  <c r="J253" i="88" s="1"/>
  <c r="G254" i="88"/>
  <c r="J254" i="88" s="1"/>
  <c r="G255" i="88"/>
  <c r="J255" i="88" s="1"/>
  <c r="G256" i="88"/>
  <c r="J256" i="88" s="1"/>
  <c r="G257" i="88"/>
  <c r="J257" i="88" s="1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259" i="88"/>
  <c r="E5" i="88"/>
  <c r="P119" i="87"/>
  <c r="P120" i="87"/>
  <c r="P121" i="87"/>
  <c r="P122" i="87"/>
  <c r="M251" i="87"/>
  <c r="M252" i="87"/>
  <c r="P252" i="87" s="1"/>
  <c r="M253" i="87"/>
  <c r="P253" i="87" s="1"/>
  <c r="M254" i="87"/>
  <c r="P254" i="87" s="1"/>
  <c r="M255" i="87"/>
  <c r="P255" i="87" s="1"/>
  <c r="M256" i="87"/>
  <c r="P256" i="87" s="1"/>
  <c r="M257" i="87"/>
  <c r="P257" i="87" s="1"/>
  <c r="G252" i="87"/>
  <c r="G253" i="87"/>
  <c r="G254" i="87"/>
  <c r="G255" i="87"/>
  <c r="G256" i="87"/>
  <c r="G257" i="87"/>
  <c r="G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259" i="87"/>
  <c r="E5" i="87"/>
  <c r="M251" i="86"/>
  <c r="M252" i="86"/>
  <c r="P252" i="86" s="1"/>
  <c r="M253" i="86"/>
  <c r="P253" i="86" s="1"/>
  <c r="M254" i="86"/>
  <c r="P254" i="86" s="1"/>
  <c r="M255" i="86"/>
  <c r="P255" i="86" s="1"/>
  <c r="M256" i="86"/>
  <c r="P256" i="86" s="1"/>
  <c r="M257" i="86"/>
  <c r="P257" i="86" s="1"/>
  <c r="J251" i="86"/>
  <c r="G251" i="87" s="1"/>
  <c r="J251" i="87" s="1"/>
  <c r="G248" i="86"/>
  <c r="J248" i="86" s="1"/>
  <c r="G248" i="87" s="1"/>
  <c r="J248" i="87" s="1"/>
  <c r="G249" i="86"/>
  <c r="J249" i="86" s="1"/>
  <c r="G249" i="87" s="1"/>
  <c r="J249" i="87" s="1"/>
  <c r="G250" i="86"/>
  <c r="J250" i="86" s="1"/>
  <c r="G250" i="87" s="1"/>
  <c r="J250" i="87" s="1"/>
  <c r="G251" i="86"/>
  <c r="G252" i="86"/>
  <c r="J252" i="86" s="1"/>
  <c r="G253" i="86"/>
  <c r="J253" i="86" s="1"/>
  <c r="G254" i="86"/>
  <c r="J254" i="86" s="1"/>
  <c r="G255" i="86"/>
  <c r="J255" i="86" s="1"/>
  <c r="J255" i="87" s="1"/>
  <c r="G256" i="86"/>
  <c r="J256" i="86" s="1"/>
  <c r="J256" i="87" s="1"/>
  <c r="G257" i="86"/>
  <c r="J257" i="86" s="1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259" i="86"/>
  <c r="E5" i="86"/>
  <c r="M252" i="85"/>
  <c r="P252" i="85" s="1"/>
  <c r="M253" i="85"/>
  <c r="P253" i="85" s="1"/>
  <c r="M254" i="85"/>
  <c r="P254" i="85" s="1"/>
  <c r="M255" i="85"/>
  <c r="P255" i="85" s="1"/>
  <c r="M256" i="85"/>
  <c r="P256" i="85" s="1"/>
  <c r="M257" i="85"/>
  <c r="P257" i="85" s="1"/>
  <c r="G252" i="85"/>
  <c r="J252" i="85" s="1"/>
  <c r="G253" i="85"/>
  <c r="J253" i="85" s="1"/>
  <c r="G254" i="85"/>
  <c r="J254" i="85" s="1"/>
  <c r="G255" i="85"/>
  <c r="J255" i="85" s="1"/>
  <c r="G256" i="85"/>
  <c r="J256" i="85" s="1"/>
  <c r="G257" i="85"/>
  <c r="J257" i="85" s="1"/>
  <c r="G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259" i="85"/>
  <c r="E5" i="85"/>
  <c r="M251" i="84"/>
  <c r="M252" i="84"/>
  <c r="P252" i="84" s="1"/>
  <c r="M253" i="84"/>
  <c r="P253" i="84" s="1"/>
  <c r="M254" i="84"/>
  <c r="P254" i="84" s="1"/>
  <c r="M255" i="84"/>
  <c r="P255" i="84" s="1"/>
  <c r="M256" i="84"/>
  <c r="P256" i="84" s="1"/>
  <c r="M257" i="84"/>
  <c r="P257" i="84" s="1"/>
  <c r="M258" i="84"/>
  <c r="G251" i="84"/>
  <c r="J251" i="84" s="1"/>
  <c r="G252" i="84"/>
  <c r="J252" i="84" s="1"/>
  <c r="G253" i="84"/>
  <c r="J253" i="84" s="1"/>
  <c r="G254" i="84"/>
  <c r="J254" i="84" s="1"/>
  <c r="G255" i="84"/>
  <c r="J255" i="84" s="1"/>
  <c r="G256" i="84"/>
  <c r="J256" i="84" s="1"/>
  <c r="G257" i="84"/>
  <c r="J257" i="84" s="1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259" i="84"/>
  <c r="E5" i="84"/>
  <c r="G33" i="83"/>
  <c r="G34" i="83"/>
  <c r="G35" i="83"/>
  <c r="G36" i="83"/>
  <c r="G37" i="83"/>
  <c r="G38" i="83"/>
  <c r="G21" i="83"/>
  <c r="G22" i="83"/>
  <c r="G23" i="83"/>
  <c r="G24" i="83"/>
  <c r="G25" i="83"/>
  <c r="G26" i="83"/>
  <c r="G27" i="83"/>
  <c r="G28" i="83"/>
  <c r="G29" i="83"/>
  <c r="G30" i="83"/>
  <c r="J30" i="83" s="1"/>
  <c r="G31" i="83"/>
  <c r="G32" i="83"/>
  <c r="G250" i="83"/>
  <c r="G251" i="83"/>
  <c r="J251" i="83" s="1"/>
  <c r="G252" i="83"/>
  <c r="J252" i="83" s="1"/>
  <c r="G253" i="83"/>
  <c r="J253" i="83" s="1"/>
  <c r="G254" i="83"/>
  <c r="J254" i="83" s="1"/>
  <c r="G255" i="83"/>
  <c r="J255" i="83" s="1"/>
  <c r="G256" i="83"/>
  <c r="J256" i="83" s="1"/>
  <c r="G257" i="83"/>
  <c r="J257" i="83" s="1"/>
  <c r="M250" i="83"/>
  <c r="M251" i="83"/>
  <c r="M252" i="83"/>
  <c r="M253" i="83"/>
  <c r="M254" i="83"/>
  <c r="M255" i="83"/>
  <c r="P255" i="83" s="1"/>
  <c r="M256" i="83"/>
  <c r="P256" i="83" s="1"/>
  <c r="M257" i="83"/>
  <c r="P257" i="83" s="1"/>
  <c r="M258" i="83"/>
  <c r="P251" i="83"/>
  <c r="P252" i="83"/>
  <c r="P253" i="83"/>
  <c r="P254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5" i="83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259" i="82"/>
  <c r="E6" i="82"/>
  <c r="E7" i="82"/>
  <c r="E8" i="82"/>
  <c r="E9" i="82"/>
  <c r="E10" i="82"/>
  <c r="E11" i="82"/>
  <c r="E12" i="82"/>
  <c r="E13" i="82"/>
  <c r="E14" i="82"/>
  <c r="E15" i="82"/>
  <c r="E5" i="82"/>
  <c r="M109" i="81"/>
  <c r="M110" i="81"/>
  <c r="M111" i="81"/>
  <c r="M112" i="81"/>
  <c r="M113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G30" i="81" s="1"/>
  <c r="J30" i="81" s="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259" i="81"/>
  <c r="E6" i="81"/>
  <c r="E7" i="81"/>
  <c r="E8" i="81"/>
  <c r="E9" i="81"/>
  <c r="E10" i="81"/>
  <c r="E11" i="81"/>
  <c r="E12" i="81"/>
  <c r="E13" i="81"/>
  <c r="E14" i="81"/>
  <c r="E5" i="81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259" i="80"/>
  <c r="E6" i="80"/>
  <c r="E7" i="80"/>
  <c r="E8" i="80"/>
  <c r="E9" i="80"/>
  <c r="E10" i="80"/>
  <c r="E11" i="80"/>
  <c r="E12" i="80"/>
  <c r="E13" i="80"/>
  <c r="E14" i="80"/>
  <c r="E15" i="80"/>
  <c r="E16" i="80"/>
  <c r="E5" i="80"/>
  <c r="M119" i="79"/>
  <c r="M120" i="79"/>
  <c r="M121" i="79"/>
  <c r="M122" i="79"/>
  <c r="M123" i="79"/>
  <c r="M124" i="79"/>
  <c r="M125" i="79"/>
  <c r="M126" i="79"/>
  <c r="M127" i="79"/>
  <c r="M12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259" i="79"/>
  <c r="E5" i="79"/>
  <c r="M30" i="78"/>
  <c r="M30" i="79"/>
  <c r="M30" i="80"/>
  <c r="M30" i="81"/>
  <c r="M30" i="82"/>
  <c r="M30" i="83"/>
  <c r="M30" i="84"/>
  <c r="M30" i="85"/>
  <c r="M30" i="86"/>
  <c r="M30" i="87"/>
  <c r="M30" i="88"/>
  <c r="M30" i="89"/>
  <c r="M30" i="90"/>
  <c r="M30" i="91"/>
  <c r="M30" i="92"/>
  <c r="M30" i="93"/>
  <c r="M30" i="94"/>
  <c r="M30" i="95"/>
  <c r="M30" i="96"/>
  <c r="M30" i="97"/>
  <c r="M30" i="98"/>
  <c r="M30" i="99"/>
  <c r="M30" i="100"/>
  <c r="M30" i="101"/>
  <c r="M30" i="102"/>
  <c r="M30" i="103"/>
  <c r="M30" i="104"/>
  <c r="M30" i="105"/>
  <c r="M30" i="106"/>
  <c r="M30" i="107"/>
  <c r="P30" i="107" s="1"/>
  <c r="M30" i="77"/>
  <c r="J30" i="78"/>
  <c r="G30" i="78"/>
  <c r="G30" i="79"/>
  <c r="J30" i="79" s="1"/>
  <c r="G30" i="80"/>
  <c r="J30" i="80" s="1"/>
  <c r="G30" i="82"/>
  <c r="J30" i="82" s="1"/>
  <c r="G30" i="84"/>
  <c r="J30" i="84" s="1"/>
  <c r="G30" i="85"/>
  <c r="J30" i="85" s="1"/>
  <c r="G30" i="86"/>
  <c r="J30" i="86" s="1"/>
  <c r="G30" i="87"/>
  <c r="J30" i="87" s="1"/>
  <c r="G30" i="88"/>
  <c r="J30" i="88" s="1"/>
  <c r="G30" i="89"/>
  <c r="J30" i="89" s="1"/>
  <c r="G30" i="91"/>
  <c r="J30" i="91" s="1"/>
  <c r="G30" i="92"/>
  <c r="J30" i="92" s="1"/>
  <c r="G30" i="93"/>
  <c r="J30" i="93" s="1"/>
  <c r="G30" i="94"/>
  <c r="J30" i="94" s="1"/>
  <c r="G30" i="96"/>
  <c r="J30" i="96" s="1"/>
  <c r="G30" i="97"/>
  <c r="J30" i="97" s="1"/>
  <c r="G30" i="98"/>
  <c r="J30" i="98" s="1"/>
  <c r="G30" i="99"/>
  <c r="J30" i="99" s="1"/>
  <c r="G30" i="100"/>
  <c r="J30" i="100" s="1"/>
  <c r="G30" i="101"/>
  <c r="J30" i="101" s="1"/>
  <c r="G30" i="102"/>
  <c r="J30" i="102" s="1"/>
  <c r="G30" i="104"/>
  <c r="J30" i="104" s="1"/>
  <c r="G30" i="105"/>
  <c r="J30" i="105" s="1"/>
  <c r="G30" i="106"/>
  <c r="J30" i="106" s="1"/>
  <c r="G30" i="107"/>
  <c r="J30" i="107" s="1"/>
  <c r="G30" i="77"/>
  <c r="J30" i="77" s="1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1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G251" i="78" s="1"/>
  <c r="J251" i="78" s="1"/>
  <c r="G251" i="79" s="1"/>
  <c r="J251" i="79" s="1"/>
  <c r="G251" i="80" s="1"/>
  <c r="J251" i="80" s="1"/>
  <c r="G251" i="81" s="1"/>
  <c r="J251" i="81" s="1"/>
  <c r="G251" i="82" s="1"/>
  <c r="J251" i="82" s="1"/>
  <c r="E252" i="78"/>
  <c r="E253" i="78"/>
  <c r="E254" i="78"/>
  <c r="E255" i="78"/>
  <c r="E256" i="78"/>
  <c r="E257" i="78"/>
  <c r="E258" i="78"/>
  <c r="E259" i="78"/>
  <c r="G259" i="78" s="1"/>
  <c r="E5" i="78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254" i="77"/>
  <c r="G254" i="77" s="1"/>
  <c r="J254" i="77" s="1"/>
  <c r="E255" i="77"/>
  <c r="G255" i="77" s="1"/>
  <c r="J255" i="77" s="1"/>
  <c r="E256" i="77"/>
  <c r="E257" i="77"/>
  <c r="E258" i="77"/>
  <c r="E6" i="77"/>
  <c r="E7" i="77"/>
  <c r="E8" i="77"/>
  <c r="E9" i="77"/>
  <c r="E10" i="77"/>
  <c r="E11" i="77"/>
  <c r="E12" i="77"/>
  <c r="E13" i="77"/>
  <c r="E14" i="77"/>
  <c r="E15" i="77"/>
  <c r="E5" i="77"/>
  <c r="P256" i="8"/>
  <c r="J257" i="87"/>
  <c r="M251" i="81"/>
  <c r="M252" i="81"/>
  <c r="P252" i="81" s="1"/>
  <c r="M253" i="81"/>
  <c r="P253" i="81" s="1"/>
  <c r="M254" i="81"/>
  <c r="P254" i="81" s="1"/>
  <c r="M255" i="81"/>
  <c r="P255" i="81" s="1"/>
  <c r="M256" i="81"/>
  <c r="P256" i="81" s="1"/>
  <c r="M257" i="81"/>
  <c r="P257" i="81" s="1"/>
  <c r="P255" i="80"/>
  <c r="M252" i="80"/>
  <c r="P252" i="80" s="1"/>
  <c r="M253" i="80"/>
  <c r="P253" i="80" s="1"/>
  <c r="M254" i="80"/>
  <c r="P254" i="80" s="1"/>
  <c r="M255" i="80"/>
  <c r="M256" i="80"/>
  <c r="P256" i="80" s="1"/>
  <c r="M257" i="80"/>
  <c r="P257" i="80" s="1"/>
  <c r="G252" i="77"/>
  <c r="G253" i="77"/>
  <c r="J253" i="77" s="1"/>
  <c r="G256" i="77"/>
  <c r="J256" i="77" s="1"/>
  <c r="G257" i="77"/>
  <c r="J257" i="77" s="1"/>
  <c r="G258" i="77"/>
  <c r="R256" i="79"/>
  <c r="R257" i="79"/>
  <c r="R250" i="79"/>
  <c r="R251" i="79"/>
  <c r="R252" i="79"/>
  <c r="R253" i="79"/>
  <c r="R254" i="79"/>
  <c r="R255" i="79"/>
  <c r="M249" i="79"/>
  <c r="M250" i="79"/>
  <c r="M251" i="79"/>
  <c r="P251" i="79" s="1"/>
  <c r="M252" i="79"/>
  <c r="P252" i="79" s="1"/>
  <c r="M253" i="79"/>
  <c r="P253" i="79" s="1"/>
  <c r="M254" i="79"/>
  <c r="P254" i="79" s="1"/>
  <c r="M255" i="79"/>
  <c r="P255" i="79" s="1"/>
  <c r="M256" i="79"/>
  <c r="P256" i="79" s="1"/>
  <c r="M257" i="79"/>
  <c r="P257" i="79" s="1"/>
  <c r="M258" i="79"/>
  <c r="G249" i="78"/>
  <c r="J249" i="78" s="1"/>
  <c r="G249" i="79" s="1"/>
  <c r="J249" i="79" s="1"/>
  <c r="G249" i="80" s="1"/>
  <c r="J249" i="80" s="1"/>
  <c r="G249" i="81" s="1"/>
  <c r="J249" i="81" s="1"/>
  <c r="G249" i="82" s="1"/>
  <c r="J249" i="82" s="1"/>
  <c r="G249" i="83" s="1"/>
  <c r="J249" i="83" s="1"/>
  <c r="G249" i="84" s="1"/>
  <c r="J249" i="84" s="1"/>
  <c r="G249" i="85" s="1"/>
  <c r="J249" i="85" s="1"/>
  <c r="G250" i="78"/>
  <c r="J250" i="78" s="1"/>
  <c r="G250" i="79" s="1"/>
  <c r="J250" i="79" s="1"/>
  <c r="G250" i="80" s="1"/>
  <c r="J250" i="80" s="1"/>
  <c r="G250" i="81" s="1"/>
  <c r="J250" i="81" s="1"/>
  <c r="G250" i="82" s="1"/>
  <c r="J250" i="82" s="1"/>
  <c r="J250" i="83" s="1"/>
  <c r="G250" i="84" s="1"/>
  <c r="J250" i="84" s="1"/>
  <c r="G250" i="85" s="1"/>
  <c r="J250" i="85" s="1"/>
  <c r="G252" i="78"/>
  <c r="J252" i="78" s="1"/>
  <c r="G253" i="78"/>
  <c r="J253" i="78" s="1"/>
  <c r="G254" i="78"/>
  <c r="J254" i="78" s="1"/>
  <c r="G254" i="79" s="1"/>
  <c r="J254" i="79" s="1"/>
  <c r="G254" i="80" s="1"/>
  <c r="J254" i="80" s="1"/>
  <c r="G255" i="78"/>
  <c r="J255" i="78" s="1"/>
  <c r="G255" i="79" s="1"/>
  <c r="J255" i="79" s="1"/>
  <c r="G255" i="80" s="1"/>
  <c r="J255" i="80" s="1"/>
  <c r="G255" i="81" s="1"/>
  <c r="J255" i="81" s="1"/>
  <c r="G256" i="78"/>
  <c r="J256" i="78" s="1"/>
  <c r="G256" i="79" s="1"/>
  <c r="J256" i="79" s="1"/>
  <c r="G257" i="78"/>
  <c r="G258" i="78"/>
  <c r="M250" i="77"/>
  <c r="M251" i="77"/>
  <c r="M252" i="77"/>
  <c r="P252" i="77" s="1"/>
  <c r="M253" i="77"/>
  <c r="P253" i="77" s="1"/>
  <c r="M254" i="77"/>
  <c r="P254" i="77" s="1"/>
  <c r="M255" i="77"/>
  <c r="P255" i="77" s="1"/>
  <c r="M256" i="77"/>
  <c r="M257" i="77"/>
  <c r="P257" i="77" s="1"/>
  <c r="M248" i="77"/>
  <c r="M249" i="77"/>
  <c r="K259" i="8"/>
  <c r="R252" i="78"/>
  <c r="R253" i="78"/>
  <c r="R254" i="78"/>
  <c r="R255" i="78"/>
  <c r="R256" i="78"/>
  <c r="R257" i="78"/>
  <c r="R258" i="78"/>
  <c r="M251" i="78"/>
  <c r="M252" i="78"/>
  <c r="P252" i="78" s="1"/>
  <c r="M253" i="78"/>
  <c r="P253" i="78" s="1"/>
  <c r="M254" i="78"/>
  <c r="P254" i="78" s="1"/>
  <c r="M255" i="78"/>
  <c r="P255" i="78" s="1"/>
  <c r="M256" i="78"/>
  <c r="P256" i="78" s="1"/>
  <c r="M257" i="78"/>
  <c r="P257" i="78" s="1"/>
  <c r="M258" i="78"/>
  <c r="P258" i="78" s="1"/>
  <c r="J257" i="78"/>
  <c r="G257" i="79" s="1"/>
  <c r="J257" i="79" s="1"/>
  <c r="G257" i="80" s="1"/>
  <c r="J257" i="80" s="1"/>
  <c r="G257" i="81" s="1"/>
  <c r="J257" i="81" s="1"/>
  <c r="I259" i="8"/>
  <c r="E259" i="8"/>
  <c r="R251" i="74"/>
  <c r="R252" i="74"/>
  <c r="R253" i="74"/>
  <c r="R254" i="74"/>
  <c r="R255" i="74"/>
  <c r="R256" i="74"/>
  <c r="R257" i="74"/>
  <c r="P250" i="74"/>
  <c r="P251" i="74"/>
  <c r="P252" i="74"/>
  <c r="P253" i="74"/>
  <c r="P254" i="74"/>
  <c r="P255" i="74"/>
  <c r="P256" i="74"/>
  <c r="P257" i="74"/>
  <c r="M251" i="74"/>
  <c r="M252" i="74"/>
  <c r="M253" i="74"/>
  <c r="M254" i="74"/>
  <c r="M255" i="74"/>
  <c r="M256" i="74"/>
  <c r="M257" i="74"/>
  <c r="J250" i="74"/>
  <c r="J252" i="74"/>
  <c r="J253" i="74"/>
  <c r="J254" i="74"/>
  <c r="J255" i="74"/>
  <c r="J256" i="74"/>
  <c r="J257" i="74"/>
  <c r="J258" i="74"/>
  <c r="G250" i="74"/>
  <c r="G251" i="74"/>
  <c r="J251" i="74" s="1"/>
  <c r="G252" i="74"/>
  <c r="G253" i="74"/>
  <c r="G254" i="74"/>
  <c r="G255" i="74"/>
  <c r="G256" i="74"/>
  <c r="G257" i="74"/>
  <c r="R250" i="77"/>
  <c r="R251" i="77"/>
  <c r="R252" i="77"/>
  <c r="R253" i="77"/>
  <c r="R254" i="77"/>
  <c r="R255" i="77"/>
  <c r="R256" i="77"/>
  <c r="R257" i="77"/>
  <c r="G248" i="77"/>
  <c r="J248" i="77" s="1"/>
  <c r="G249" i="77"/>
  <c r="J249" i="77" s="1"/>
  <c r="J252" i="77"/>
  <c r="G248" i="78"/>
  <c r="J248" i="78" s="1"/>
  <c r="G248" i="79" s="1"/>
  <c r="J248" i="79" s="1"/>
  <c r="G249" i="88"/>
  <c r="J249" i="88" s="1"/>
  <c r="G248" i="88"/>
  <c r="J248" i="88" s="1"/>
  <c r="G250" i="89"/>
  <c r="J250" i="89" s="1"/>
  <c r="G249" i="89"/>
  <c r="J249" i="89" s="1"/>
  <c r="G248" i="89"/>
  <c r="J248" i="89" s="1"/>
  <c r="J250" i="90"/>
  <c r="J249" i="90"/>
  <c r="G248" i="90"/>
  <c r="J248" i="90" s="1"/>
  <c r="G249" i="91"/>
  <c r="J249" i="91" s="1"/>
  <c r="G251" i="92"/>
  <c r="J251" i="92" s="1"/>
  <c r="G250" i="92"/>
  <c r="J250" i="92" s="1"/>
  <c r="G249" i="92"/>
  <c r="J249" i="92" s="1"/>
  <c r="G248" i="92"/>
  <c r="J248" i="92" s="1"/>
  <c r="G250" i="93"/>
  <c r="J250" i="93" s="1"/>
  <c r="G249" i="93"/>
  <c r="J249" i="93" s="1"/>
  <c r="G248" i="93"/>
  <c r="J248" i="93" s="1"/>
  <c r="J251" i="94"/>
  <c r="G250" i="94"/>
  <c r="J250" i="94" s="1"/>
  <c r="G249" i="94"/>
  <c r="J249" i="94" s="1"/>
  <c r="G248" i="94"/>
  <c r="J248" i="94" s="1"/>
  <c r="G251" i="95"/>
  <c r="J251" i="95" s="1"/>
  <c r="G250" i="95"/>
  <c r="J250" i="95" s="1"/>
  <c r="G249" i="95"/>
  <c r="J249" i="95" s="1"/>
  <c r="G248" i="95"/>
  <c r="J248" i="95" s="1"/>
  <c r="G249" i="96"/>
  <c r="J249" i="96" s="1"/>
  <c r="G248" i="96"/>
  <c r="J248" i="96" s="1"/>
  <c r="J251" i="97"/>
  <c r="G250" i="97"/>
  <c r="J250" i="97" s="1"/>
  <c r="G249" i="97"/>
  <c r="J249" i="97" s="1"/>
  <c r="G251" i="98"/>
  <c r="J251" i="98" s="1"/>
  <c r="G250" i="98"/>
  <c r="J250" i="98" s="1"/>
  <c r="G249" i="98"/>
  <c r="J249" i="98" s="1"/>
  <c r="G248" i="98"/>
  <c r="J248" i="98" s="1"/>
  <c r="G251" i="99"/>
  <c r="J251" i="99" s="1"/>
  <c r="G250" i="99"/>
  <c r="J250" i="99" s="1"/>
  <c r="G249" i="99"/>
  <c r="J249" i="99" s="1"/>
  <c r="G248" i="99"/>
  <c r="J248" i="99" s="1"/>
  <c r="J249" i="100"/>
  <c r="J248" i="100"/>
  <c r="G250" i="101"/>
  <c r="J250" i="101" s="1"/>
  <c r="G248" i="101"/>
  <c r="J248" i="101" s="1"/>
  <c r="J251" i="102"/>
  <c r="G250" i="102"/>
  <c r="J250" i="102" s="1"/>
  <c r="G249" i="102"/>
  <c r="J249" i="102" s="1"/>
  <c r="J249" i="103"/>
  <c r="G248" i="103"/>
  <c r="J248" i="103" s="1"/>
  <c r="G251" i="104"/>
  <c r="J251" i="104" s="1"/>
  <c r="G250" i="104"/>
  <c r="J250" i="104" s="1"/>
  <c r="G249" i="104"/>
  <c r="J249" i="104" s="1"/>
  <c r="G248" i="104"/>
  <c r="J248" i="104" s="1"/>
  <c r="J251" i="105"/>
  <c r="J250" i="105"/>
  <c r="G249" i="105"/>
  <c r="J249" i="105" s="1"/>
  <c r="G248" i="105"/>
  <c r="J248" i="105" s="1"/>
  <c r="J248" i="106"/>
  <c r="G246" i="74"/>
  <c r="G247" i="74"/>
  <c r="J247" i="74" s="1"/>
  <c r="G248" i="74"/>
  <c r="J248" i="74" s="1"/>
  <c r="G249" i="74"/>
  <c r="J249" i="74" s="1"/>
  <c r="G250" i="77"/>
  <c r="J250" i="77" s="1"/>
  <c r="G258" i="74"/>
  <c r="R246" i="74"/>
  <c r="R247" i="74"/>
  <c r="R248" i="74"/>
  <c r="R249" i="74"/>
  <c r="R250" i="74"/>
  <c r="R258" i="74"/>
  <c r="P247" i="74"/>
  <c r="M247" i="74"/>
  <c r="M248" i="74"/>
  <c r="P248" i="74" s="1"/>
  <c r="M249" i="74"/>
  <c r="P249" i="74" s="1"/>
  <c r="M250" i="74"/>
  <c r="M258" i="74"/>
  <c r="P258" i="74" s="1"/>
  <c r="Y34" i="8"/>
  <c r="Y33" i="8"/>
  <c r="Y32" i="8"/>
  <c r="Y31" i="8"/>
  <c r="Y30" i="8"/>
  <c r="Y29" i="8"/>
  <c r="Y28" i="8"/>
  <c r="Y25" i="8"/>
  <c r="Y24" i="8"/>
  <c r="Y23" i="8"/>
  <c r="V23" i="8"/>
  <c r="Y22" i="8"/>
  <c r="V22" i="8"/>
  <c r="Y21" i="8"/>
  <c r="V21" i="8"/>
  <c r="Y20" i="8"/>
  <c r="V20" i="8"/>
  <c r="U20" i="8"/>
  <c r="T20" i="8"/>
  <c r="H259" i="8"/>
  <c r="P94" i="106"/>
  <c r="P94" i="105"/>
  <c r="P94" i="104"/>
  <c r="P94" i="102"/>
  <c r="P94" i="101"/>
  <c r="P94" i="100"/>
  <c r="P94" i="99"/>
  <c r="P94" i="98"/>
  <c r="P94" i="97"/>
  <c r="G242" i="97"/>
  <c r="J242" i="97" s="1"/>
  <c r="G242" i="98" s="1"/>
  <c r="J242" i="98" s="1"/>
  <c r="G242" i="99" s="1"/>
  <c r="J242" i="99" s="1"/>
  <c r="E242" i="100" s="1"/>
  <c r="G242" i="100" s="1"/>
  <c r="J242" i="100" s="1"/>
  <c r="G242" i="101" s="1"/>
  <c r="J242" i="101" s="1"/>
  <c r="G242" i="102" s="1"/>
  <c r="J242" i="102" s="1"/>
  <c r="G242" i="103" s="1"/>
  <c r="J242" i="103" s="1"/>
  <c r="G242" i="104" s="1"/>
  <c r="J242" i="104" s="1"/>
  <c r="G242" i="105" s="1"/>
  <c r="J242" i="105" s="1"/>
  <c r="G242" i="106" s="1"/>
  <c r="J242" i="106" s="1"/>
  <c r="G243" i="97"/>
  <c r="J243" i="97" s="1"/>
  <c r="G243" i="98" s="1"/>
  <c r="J243" i="98" s="1"/>
  <c r="G243" i="99" s="1"/>
  <c r="J243" i="99" s="1"/>
  <c r="E243" i="100" s="1"/>
  <c r="G243" i="100" s="1"/>
  <c r="J243" i="100" s="1"/>
  <c r="G243" i="101" s="1"/>
  <c r="J243" i="101" s="1"/>
  <c r="G243" i="102" s="1"/>
  <c r="J243" i="102" s="1"/>
  <c r="G243" i="103" s="1"/>
  <c r="J243" i="103" s="1"/>
  <c r="G243" i="104" s="1"/>
  <c r="J243" i="104" s="1"/>
  <c r="G243" i="105" s="1"/>
  <c r="J243" i="105" s="1"/>
  <c r="G244" i="97"/>
  <c r="J244" i="97" s="1"/>
  <c r="G245" i="97"/>
  <c r="J245" i="97" s="1"/>
  <c r="G246" i="97"/>
  <c r="J246" i="97" s="1"/>
  <c r="G246" i="98" s="1"/>
  <c r="J246" i="98" s="1"/>
  <c r="G246" i="99" s="1"/>
  <c r="J246" i="99" s="1"/>
  <c r="E246" i="100" s="1"/>
  <c r="G246" i="100" s="1"/>
  <c r="J246" i="100" s="1"/>
  <c r="G247" i="97"/>
  <c r="J247" i="97" s="1"/>
  <c r="G247" i="98" s="1"/>
  <c r="J247" i="98" s="1"/>
  <c r="P94" i="96"/>
  <c r="P94" i="94"/>
  <c r="P94" i="93"/>
  <c r="P94" i="92"/>
  <c r="J258" i="95"/>
  <c r="Y19" i="8"/>
  <c r="V19" i="8"/>
  <c r="U19" i="8"/>
  <c r="T19" i="8"/>
  <c r="Y18" i="8"/>
  <c r="V18" i="8"/>
  <c r="U18" i="8"/>
  <c r="T18" i="8"/>
  <c r="P94" i="91"/>
  <c r="P94" i="90"/>
  <c r="Y17" i="8"/>
  <c r="V17" i="8"/>
  <c r="U17" i="8"/>
  <c r="T17" i="8"/>
  <c r="P94" i="89"/>
  <c r="M37" i="91"/>
  <c r="P37" i="91" s="1"/>
  <c r="M37" i="92"/>
  <c r="P37" i="92" s="1"/>
  <c r="M37" i="93"/>
  <c r="P37" i="93" s="1"/>
  <c r="M37" i="94"/>
  <c r="P37" i="94" s="1"/>
  <c r="M37" i="95"/>
  <c r="P37" i="95" s="1"/>
  <c r="M37" i="96"/>
  <c r="P37" i="96" s="1"/>
  <c r="M37" i="97"/>
  <c r="P37" i="97" s="1"/>
  <c r="M37" i="98"/>
  <c r="P37" i="98" s="1"/>
  <c r="M37" i="99"/>
  <c r="P37" i="99" s="1"/>
  <c r="M37" i="100"/>
  <c r="M37" i="101"/>
  <c r="P37" i="101" s="1"/>
  <c r="M37" i="102"/>
  <c r="P37" i="102" s="1"/>
  <c r="M37" i="103"/>
  <c r="P37" i="103" s="1"/>
  <c r="M37" i="104"/>
  <c r="P37" i="104" s="1"/>
  <c r="M37" i="105"/>
  <c r="P37" i="105" s="1"/>
  <c r="M37" i="106"/>
  <c r="P37" i="106" s="1"/>
  <c r="M37" i="107"/>
  <c r="P37" i="107" s="1"/>
  <c r="M37" i="90"/>
  <c r="P37" i="90" s="1"/>
  <c r="Y16" i="8"/>
  <c r="V16" i="8"/>
  <c r="U16" i="8"/>
  <c r="T16" i="8"/>
  <c r="Y15" i="8"/>
  <c r="V15" i="8"/>
  <c r="U15" i="8"/>
  <c r="T15" i="8"/>
  <c r="Y14" i="8"/>
  <c r="V14" i="8"/>
  <c r="U14" i="8"/>
  <c r="T14" i="8"/>
  <c r="Y13" i="8"/>
  <c r="V13" i="8"/>
  <c r="U13" i="8"/>
  <c r="T13" i="8"/>
  <c r="Y12" i="8"/>
  <c r="V12" i="8"/>
  <c r="U12" i="8"/>
  <c r="T12" i="8"/>
  <c r="Y11" i="8"/>
  <c r="V11" i="8"/>
  <c r="U11" i="8"/>
  <c r="T11" i="8"/>
  <c r="Y10" i="8"/>
  <c r="V10" i="8"/>
  <c r="U10" i="8"/>
  <c r="T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P94" i="88"/>
  <c r="P94" i="87"/>
  <c r="P94" i="86"/>
  <c r="P94" i="85"/>
  <c r="G243" i="106" l="1"/>
  <c r="J243" i="106" s="1"/>
  <c r="J243" i="8" s="1"/>
  <c r="M252" i="8"/>
  <c r="M253" i="8"/>
  <c r="M30" i="8"/>
  <c r="M254" i="8"/>
  <c r="J30" i="8"/>
  <c r="J248" i="8"/>
  <c r="J255" i="8"/>
  <c r="J256" i="8"/>
  <c r="J257" i="8"/>
  <c r="J251" i="8"/>
  <c r="M256" i="8"/>
  <c r="J249" i="8"/>
  <c r="J250" i="8"/>
  <c r="M255" i="8"/>
  <c r="P256" i="100"/>
  <c r="M257" i="8"/>
  <c r="P257" i="100"/>
  <c r="G246" i="101"/>
  <c r="J246" i="101" s="1"/>
  <c r="G246" i="102" s="1"/>
  <c r="J246" i="102" s="1"/>
  <c r="G246" i="103" s="1"/>
  <c r="J246" i="103" s="1"/>
  <c r="G246" i="104" s="1"/>
  <c r="J246" i="104" s="1"/>
  <c r="G246" i="105" s="1"/>
  <c r="J246" i="105" s="1"/>
  <c r="G246" i="106" s="1"/>
  <c r="J246" i="106" s="1"/>
  <c r="P37" i="100"/>
  <c r="M37" i="8"/>
  <c r="J242" i="8"/>
  <c r="J254" i="8"/>
  <c r="G247" i="99"/>
  <c r="J247" i="99" s="1"/>
  <c r="J247" i="100" s="1"/>
  <c r="J258" i="98"/>
  <c r="G258" i="99" s="1"/>
  <c r="J258" i="99" s="1"/>
  <c r="G258" i="100" s="1"/>
  <c r="J258" i="100" s="1"/>
  <c r="G245" i="98"/>
  <c r="J245" i="98" s="1"/>
  <c r="G245" i="99" s="1"/>
  <c r="J245" i="99" s="1"/>
  <c r="E245" i="100" s="1"/>
  <c r="G245" i="100" s="1"/>
  <c r="J245" i="100" s="1"/>
  <c r="G244" i="98"/>
  <c r="J244" i="98" s="1"/>
  <c r="G244" i="99" s="1"/>
  <c r="J244" i="99" s="1"/>
  <c r="E244" i="100" s="1"/>
  <c r="G244" i="100" s="1"/>
  <c r="J244" i="100" s="1"/>
  <c r="J254" i="87"/>
  <c r="J253" i="8"/>
  <c r="J253" i="87"/>
  <c r="G251" i="85"/>
  <c r="J251" i="85" s="1"/>
  <c r="G254" i="81"/>
  <c r="J254" i="81" s="1"/>
  <c r="G256" i="80"/>
  <c r="J256" i="80" s="1"/>
  <c r="G256" i="81" s="1"/>
  <c r="J256" i="81" s="1"/>
  <c r="G248" i="80"/>
  <c r="J248" i="80" s="1"/>
  <c r="G248" i="81" s="1"/>
  <c r="J248" i="81" s="1"/>
  <c r="G248" i="82" s="1"/>
  <c r="J248" i="82" s="1"/>
  <c r="G248" i="83" s="1"/>
  <c r="J248" i="83" s="1"/>
  <c r="G248" i="84" s="1"/>
  <c r="J248" i="84" s="1"/>
  <c r="G248" i="85" s="1"/>
  <c r="J248" i="85" s="1"/>
  <c r="G253" i="79"/>
  <c r="J253" i="79" s="1"/>
  <c r="G253" i="80" s="1"/>
  <c r="J253" i="80" s="1"/>
  <c r="G253" i="81" s="1"/>
  <c r="J253" i="81" s="1"/>
  <c r="G252" i="79"/>
  <c r="J252" i="79" s="1"/>
  <c r="G252" i="99"/>
  <c r="J252" i="99" s="1"/>
  <c r="P256" i="77"/>
  <c r="G251" i="77"/>
  <c r="J251" i="77" s="1"/>
  <c r="M258" i="77"/>
  <c r="P258" i="77" s="1"/>
  <c r="J258" i="77"/>
  <c r="P94" i="84"/>
  <c r="R276" i="80"/>
  <c r="Q276" i="80"/>
  <c r="Q277" i="80" s="1"/>
  <c r="Q278" i="80" s="1"/>
  <c r="P276" i="80"/>
  <c r="N267" i="80"/>
  <c r="S8" i="8" s="1"/>
  <c r="N264" i="80"/>
  <c r="W8" i="8" s="1"/>
  <c r="M261" i="80"/>
  <c r="R276" i="81"/>
  <c r="R277" i="81" s="1"/>
  <c r="R278" i="81" s="1"/>
  <c r="Q276" i="81"/>
  <c r="Q277" i="81" s="1"/>
  <c r="Q278" i="81" s="1"/>
  <c r="Q279" i="81" s="1"/>
  <c r="P276" i="81"/>
  <c r="N267" i="81"/>
  <c r="S9" i="8" s="1"/>
  <c r="N264" i="81"/>
  <c r="W9" i="8" s="1"/>
  <c r="M261" i="81"/>
  <c r="R276" i="82"/>
  <c r="R277" i="82" s="1"/>
  <c r="R278" i="82" s="1"/>
  <c r="R279" i="82" s="1"/>
  <c r="Q276" i="82"/>
  <c r="Q277" i="82" s="1"/>
  <c r="Q278" i="82" s="1"/>
  <c r="P276" i="82"/>
  <c r="N267" i="82"/>
  <c r="S10" i="8" s="1"/>
  <c r="N264" i="82"/>
  <c r="W10" i="8" s="1"/>
  <c r="M261" i="82"/>
  <c r="R276" i="83"/>
  <c r="R277" i="83" s="1"/>
  <c r="R278" i="83" s="1"/>
  <c r="Q276" i="83"/>
  <c r="Q277" i="83" s="1"/>
  <c r="Q278" i="83" s="1"/>
  <c r="P276" i="83"/>
  <c r="N267" i="83"/>
  <c r="S11" i="8" s="1"/>
  <c r="N264" i="83"/>
  <c r="W11" i="8" s="1"/>
  <c r="M261" i="83"/>
  <c r="R276" i="84"/>
  <c r="R277" i="84" s="1"/>
  <c r="R278" i="84" s="1"/>
  <c r="Q276" i="84"/>
  <c r="Q277" i="84" s="1"/>
  <c r="Q278" i="84" s="1"/>
  <c r="P276" i="84"/>
  <c r="N267" i="84"/>
  <c r="S12" i="8" s="1"/>
  <c r="N264" i="84"/>
  <c r="W12" i="8" s="1"/>
  <c r="M261" i="84"/>
  <c r="R276" i="85"/>
  <c r="Q276" i="85"/>
  <c r="Q277" i="85" s="1"/>
  <c r="Q278" i="85" s="1"/>
  <c r="P276" i="85"/>
  <c r="N267" i="85"/>
  <c r="S13" i="8" s="1"/>
  <c r="N264" i="85"/>
  <c r="W13" i="8" s="1"/>
  <c r="M261" i="85"/>
  <c r="R276" i="86"/>
  <c r="R277" i="86" s="1"/>
  <c r="R278" i="86" s="1"/>
  <c r="Q276" i="86"/>
  <c r="P276" i="86"/>
  <c r="N267" i="86"/>
  <c r="S14" i="8" s="1"/>
  <c r="N264" i="86"/>
  <c r="W14" i="8" s="1"/>
  <c r="M261" i="86"/>
  <c r="R276" i="87"/>
  <c r="R277" i="87" s="1"/>
  <c r="R278" i="87" s="1"/>
  <c r="Q276" i="87"/>
  <c r="P276" i="87"/>
  <c r="N267" i="87"/>
  <c r="S15" i="8" s="1"/>
  <c r="N264" i="87"/>
  <c r="W15" i="8" s="1"/>
  <c r="M261" i="87"/>
  <c r="R276" i="88"/>
  <c r="Q276" i="88"/>
  <c r="P276" i="88"/>
  <c r="N267" i="88"/>
  <c r="S16" i="8" s="1"/>
  <c r="N264" i="88"/>
  <c r="W16" i="8" s="1"/>
  <c r="M261" i="88"/>
  <c r="R276" i="89"/>
  <c r="R277" i="89" s="1"/>
  <c r="R278" i="89" s="1"/>
  <c r="Q276" i="89"/>
  <c r="Q277" i="89" s="1"/>
  <c r="Q278" i="89" s="1"/>
  <c r="Q279" i="89" s="1"/>
  <c r="P276" i="89"/>
  <c r="N267" i="89"/>
  <c r="S17" i="8" s="1"/>
  <c r="N264" i="89"/>
  <c r="W17" i="8" s="1"/>
  <c r="M261" i="89"/>
  <c r="R276" i="90"/>
  <c r="R277" i="90" s="1"/>
  <c r="R278" i="90" s="1"/>
  <c r="R279" i="90" s="1"/>
  <c r="Q276" i="90"/>
  <c r="P276" i="90"/>
  <c r="N267" i="90"/>
  <c r="S18" i="8" s="1"/>
  <c r="N264" i="90"/>
  <c r="W18" i="8" s="1"/>
  <c r="M261" i="90"/>
  <c r="R276" i="91"/>
  <c r="R277" i="91" s="1"/>
  <c r="R278" i="91" s="1"/>
  <c r="Q276" i="91"/>
  <c r="Q277" i="91" s="1"/>
  <c r="Q278" i="91" s="1"/>
  <c r="P276" i="91"/>
  <c r="N267" i="91"/>
  <c r="S19" i="8" s="1"/>
  <c r="N264" i="91"/>
  <c r="W19" i="8" s="1"/>
  <c r="M261" i="91"/>
  <c r="R276" i="92"/>
  <c r="R277" i="92" s="1"/>
  <c r="R278" i="92" s="1"/>
  <c r="Q276" i="92"/>
  <c r="Q277" i="92" s="1"/>
  <c r="Q278" i="92" s="1"/>
  <c r="P276" i="92"/>
  <c r="N267" i="92"/>
  <c r="S20" i="8" s="1"/>
  <c r="N264" i="92"/>
  <c r="W20" i="8" s="1"/>
  <c r="M261" i="92"/>
  <c r="R276" i="93"/>
  <c r="R277" i="93" s="1"/>
  <c r="R278" i="93" s="1"/>
  <c r="Q276" i="93"/>
  <c r="Q277" i="93" s="1"/>
  <c r="Q278" i="93" s="1"/>
  <c r="P276" i="93"/>
  <c r="N267" i="93"/>
  <c r="S21" i="8" s="1"/>
  <c r="N264" i="93"/>
  <c r="W21" i="8" s="1"/>
  <c r="M261" i="93"/>
  <c r="R276" i="94"/>
  <c r="R277" i="94" s="1"/>
  <c r="R278" i="94" s="1"/>
  <c r="Q276" i="94"/>
  <c r="Q277" i="94" s="1"/>
  <c r="Q278" i="94" s="1"/>
  <c r="P276" i="94"/>
  <c r="N267" i="94"/>
  <c r="S22" i="8" s="1"/>
  <c r="N264" i="94"/>
  <c r="W22" i="8" s="1"/>
  <c r="M261" i="94"/>
  <c r="R276" i="95"/>
  <c r="R277" i="95" s="1"/>
  <c r="R278" i="95" s="1"/>
  <c r="Q276" i="95"/>
  <c r="P276" i="95"/>
  <c r="N267" i="95"/>
  <c r="S23" i="8" s="1"/>
  <c r="N264" i="95"/>
  <c r="W23" i="8" s="1"/>
  <c r="M261" i="95"/>
  <c r="R276" i="96"/>
  <c r="Q276" i="96"/>
  <c r="Q277" i="96" s="1"/>
  <c r="Q278" i="96" s="1"/>
  <c r="P276" i="96"/>
  <c r="N267" i="96"/>
  <c r="S24" i="8" s="1"/>
  <c r="N264" i="96"/>
  <c r="W24" i="8" s="1"/>
  <c r="M261" i="96"/>
  <c r="R276" i="97"/>
  <c r="R277" i="97" s="1"/>
  <c r="R278" i="97" s="1"/>
  <c r="Q276" i="97"/>
  <c r="Q277" i="97" s="1"/>
  <c r="Q278" i="97" s="1"/>
  <c r="Q279" i="97" s="1"/>
  <c r="P276" i="97"/>
  <c r="N267" i="97"/>
  <c r="S25" i="8" s="1"/>
  <c r="N264" i="97"/>
  <c r="W25" i="8" s="1"/>
  <c r="M261" i="97"/>
  <c r="Q277" i="98"/>
  <c r="Q278" i="98" s="1"/>
  <c r="R276" i="98"/>
  <c r="R277" i="98" s="1"/>
  <c r="R278" i="98" s="1"/>
  <c r="R279" i="98" s="1"/>
  <c r="Q276" i="98"/>
  <c r="P276" i="98"/>
  <c r="N267" i="98"/>
  <c r="N264" i="98"/>
  <c r="M261" i="98"/>
  <c r="R276" i="99"/>
  <c r="Q276" i="99"/>
  <c r="Q277" i="99" s="1"/>
  <c r="Q278" i="99" s="1"/>
  <c r="P276" i="99"/>
  <c r="N267" i="99"/>
  <c r="N264" i="99"/>
  <c r="M261" i="99"/>
  <c r="Q277" i="100"/>
  <c r="Q278" i="100" s="1"/>
  <c r="R276" i="100"/>
  <c r="R277" i="100" s="1"/>
  <c r="R278" i="100" s="1"/>
  <c r="Q276" i="100"/>
  <c r="P276" i="100"/>
  <c r="N267" i="100"/>
  <c r="S28" i="8" s="1"/>
  <c r="N264" i="100"/>
  <c r="W28" i="8" s="1"/>
  <c r="M261" i="100"/>
  <c r="R276" i="101"/>
  <c r="R277" i="101" s="1"/>
  <c r="R278" i="101" s="1"/>
  <c r="Q276" i="101"/>
  <c r="P276" i="101"/>
  <c r="N267" i="101"/>
  <c r="S29" i="8" s="1"/>
  <c r="N264" i="101"/>
  <c r="W29" i="8" s="1"/>
  <c r="M261" i="101"/>
  <c r="R276" i="102"/>
  <c r="Q276" i="102"/>
  <c r="Q277" i="102" s="1"/>
  <c r="Q278" i="102" s="1"/>
  <c r="P276" i="102"/>
  <c r="N267" i="102"/>
  <c r="S30" i="8" s="1"/>
  <c r="N264" i="102"/>
  <c r="W30" i="8" s="1"/>
  <c r="M261" i="102"/>
  <c r="R276" i="103"/>
  <c r="R277" i="103" s="1"/>
  <c r="R278" i="103" s="1"/>
  <c r="Q276" i="103"/>
  <c r="Q277" i="103" s="1"/>
  <c r="Q278" i="103" s="1"/>
  <c r="P276" i="103"/>
  <c r="N267" i="103"/>
  <c r="S31" i="8" s="1"/>
  <c r="N264" i="103"/>
  <c r="W31" i="8" s="1"/>
  <c r="M261" i="103"/>
  <c r="R276" i="104"/>
  <c r="Q276" i="104"/>
  <c r="Q277" i="104" s="1"/>
  <c r="Q278" i="104" s="1"/>
  <c r="P276" i="104"/>
  <c r="N267" i="104"/>
  <c r="S32" i="8" s="1"/>
  <c r="N264" i="104"/>
  <c r="W32" i="8" s="1"/>
  <c r="M261" i="104"/>
  <c r="R276" i="105"/>
  <c r="R277" i="105" s="1"/>
  <c r="R278" i="105" s="1"/>
  <c r="Q276" i="105"/>
  <c r="Q277" i="105" s="1"/>
  <c r="Q278" i="105" s="1"/>
  <c r="Q279" i="105" s="1"/>
  <c r="P276" i="105"/>
  <c r="N267" i="105"/>
  <c r="S33" i="8" s="1"/>
  <c r="N264" i="105"/>
  <c r="W33" i="8" s="1"/>
  <c r="M261" i="105"/>
  <c r="R276" i="106"/>
  <c r="R277" i="106" s="1"/>
  <c r="R278" i="106" s="1"/>
  <c r="R279" i="106" s="1"/>
  <c r="Q276" i="106"/>
  <c r="Q277" i="106" s="1"/>
  <c r="Q278" i="106" s="1"/>
  <c r="P276" i="106"/>
  <c r="N267" i="106"/>
  <c r="S34" i="8" s="1"/>
  <c r="N264" i="106"/>
  <c r="W34" i="8" s="1"/>
  <c r="M261" i="106"/>
  <c r="R276" i="107"/>
  <c r="R277" i="107" s="1"/>
  <c r="R278" i="107" s="1"/>
  <c r="Q276" i="107"/>
  <c r="Q277" i="107" s="1"/>
  <c r="Q278" i="107" s="1"/>
  <c r="P276" i="107"/>
  <c r="N267" i="107"/>
  <c r="N264" i="107"/>
  <c r="M261" i="107"/>
  <c r="R276" i="79"/>
  <c r="R277" i="79" s="1"/>
  <c r="R278" i="79" s="1"/>
  <c r="Q276" i="79"/>
  <c r="Q277" i="79" s="1"/>
  <c r="Q278" i="79" s="1"/>
  <c r="P276" i="79"/>
  <c r="N267" i="79"/>
  <c r="S7" i="8" s="1"/>
  <c r="N264" i="79"/>
  <c r="W7" i="8" s="1"/>
  <c r="M261" i="79"/>
  <c r="R276" i="78"/>
  <c r="Q276" i="78"/>
  <c r="P276" i="78"/>
  <c r="N267" i="78"/>
  <c r="S6" i="8" s="1"/>
  <c r="N264" i="78"/>
  <c r="W6" i="8" s="1"/>
  <c r="M261" i="78"/>
  <c r="Y5" i="8"/>
  <c r="V5" i="8"/>
  <c r="U5" i="8"/>
  <c r="T5" i="8"/>
  <c r="G240" i="74"/>
  <c r="J240" i="74" s="1"/>
  <c r="G241" i="74"/>
  <c r="J241" i="74" s="1"/>
  <c r="G242" i="74"/>
  <c r="J242" i="74" s="1"/>
  <c r="G242" i="77" s="1"/>
  <c r="J242" i="77" s="1"/>
  <c r="G242" i="78" s="1"/>
  <c r="J242" i="78" s="1"/>
  <c r="G242" i="79" s="1"/>
  <c r="J242" i="79" s="1"/>
  <c r="G242" i="80" s="1"/>
  <c r="J242" i="80" s="1"/>
  <c r="G242" i="81" s="1"/>
  <c r="J242" i="81" s="1"/>
  <c r="G242" i="82" s="1"/>
  <c r="J242" i="82" s="1"/>
  <c r="G242" i="83" s="1"/>
  <c r="J242" i="83" s="1"/>
  <c r="G242" i="84" s="1"/>
  <c r="J242" i="84" s="1"/>
  <c r="G242" i="85" s="1"/>
  <c r="J242" i="85" s="1"/>
  <c r="G242" i="86" s="1"/>
  <c r="J242" i="86" s="1"/>
  <c r="G242" i="87" s="1"/>
  <c r="J242" i="87" s="1"/>
  <c r="G242" i="88" s="1"/>
  <c r="J242" i="88" s="1"/>
  <c r="G242" i="89" s="1"/>
  <c r="J242" i="89" s="1"/>
  <c r="G242" i="90" s="1"/>
  <c r="J242" i="90" s="1"/>
  <c r="G242" i="91" s="1"/>
  <c r="J242" i="91" s="1"/>
  <c r="G242" i="92" s="1"/>
  <c r="J242" i="92" s="1"/>
  <c r="G242" i="93" s="1"/>
  <c r="J242" i="93" s="1"/>
  <c r="G242" i="94" s="1"/>
  <c r="J242" i="94" s="1"/>
  <c r="G242" i="95" s="1"/>
  <c r="J242" i="95" s="1"/>
  <c r="G243" i="74"/>
  <c r="J243" i="74" s="1"/>
  <c r="G244" i="74"/>
  <c r="J244" i="74" s="1"/>
  <c r="G245" i="74"/>
  <c r="J245" i="74" s="1"/>
  <c r="J246" i="74"/>
  <c r="M156" i="87"/>
  <c r="P156" i="87" s="1"/>
  <c r="M156" i="88"/>
  <c r="P156" i="88" s="1"/>
  <c r="M156" i="89"/>
  <c r="P156" i="89" s="1"/>
  <c r="M156" i="90"/>
  <c r="P156" i="90" s="1"/>
  <c r="M156" i="91"/>
  <c r="P156" i="91" s="1"/>
  <c r="M156" i="92"/>
  <c r="P156" i="92" s="1"/>
  <c r="M156" i="93"/>
  <c r="P156" i="93" s="1"/>
  <c r="M156" i="94"/>
  <c r="P156" i="94" s="1"/>
  <c r="M156" i="95"/>
  <c r="P156" i="95" s="1"/>
  <c r="M156" i="96"/>
  <c r="P156" i="96" s="1"/>
  <c r="M156" i="97"/>
  <c r="P156" i="97" s="1"/>
  <c r="M156" i="98"/>
  <c r="P156" i="98" s="1"/>
  <c r="M156" i="99"/>
  <c r="P156" i="99" s="1"/>
  <c r="M156" i="100"/>
  <c r="M156" i="101"/>
  <c r="P156" i="101" s="1"/>
  <c r="M156" i="102"/>
  <c r="P156" i="102" s="1"/>
  <c r="M156" i="103"/>
  <c r="P156" i="103" s="1"/>
  <c r="M156" i="104"/>
  <c r="P156" i="104" s="1"/>
  <c r="M156" i="105"/>
  <c r="P156" i="105" s="1"/>
  <c r="M156" i="106"/>
  <c r="P156" i="106" s="1"/>
  <c r="M156" i="107"/>
  <c r="P156" i="107" s="1"/>
  <c r="M156" i="86"/>
  <c r="P156" i="86" s="1"/>
  <c r="T29" i="8"/>
  <c r="U29" i="8"/>
  <c r="T30" i="8"/>
  <c r="U30" i="8"/>
  <c r="V30" i="8"/>
  <c r="T31" i="8"/>
  <c r="U31" i="8"/>
  <c r="V31" i="8"/>
  <c r="T32" i="8"/>
  <c r="U32" i="8"/>
  <c r="V32" i="8"/>
  <c r="T33" i="8"/>
  <c r="U33" i="8"/>
  <c r="V33" i="8"/>
  <c r="T34" i="8"/>
  <c r="U34" i="8"/>
  <c r="V34" i="8"/>
  <c r="T21" i="8"/>
  <c r="U21" i="8"/>
  <c r="T22" i="8"/>
  <c r="U22" i="8"/>
  <c r="T23" i="8"/>
  <c r="U23" i="8"/>
  <c r="T24" i="8"/>
  <c r="U24" i="8"/>
  <c r="V24" i="8"/>
  <c r="T25" i="8"/>
  <c r="U25" i="8"/>
  <c r="V25" i="8"/>
  <c r="T28" i="8"/>
  <c r="U28" i="8"/>
  <c r="V28" i="8"/>
  <c r="J237" i="107"/>
  <c r="J236" i="107"/>
  <c r="G235" i="107"/>
  <c r="J235" i="107" s="1"/>
  <c r="G234" i="107"/>
  <c r="J234" i="107" s="1"/>
  <c r="G233" i="107"/>
  <c r="J233" i="107" s="1"/>
  <c r="G232" i="107"/>
  <c r="J232" i="107" s="1"/>
  <c r="G231" i="107"/>
  <c r="J231" i="107" s="1"/>
  <c r="G230" i="107"/>
  <c r="J230" i="107" s="1"/>
  <c r="G229" i="107"/>
  <c r="J229" i="107" s="1"/>
  <c r="G239" i="74"/>
  <c r="J239" i="74" s="1"/>
  <c r="G239" i="77" s="1"/>
  <c r="J239" i="77" s="1"/>
  <c r="G239" i="78" s="1"/>
  <c r="J239" i="78" s="1"/>
  <c r="G239" i="79" s="1"/>
  <c r="J239" i="79" s="1"/>
  <c r="G239" i="80" s="1"/>
  <c r="J239" i="80" s="1"/>
  <c r="G239" i="81" s="1"/>
  <c r="J239" i="81" s="1"/>
  <c r="G239" i="82" s="1"/>
  <c r="J239" i="82" s="1"/>
  <c r="G239" i="83" s="1"/>
  <c r="J239" i="83" s="1"/>
  <c r="G239" i="84" s="1"/>
  <c r="J239" i="84" s="1"/>
  <c r="G239" i="85" s="1"/>
  <c r="J239" i="85" s="1"/>
  <c r="G239" i="86" s="1"/>
  <c r="J239" i="86" s="1"/>
  <c r="G239" i="87" s="1"/>
  <c r="J239" i="87" s="1"/>
  <c r="G239" i="88" s="1"/>
  <c r="J239" i="88" s="1"/>
  <c r="G239" i="89" s="1"/>
  <c r="J239" i="89" s="1"/>
  <c r="G239" i="90" s="1"/>
  <c r="J239" i="90" s="1"/>
  <c r="G239" i="91" s="1"/>
  <c r="J239" i="91" s="1"/>
  <c r="G239" i="92" s="1"/>
  <c r="J239" i="92" s="1"/>
  <c r="G239" i="93" s="1"/>
  <c r="J239" i="93" s="1"/>
  <c r="G239" i="94" s="1"/>
  <c r="J239" i="94" s="1"/>
  <c r="G239" i="95" s="1"/>
  <c r="J239" i="95" s="1"/>
  <c r="G239" i="96" s="1"/>
  <c r="J239" i="96" s="1"/>
  <c r="G239" i="97" s="1"/>
  <c r="J239" i="97" s="1"/>
  <c r="G239" i="98" s="1"/>
  <c r="J239" i="98" s="1"/>
  <c r="G239" i="99" s="1"/>
  <c r="J239" i="99" s="1"/>
  <c r="E239" i="100" s="1"/>
  <c r="G239" i="100" s="1"/>
  <c r="J239" i="100" s="1"/>
  <c r="G238" i="74"/>
  <c r="J238" i="74" s="1"/>
  <c r="G237" i="74"/>
  <c r="J237" i="74" s="1"/>
  <c r="G237" i="77" s="1"/>
  <c r="J237" i="77" s="1"/>
  <c r="G237" i="78" s="1"/>
  <c r="J237" i="78" s="1"/>
  <c r="G237" i="79" s="1"/>
  <c r="J237" i="79" s="1"/>
  <c r="G237" i="80" s="1"/>
  <c r="J237" i="80" s="1"/>
  <c r="G237" i="81" s="1"/>
  <c r="J237" i="81" s="1"/>
  <c r="G237" i="82" s="1"/>
  <c r="J237" i="82" s="1"/>
  <c r="G237" i="83" s="1"/>
  <c r="J237" i="83" s="1"/>
  <c r="G237" i="84" s="1"/>
  <c r="J237" i="84" s="1"/>
  <c r="G237" i="85" s="1"/>
  <c r="J237" i="85" s="1"/>
  <c r="G237" i="86" s="1"/>
  <c r="J237" i="86" s="1"/>
  <c r="G237" i="87" s="1"/>
  <c r="J237" i="87" s="1"/>
  <c r="G237" i="88" s="1"/>
  <c r="J237" i="88" s="1"/>
  <c r="G237" i="89" s="1"/>
  <c r="J237" i="89" s="1"/>
  <c r="G237" i="90" s="1"/>
  <c r="J237" i="90" s="1"/>
  <c r="G237" i="91" s="1"/>
  <c r="J237" i="91" s="1"/>
  <c r="G237" i="92" s="1"/>
  <c r="J237" i="92" s="1"/>
  <c r="G237" i="93" s="1"/>
  <c r="J237" i="93" s="1"/>
  <c r="G237" i="94" s="1"/>
  <c r="J237" i="94" s="1"/>
  <c r="G237" i="95" s="1"/>
  <c r="J237" i="95" s="1"/>
  <c r="G237" i="96" s="1"/>
  <c r="J237" i="96" s="1"/>
  <c r="G237" i="97" s="1"/>
  <c r="J237" i="97" s="1"/>
  <c r="G237" i="98" s="1"/>
  <c r="J237" i="98" s="1"/>
  <c r="G237" i="99" s="1"/>
  <c r="J237" i="99" s="1"/>
  <c r="E237" i="100" s="1"/>
  <c r="G237" i="100" s="1"/>
  <c r="J237" i="100" s="1"/>
  <c r="G236" i="74"/>
  <c r="J236" i="74" s="1"/>
  <c r="G236" i="77" s="1"/>
  <c r="J236" i="77" s="1"/>
  <c r="G236" i="78" s="1"/>
  <c r="J236" i="78" s="1"/>
  <c r="G236" i="79" s="1"/>
  <c r="J236" i="79" s="1"/>
  <c r="G236" i="80" s="1"/>
  <c r="J236" i="80" s="1"/>
  <c r="G236" i="81" s="1"/>
  <c r="J236" i="81" s="1"/>
  <c r="G236" i="82" s="1"/>
  <c r="J236" i="82" s="1"/>
  <c r="G236" i="83" s="1"/>
  <c r="J236" i="83" s="1"/>
  <c r="G236" i="84" s="1"/>
  <c r="J236" i="84" s="1"/>
  <c r="G236" i="85" s="1"/>
  <c r="J236" i="85" s="1"/>
  <c r="G236" i="86" s="1"/>
  <c r="J236" i="86" s="1"/>
  <c r="G236" i="87" s="1"/>
  <c r="J236" i="87" s="1"/>
  <c r="G236" i="88" s="1"/>
  <c r="J236" i="88" s="1"/>
  <c r="G236" i="89" s="1"/>
  <c r="J236" i="89" s="1"/>
  <c r="G236" i="90" s="1"/>
  <c r="J236" i="90" s="1"/>
  <c r="G236" i="91" s="1"/>
  <c r="J236" i="91" s="1"/>
  <c r="G236" i="92" s="1"/>
  <c r="J236" i="92" s="1"/>
  <c r="G236" i="93" s="1"/>
  <c r="J236" i="93" s="1"/>
  <c r="G236" i="94" s="1"/>
  <c r="J236" i="94" s="1"/>
  <c r="G236" i="95" s="1"/>
  <c r="J236" i="95" s="1"/>
  <c r="G236" i="96" s="1"/>
  <c r="J236" i="96" s="1"/>
  <c r="G236" i="97" s="1"/>
  <c r="J236" i="97" s="1"/>
  <c r="G236" i="98" s="1"/>
  <c r="J236" i="98" s="1"/>
  <c r="G236" i="99" s="1"/>
  <c r="J236" i="99" s="1"/>
  <c r="E236" i="100" s="1"/>
  <c r="G236" i="100" s="1"/>
  <c r="J236" i="100" s="1"/>
  <c r="G235" i="74"/>
  <c r="J235" i="74" s="1"/>
  <c r="G235" i="77" s="1"/>
  <c r="J235" i="77" s="1"/>
  <c r="G235" i="78" s="1"/>
  <c r="J235" i="78" s="1"/>
  <c r="G235" i="79" s="1"/>
  <c r="J235" i="79" s="1"/>
  <c r="G235" i="80" s="1"/>
  <c r="J235" i="80" s="1"/>
  <c r="G235" i="81" s="1"/>
  <c r="J235" i="81" s="1"/>
  <c r="G235" i="82" s="1"/>
  <c r="J235" i="82" s="1"/>
  <c r="G235" i="83" s="1"/>
  <c r="J235" i="83" s="1"/>
  <c r="G235" i="84" s="1"/>
  <c r="J235" i="84" s="1"/>
  <c r="G235" i="85" s="1"/>
  <c r="J235" i="85" s="1"/>
  <c r="G235" i="86" s="1"/>
  <c r="J235" i="86" s="1"/>
  <c r="G235" i="87" s="1"/>
  <c r="J235" i="87" s="1"/>
  <c r="G235" i="88" s="1"/>
  <c r="J235" i="88" s="1"/>
  <c r="G235" i="89" s="1"/>
  <c r="J235" i="89" s="1"/>
  <c r="G235" i="90" s="1"/>
  <c r="J235" i="90" s="1"/>
  <c r="G235" i="91" s="1"/>
  <c r="J235" i="91" s="1"/>
  <c r="G235" i="92" s="1"/>
  <c r="J235" i="92" s="1"/>
  <c r="G235" i="93" s="1"/>
  <c r="J235" i="93" s="1"/>
  <c r="G235" i="94" s="1"/>
  <c r="J235" i="94" s="1"/>
  <c r="G234" i="74"/>
  <c r="J234" i="74" s="1"/>
  <c r="G233" i="74"/>
  <c r="J233" i="74" s="1"/>
  <c r="G232" i="74"/>
  <c r="J232" i="74" s="1"/>
  <c r="G231" i="74"/>
  <c r="J231" i="74" s="1"/>
  <c r="G230" i="74"/>
  <c r="J230" i="74" s="1"/>
  <c r="G229" i="74"/>
  <c r="J229" i="74" s="1"/>
  <c r="P94" i="77"/>
  <c r="F5" i="8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7" i="95"/>
  <c r="P157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M250" i="95"/>
  <c r="P250" i="95" s="1"/>
  <c r="M251" i="95"/>
  <c r="P251" i="95" s="1"/>
  <c r="M258" i="95"/>
  <c r="P258" i="95" s="1"/>
  <c r="M259" i="95"/>
  <c r="P259" i="95" s="1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P30" i="95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P94" i="83"/>
  <c r="P94" i="82"/>
  <c r="P94" i="81"/>
  <c r="P94" i="80"/>
  <c r="P94" i="79"/>
  <c r="P94" i="78"/>
  <c r="K5" i="8"/>
  <c r="G239" i="101" l="1"/>
  <c r="J239" i="101" s="1"/>
  <c r="G239" i="102" s="1"/>
  <c r="J239" i="102" s="1"/>
  <c r="G239" i="103" s="1"/>
  <c r="J239" i="103" s="1"/>
  <c r="G239" i="104" s="1"/>
  <c r="J239" i="104" s="1"/>
  <c r="G239" i="105" s="1"/>
  <c r="J239" i="105" s="1"/>
  <c r="G239" i="106" s="1"/>
  <c r="J239" i="106" s="1"/>
  <c r="G244" i="101"/>
  <c r="J244" i="101" s="1"/>
  <c r="G244" i="102" s="1"/>
  <c r="J244" i="102" s="1"/>
  <c r="G244" i="103" s="1"/>
  <c r="J244" i="103" s="1"/>
  <c r="G244" i="104" s="1"/>
  <c r="J244" i="104" s="1"/>
  <c r="G244" i="105" s="1"/>
  <c r="J244" i="105" s="1"/>
  <c r="G244" i="106" s="1"/>
  <c r="J244" i="106" s="1"/>
  <c r="G245" i="101"/>
  <c r="J245" i="101" s="1"/>
  <c r="G245" i="102" s="1"/>
  <c r="J245" i="102" s="1"/>
  <c r="G245" i="103" s="1"/>
  <c r="J245" i="103" s="1"/>
  <c r="G245" i="104" s="1"/>
  <c r="J245" i="104" s="1"/>
  <c r="G245" i="105" s="1"/>
  <c r="J245" i="105" s="1"/>
  <c r="G245" i="106" s="1"/>
  <c r="J245" i="106" s="1"/>
  <c r="J246" i="8"/>
  <c r="G236" i="101"/>
  <c r="J236" i="101" s="1"/>
  <c r="G236" i="102" s="1"/>
  <c r="J236" i="102" s="1"/>
  <c r="G236" i="103" s="1"/>
  <c r="J236" i="103" s="1"/>
  <c r="G236" i="104" s="1"/>
  <c r="J236" i="104" s="1"/>
  <c r="G236" i="105" s="1"/>
  <c r="J236" i="105" s="1"/>
  <c r="G236" i="106" s="1"/>
  <c r="J236" i="106" s="1"/>
  <c r="P156" i="100"/>
  <c r="M156" i="8"/>
  <c r="G237" i="101"/>
  <c r="J237" i="101" s="1"/>
  <c r="G237" i="102" s="1"/>
  <c r="J237" i="102" s="1"/>
  <c r="G237" i="103" s="1"/>
  <c r="J237" i="103" s="1"/>
  <c r="G237" i="104" s="1"/>
  <c r="J237" i="104" s="1"/>
  <c r="G237" i="105" s="1"/>
  <c r="J237" i="105" s="1"/>
  <c r="G237" i="106" s="1"/>
  <c r="J237" i="106" s="1"/>
  <c r="J258" i="8"/>
  <c r="G247" i="101"/>
  <c r="J247" i="101" s="1"/>
  <c r="G247" i="102" s="1"/>
  <c r="J247" i="102" s="1"/>
  <c r="G247" i="103" s="1"/>
  <c r="J247" i="103" s="1"/>
  <c r="G247" i="104" s="1"/>
  <c r="J247" i="104" s="1"/>
  <c r="G247" i="105" s="1"/>
  <c r="J247" i="105" s="1"/>
  <c r="G247" i="106" s="1"/>
  <c r="J247" i="106" s="1"/>
  <c r="J247" i="8" s="1"/>
  <c r="J252" i="87"/>
  <c r="J252" i="104"/>
  <c r="J252" i="94"/>
  <c r="G252" i="80"/>
  <c r="J252" i="80" s="1"/>
  <c r="G252" i="81" s="1"/>
  <c r="J252" i="81" s="1"/>
  <c r="G252" i="82" s="1"/>
  <c r="J252" i="82" s="1"/>
  <c r="J252" i="98"/>
  <c r="J252" i="8"/>
  <c r="P94" i="95"/>
  <c r="R279" i="93"/>
  <c r="Q279" i="106"/>
  <c r="R279" i="95"/>
  <c r="Q279" i="98"/>
  <c r="Q277" i="86"/>
  <c r="Q278" i="86" s="1"/>
  <c r="Q279" i="100"/>
  <c r="Q279" i="88"/>
  <c r="Q279" i="80"/>
  <c r="R277" i="99"/>
  <c r="R278" i="99" s="1"/>
  <c r="Q279" i="90"/>
  <c r="Q279" i="102"/>
  <c r="Q277" i="88"/>
  <c r="Q278" i="88" s="1"/>
  <c r="Q279" i="103"/>
  <c r="Q279" i="104"/>
  <c r="Q277" i="101"/>
  <c r="Q278" i="101" s="1"/>
  <c r="Q279" i="94"/>
  <c r="Q279" i="92"/>
  <c r="R279" i="91"/>
  <c r="Q277" i="90"/>
  <c r="Q278" i="90" s="1"/>
  <c r="Q279" i="84"/>
  <c r="X35" i="8"/>
  <c r="Z35" i="8" s="1"/>
  <c r="G235" i="95"/>
  <c r="J235" i="95" s="1"/>
  <c r="G238" i="77"/>
  <c r="J238" i="77" s="1"/>
  <c r="G238" i="78" s="1"/>
  <c r="J238" i="78" s="1"/>
  <c r="G238" i="79" s="1"/>
  <c r="J238" i="79" s="1"/>
  <c r="G238" i="80" s="1"/>
  <c r="J238" i="80" s="1"/>
  <c r="G238" i="81" s="1"/>
  <c r="J238" i="81" s="1"/>
  <c r="G238" i="82" s="1"/>
  <c r="J238" i="82" s="1"/>
  <c r="G238" i="83" s="1"/>
  <c r="J238" i="83" s="1"/>
  <c r="G238" i="84" s="1"/>
  <c r="J238" i="84" s="1"/>
  <c r="G238" i="85" s="1"/>
  <c r="J238" i="85" s="1"/>
  <c r="G238" i="86" s="1"/>
  <c r="J238" i="86" s="1"/>
  <c r="G238" i="87" s="1"/>
  <c r="J238" i="87" s="1"/>
  <c r="G238" i="88" s="1"/>
  <c r="J238" i="88" s="1"/>
  <c r="G238" i="89" s="1"/>
  <c r="J238" i="89" s="1"/>
  <c r="G238" i="90" s="1"/>
  <c r="J238" i="90" s="1"/>
  <c r="G238" i="91" s="1"/>
  <c r="J238" i="91" s="1"/>
  <c r="G238" i="92" s="1"/>
  <c r="J238" i="92" s="1"/>
  <c r="G238" i="93" s="1"/>
  <c r="J238" i="93" s="1"/>
  <c r="G238" i="94" s="1"/>
  <c r="J238" i="94" s="1"/>
  <c r="G244" i="77"/>
  <c r="J244" i="77" s="1"/>
  <c r="G244" i="78" s="1"/>
  <c r="J244" i="78" s="1"/>
  <c r="G244" i="79" s="1"/>
  <c r="J244" i="79" s="1"/>
  <c r="G244" i="80" s="1"/>
  <c r="J244" i="80" s="1"/>
  <c r="G244" i="81" s="1"/>
  <c r="J244" i="81" s="1"/>
  <c r="G244" i="82" s="1"/>
  <c r="J244" i="82" s="1"/>
  <c r="G244" i="83" s="1"/>
  <c r="J244" i="83" s="1"/>
  <c r="G244" i="84" s="1"/>
  <c r="J244" i="84" s="1"/>
  <c r="G244" i="85" s="1"/>
  <c r="J244" i="85" s="1"/>
  <c r="G244" i="86" s="1"/>
  <c r="J244" i="86" s="1"/>
  <c r="G244" i="87" s="1"/>
  <c r="J244" i="87" s="1"/>
  <c r="G244" i="88" s="1"/>
  <c r="J244" i="88" s="1"/>
  <c r="G244" i="89" s="1"/>
  <c r="J244" i="89" s="1"/>
  <c r="G244" i="90" s="1"/>
  <c r="J244" i="90" s="1"/>
  <c r="G244" i="91" s="1"/>
  <c r="J244" i="91" s="1"/>
  <c r="G244" i="92" s="1"/>
  <c r="J244" i="92" s="1"/>
  <c r="G244" i="93" s="1"/>
  <c r="J244" i="93" s="1"/>
  <c r="G244" i="94" s="1"/>
  <c r="J244" i="94" s="1"/>
  <c r="G241" i="77"/>
  <c r="J241" i="77" s="1"/>
  <c r="G241" i="78" s="1"/>
  <c r="J241" i="78" s="1"/>
  <c r="G241" i="79" s="1"/>
  <c r="J241" i="79" s="1"/>
  <c r="G241" i="80" s="1"/>
  <c r="J241" i="80" s="1"/>
  <c r="G241" i="81" s="1"/>
  <c r="J241" i="81" s="1"/>
  <c r="G241" i="82" s="1"/>
  <c r="J241" i="82" s="1"/>
  <c r="G241" i="83" s="1"/>
  <c r="J241" i="83" s="1"/>
  <c r="G241" i="84" s="1"/>
  <c r="J241" i="84" s="1"/>
  <c r="G241" i="85" s="1"/>
  <c r="J241" i="85" s="1"/>
  <c r="G241" i="86" s="1"/>
  <c r="J241" i="86" s="1"/>
  <c r="G241" i="87" s="1"/>
  <c r="J241" i="87" s="1"/>
  <c r="G241" i="88" s="1"/>
  <c r="J241" i="88" s="1"/>
  <c r="G241" i="89" s="1"/>
  <c r="J241" i="89" s="1"/>
  <c r="G241" i="90" s="1"/>
  <c r="J241" i="90" s="1"/>
  <c r="G241" i="91" s="1"/>
  <c r="J241" i="91" s="1"/>
  <c r="G241" i="92" s="1"/>
  <c r="J241" i="92" s="1"/>
  <c r="G241" i="93" s="1"/>
  <c r="J241" i="93" s="1"/>
  <c r="G241" i="94" s="1"/>
  <c r="J241" i="94" s="1"/>
  <c r="G240" i="77"/>
  <c r="J240" i="77" s="1"/>
  <c r="G240" i="78" s="1"/>
  <c r="J240" i="78" s="1"/>
  <c r="G240" i="79" s="1"/>
  <c r="J240" i="79" s="1"/>
  <c r="G240" i="80" s="1"/>
  <c r="J240" i="80" s="1"/>
  <c r="G240" i="81" s="1"/>
  <c r="J240" i="81" s="1"/>
  <c r="G240" i="82" s="1"/>
  <c r="J240" i="82" s="1"/>
  <c r="G240" i="83" s="1"/>
  <c r="J240" i="83" s="1"/>
  <c r="G240" i="84" s="1"/>
  <c r="J240" i="84" s="1"/>
  <c r="J258" i="78"/>
  <c r="G258" i="79" s="1"/>
  <c r="J258" i="79" s="1"/>
  <c r="G231" i="77"/>
  <c r="J231" i="77" s="1"/>
  <c r="G231" i="78" s="1"/>
  <c r="J231" i="78" s="1"/>
  <c r="G231" i="79" s="1"/>
  <c r="J231" i="79" s="1"/>
  <c r="G231" i="80" s="1"/>
  <c r="J231" i="80" s="1"/>
  <c r="G231" i="81" s="1"/>
  <c r="J231" i="81" s="1"/>
  <c r="G231" i="82" s="1"/>
  <c r="J231" i="82" s="1"/>
  <c r="G231" i="83" s="1"/>
  <c r="J231" i="83" s="1"/>
  <c r="G231" i="84" s="1"/>
  <c r="J231" i="84" s="1"/>
  <c r="G231" i="85" s="1"/>
  <c r="J231" i="85" s="1"/>
  <c r="G231" i="86" s="1"/>
  <c r="J231" i="86" s="1"/>
  <c r="G231" i="87" s="1"/>
  <c r="J231" i="87" s="1"/>
  <c r="G231" i="88" s="1"/>
  <c r="J231" i="88" s="1"/>
  <c r="G231" i="89" s="1"/>
  <c r="J231" i="89" s="1"/>
  <c r="G231" i="90" s="1"/>
  <c r="J231" i="90" s="1"/>
  <c r="G231" i="91" s="1"/>
  <c r="J231" i="91" s="1"/>
  <c r="G231" i="92" s="1"/>
  <c r="J231" i="92" s="1"/>
  <c r="G231" i="93" s="1"/>
  <c r="J231" i="93" s="1"/>
  <c r="G231" i="94" s="1"/>
  <c r="J231" i="94" s="1"/>
  <c r="G231" i="95" s="1"/>
  <c r="J231" i="95" s="1"/>
  <c r="G231" i="96" s="1"/>
  <c r="J231" i="96" s="1"/>
  <c r="G231" i="97" s="1"/>
  <c r="J231" i="97" s="1"/>
  <c r="G231" i="98" s="1"/>
  <c r="J231" i="98" s="1"/>
  <c r="G231" i="99" s="1"/>
  <c r="J231" i="99" s="1"/>
  <c r="E231" i="100" s="1"/>
  <c r="G231" i="100" s="1"/>
  <c r="J231" i="100" s="1"/>
  <c r="G229" i="77"/>
  <c r="J229" i="77" s="1"/>
  <c r="G229" i="78" s="1"/>
  <c r="J229" i="78" s="1"/>
  <c r="G229" i="79" s="1"/>
  <c r="J229" i="79" s="1"/>
  <c r="G229" i="80" s="1"/>
  <c r="J229" i="80" s="1"/>
  <c r="G229" i="81" s="1"/>
  <c r="J229" i="81" s="1"/>
  <c r="G229" i="82" s="1"/>
  <c r="J229" i="82" s="1"/>
  <c r="G229" i="83" s="1"/>
  <c r="J229" i="83" s="1"/>
  <c r="G229" i="84" s="1"/>
  <c r="J229" i="84" s="1"/>
  <c r="G229" i="85" s="1"/>
  <c r="J229" i="85" s="1"/>
  <c r="G229" i="86" s="1"/>
  <c r="J229" i="86" s="1"/>
  <c r="G229" i="87" s="1"/>
  <c r="J229" i="87" s="1"/>
  <c r="G229" i="88" s="1"/>
  <c r="J229" i="88" s="1"/>
  <c r="G229" i="89" s="1"/>
  <c r="J229" i="89" s="1"/>
  <c r="G229" i="90" s="1"/>
  <c r="J229" i="90" s="1"/>
  <c r="G229" i="91" s="1"/>
  <c r="J229" i="91" s="1"/>
  <c r="G229" i="92" s="1"/>
  <c r="J229" i="92" s="1"/>
  <c r="G229" i="93" s="1"/>
  <c r="J229" i="93" s="1"/>
  <c r="G229" i="94" s="1"/>
  <c r="J229" i="94" s="1"/>
  <c r="G229" i="95" s="1"/>
  <c r="J229" i="95" s="1"/>
  <c r="G229" i="96" s="1"/>
  <c r="J229" i="96" s="1"/>
  <c r="G229" i="97" s="1"/>
  <c r="J229" i="97" s="1"/>
  <c r="G229" i="98" s="1"/>
  <c r="J229" i="98" s="1"/>
  <c r="G229" i="99" s="1"/>
  <c r="J229" i="99" s="1"/>
  <c r="E229" i="100" s="1"/>
  <c r="G229" i="100" s="1"/>
  <c r="J229" i="100" s="1"/>
  <c r="G245" i="77"/>
  <c r="J245" i="77" s="1"/>
  <c r="G245" i="78" s="1"/>
  <c r="J245" i="78" s="1"/>
  <c r="G245" i="79" s="1"/>
  <c r="J245" i="79" s="1"/>
  <c r="G245" i="80" s="1"/>
  <c r="J245" i="80" s="1"/>
  <c r="G245" i="81" s="1"/>
  <c r="J245" i="81" s="1"/>
  <c r="G245" i="82" s="1"/>
  <c r="J245" i="82" s="1"/>
  <c r="G245" i="83" s="1"/>
  <c r="J245" i="83" s="1"/>
  <c r="G245" i="84" s="1"/>
  <c r="J245" i="84" s="1"/>
  <c r="G245" i="85" s="1"/>
  <c r="J245" i="85" s="1"/>
  <c r="G245" i="86" s="1"/>
  <c r="J245" i="86" s="1"/>
  <c r="G245" i="87" s="1"/>
  <c r="J245" i="87" s="1"/>
  <c r="G245" i="88" s="1"/>
  <c r="J245" i="88" s="1"/>
  <c r="G245" i="89" s="1"/>
  <c r="J245" i="89" s="1"/>
  <c r="G245" i="90" s="1"/>
  <c r="J245" i="90" s="1"/>
  <c r="G245" i="91" s="1"/>
  <c r="J245" i="91" s="1"/>
  <c r="G245" i="92" s="1"/>
  <c r="J245" i="92" s="1"/>
  <c r="G245" i="93" s="1"/>
  <c r="J245" i="93" s="1"/>
  <c r="G245" i="94" s="1"/>
  <c r="J245" i="94" s="1"/>
  <c r="G246" i="77"/>
  <c r="J246" i="77" s="1"/>
  <c r="G246" i="78" s="1"/>
  <c r="J246" i="78" s="1"/>
  <c r="G246" i="79" s="1"/>
  <c r="J246" i="79" s="1"/>
  <c r="G243" i="77"/>
  <c r="J243" i="77" s="1"/>
  <c r="G243" i="78" s="1"/>
  <c r="J243" i="78" s="1"/>
  <c r="G243" i="79" s="1"/>
  <c r="J243" i="79" s="1"/>
  <c r="G243" i="80" s="1"/>
  <c r="J243" i="80" s="1"/>
  <c r="G243" i="81" s="1"/>
  <c r="J243" i="81" s="1"/>
  <c r="G243" i="82" s="1"/>
  <c r="J243" i="82" s="1"/>
  <c r="G243" i="83" s="1"/>
  <c r="J243" i="83" s="1"/>
  <c r="G243" i="84" s="1"/>
  <c r="J243" i="84" s="1"/>
  <c r="G243" i="85" s="1"/>
  <c r="J243" i="85" s="1"/>
  <c r="G243" i="86" s="1"/>
  <c r="J243" i="86" s="1"/>
  <c r="G243" i="87" s="1"/>
  <c r="J243" i="87" s="1"/>
  <c r="G243" i="88" s="1"/>
  <c r="J243" i="88" s="1"/>
  <c r="G243" i="89" s="1"/>
  <c r="J243" i="89" s="1"/>
  <c r="G243" i="90" s="1"/>
  <c r="J243" i="90" s="1"/>
  <c r="G243" i="91" s="1"/>
  <c r="J243" i="91" s="1"/>
  <c r="G243" i="92" s="1"/>
  <c r="J243" i="92" s="1"/>
  <c r="G243" i="93" s="1"/>
  <c r="J243" i="93" s="1"/>
  <c r="G243" i="94" s="1"/>
  <c r="J243" i="94" s="1"/>
  <c r="G230" i="77"/>
  <c r="J230" i="77" s="1"/>
  <c r="G230" i="78" s="1"/>
  <c r="J230" i="78" s="1"/>
  <c r="G230" i="79" s="1"/>
  <c r="J230" i="79" s="1"/>
  <c r="G230" i="80" s="1"/>
  <c r="J230" i="80" s="1"/>
  <c r="G230" i="81" s="1"/>
  <c r="J230" i="81" s="1"/>
  <c r="G230" i="82" s="1"/>
  <c r="J230" i="82" s="1"/>
  <c r="G230" i="83" s="1"/>
  <c r="J230" i="83" s="1"/>
  <c r="G230" i="84" s="1"/>
  <c r="J230" i="84" s="1"/>
  <c r="G230" i="85" s="1"/>
  <c r="J230" i="85" s="1"/>
  <c r="G230" i="86" s="1"/>
  <c r="J230" i="86" s="1"/>
  <c r="G230" i="87" s="1"/>
  <c r="J230" i="87" s="1"/>
  <c r="G230" i="88" s="1"/>
  <c r="J230" i="88" s="1"/>
  <c r="G230" i="89" s="1"/>
  <c r="J230" i="89" s="1"/>
  <c r="G230" i="90" s="1"/>
  <c r="J230" i="90" s="1"/>
  <c r="G230" i="91" s="1"/>
  <c r="J230" i="91" s="1"/>
  <c r="G230" i="92" s="1"/>
  <c r="J230" i="92" s="1"/>
  <c r="G230" i="93" s="1"/>
  <c r="J230" i="93" s="1"/>
  <c r="G230" i="94" s="1"/>
  <c r="J230" i="94" s="1"/>
  <c r="G234" i="77"/>
  <c r="J234" i="77" s="1"/>
  <c r="G234" i="78" s="1"/>
  <c r="J234" i="78" s="1"/>
  <c r="G234" i="79" s="1"/>
  <c r="J234" i="79" s="1"/>
  <c r="G234" i="80" s="1"/>
  <c r="J234" i="80" s="1"/>
  <c r="G234" i="81" s="1"/>
  <c r="J234" i="81" s="1"/>
  <c r="G234" i="82" s="1"/>
  <c r="J234" i="82" s="1"/>
  <c r="G234" i="83" s="1"/>
  <c r="J234" i="83" s="1"/>
  <c r="G234" i="84" s="1"/>
  <c r="J234" i="84" s="1"/>
  <c r="G234" i="85" s="1"/>
  <c r="J234" i="85" s="1"/>
  <c r="G234" i="86" s="1"/>
  <c r="J234" i="86" s="1"/>
  <c r="G234" i="87" s="1"/>
  <c r="J234" i="87" s="1"/>
  <c r="G234" i="88" s="1"/>
  <c r="J234" i="88" s="1"/>
  <c r="G234" i="89" s="1"/>
  <c r="J234" i="89" s="1"/>
  <c r="G234" i="90" s="1"/>
  <c r="J234" i="90" s="1"/>
  <c r="G234" i="91" s="1"/>
  <c r="J234" i="91" s="1"/>
  <c r="G234" i="92" s="1"/>
  <c r="J234" i="92" s="1"/>
  <c r="G234" i="93" s="1"/>
  <c r="J234" i="93" s="1"/>
  <c r="G234" i="94" s="1"/>
  <c r="J234" i="94" s="1"/>
  <c r="G233" i="77"/>
  <c r="J233" i="77" s="1"/>
  <c r="G233" i="78" s="1"/>
  <c r="J233" i="78" s="1"/>
  <c r="G233" i="79" s="1"/>
  <c r="J233" i="79" s="1"/>
  <c r="G233" i="80" s="1"/>
  <c r="J233" i="80" s="1"/>
  <c r="G233" i="81" s="1"/>
  <c r="J233" i="81" s="1"/>
  <c r="G233" i="82" s="1"/>
  <c r="J233" i="82" s="1"/>
  <c r="G233" i="83" s="1"/>
  <c r="J233" i="83" s="1"/>
  <c r="G233" i="84" s="1"/>
  <c r="J233" i="84" s="1"/>
  <c r="G233" i="85" s="1"/>
  <c r="J233" i="85" s="1"/>
  <c r="G233" i="86" s="1"/>
  <c r="J233" i="86" s="1"/>
  <c r="G233" i="87" s="1"/>
  <c r="J233" i="87" s="1"/>
  <c r="G233" i="88" s="1"/>
  <c r="J233" i="88" s="1"/>
  <c r="G233" i="89" s="1"/>
  <c r="J233" i="89" s="1"/>
  <c r="G233" i="90" s="1"/>
  <c r="J233" i="90" s="1"/>
  <c r="G233" i="91" s="1"/>
  <c r="J233" i="91" s="1"/>
  <c r="G233" i="92" s="1"/>
  <c r="J233" i="92" s="1"/>
  <c r="G233" i="93" s="1"/>
  <c r="J233" i="93" s="1"/>
  <c r="G233" i="94" s="1"/>
  <c r="J233" i="94" s="1"/>
  <c r="G232" i="77"/>
  <c r="J232" i="77" s="1"/>
  <c r="G232" i="78" s="1"/>
  <c r="J232" i="78" s="1"/>
  <c r="G232" i="79" s="1"/>
  <c r="J232" i="79" s="1"/>
  <c r="G232" i="80" s="1"/>
  <c r="J232" i="80" s="1"/>
  <c r="G232" i="81" s="1"/>
  <c r="J232" i="81" s="1"/>
  <c r="G232" i="82" s="1"/>
  <c r="J232" i="82" s="1"/>
  <c r="G232" i="83" s="1"/>
  <c r="J232" i="83" s="1"/>
  <c r="G232" i="84" s="1"/>
  <c r="J232" i="84" s="1"/>
  <c r="G232" i="85" s="1"/>
  <c r="J232" i="85" s="1"/>
  <c r="G232" i="86" s="1"/>
  <c r="J232" i="86" s="1"/>
  <c r="G232" i="87" s="1"/>
  <c r="J232" i="87" s="1"/>
  <c r="G232" i="88" s="1"/>
  <c r="J232" i="88" s="1"/>
  <c r="G232" i="89" s="1"/>
  <c r="J232" i="89" s="1"/>
  <c r="G232" i="90" s="1"/>
  <c r="J232" i="90" s="1"/>
  <c r="G232" i="91" s="1"/>
  <c r="J232" i="91" s="1"/>
  <c r="G232" i="92" s="1"/>
  <c r="J232" i="92" s="1"/>
  <c r="G232" i="93" s="1"/>
  <c r="J232" i="93" s="1"/>
  <c r="G232" i="94" s="1"/>
  <c r="J232" i="94" s="1"/>
  <c r="G247" i="77"/>
  <c r="J247" i="77" s="1"/>
  <c r="G247" i="78" s="1"/>
  <c r="J247" i="78" s="1"/>
  <c r="R277" i="104"/>
  <c r="R278" i="104" s="1"/>
  <c r="R277" i="102"/>
  <c r="R278" i="102" s="1"/>
  <c r="R277" i="85"/>
  <c r="R278" i="85" s="1"/>
  <c r="R279" i="103"/>
  <c r="R279" i="97"/>
  <c r="R279" i="83"/>
  <c r="Q279" i="82"/>
  <c r="Q279" i="79"/>
  <c r="Q279" i="96"/>
  <c r="R279" i="89"/>
  <c r="R279" i="107"/>
  <c r="R279" i="81"/>
  <c r="R279" i="87"/>
  <c r="R279" i="105"/>
  <c r="R279" i="101"/>
  <c r="R279" i="94"/>
  <c r="Q279" i="93"/>
  <c r="R279" i="86"/>
  <c r="Q279" i="85"/>
  <c r="R279" i="79"/>
  <c r="Q279" i="107"/>
  <c r="R279" i="100"/>
  <c r="Q279" i="99"/>
  <c r="R277" i="96"/>
  <c r="R278" i="96" s="1"/>
  <c r="Q277" i="95"/>
  <c r="Q278" i="95" s="1"/>
  <c r="R279" i="92"/>
  <c r="Q279" i="91"/>
  <c r="R277" i="88"/>
  <c r="R278" i="88" s="1"/>
  <c r="Q277" i="87"/>
  <c r="Q278" i="87" s="1"/>
  <c r="R279" i="84"/>
  <c r="Q279" i="83"/>
  <c r="R277" i="80"/>
  <c r="R278" i="80" s="1"/>
  <c r="Q277" i="78"/>
  <c r="Q278" i="78" s="1"/>
  <c r="R277" i="78"/>
  <c r="R278" i="78" s="1"/>
  <c r="J237" i="8" l="1"/>
  <c r="J239" i="8"/>
  <c r="J245" i="8"/>
  <c r="G231" i="101"/>
  <c r="J231" i="101" s="1"/>
  <c r="G231" i="102" s="1"/>
  <c r="J231" i="102" s="1"/>
  <c r="G231" i="103" s="1"/>
  <c r="J231" i="103" s="1"/>
  <c r="G231" i="104" s="1"/>
  <c r="J231" i="104" s="1"/>
  <c r="G231" i="105" s="1"/>
  <c r="J231" i="105" s="1"/>
  <c r="G231" i="106" s="1"/>
  <c r="J231" i="106" s="1"/>
  <c r="J244" i="8"/>
  <c r="G229" i="101"/>
  <c r="J229" i="101" s="1"/>
  <c r="G229" i="102" s="1"/>
  <c r="J229" i="102" s="1"/>
  <c r="G229" i="103" s="1"/>
  <c r="J229" i="103" s="1"/>
  <c r="G229" i="104" s="1"/>
  <c r="J229" i="104" s="1"/>
  <c r="G229" i="105" s="1"/>
  <c r="J229" i="105" s="1"/>
  <c r="G229" i="106" s="1"/>
  <c r="J229" i="106" s="1"/>
  <c r="J236" i="8"/>
  <c r="G246" i="80"/>
  <c r="J246" i="80" s="1"/>
  <c r="G247" i="79"/>
  <c r="J247" i="79" s="1"/>
  <c r="Q279" i="86"/>
  <c r="Q279" i="101"/>
  <c r="R279" i="99"/>
  <c r="G258" i="80"/>
  <c r="J258" i="80" s="1"/>
  <c r="G235" i="96"/>
  <c r="J235" i="96" s="1"/>
  <c r="G235" i="97" s="1"/>
  <c r="J235" i="97" s="1"/>
  <c r="G235" i="98" s="1"/>
  <c r="J235" i="98" s="1"/>
  <c r="G235" i="99" s="1"/>
  <c r="J235" i="99" s="1"/>
  <c r="E235" i="100" s="1"/>
  <c r="G235" i="100" s="1"/>
  <c r="J235" i="100" s="1"/>
  <c r="G240" i="85"/>
  <c r="J240" i="85" s="1"/>
  <c r="G240" i="86" s="1"/>
  <c r="J240" i="86" s="1"/>
  <c r="G240" i="87" s="1"/>
  <c r="J240" i="87" s="1"/>
  <c r="G240" i="88" s="1"/>
  <c r="J240" i="88" s="1"/>
  <c r="G240" i="89" s="1"/>
  <c r="J240" i="89" s="1"/>
  <c r="G240" i="90" s="1"/>
  <c r="J240" i="90" s="1"/>
  <c r="G240" i="91" s="1"/>
  <c r="J240" i="91" s="1"/>
  <c r="G240" i="92" s="1"/>
  <c r="J240" i="92" s="1"/>
  <c r="G240" i="93" s="1"/>
  <c r="J240" i="93" s="1"/>
  <c r="G240" i="94" s="1"/>
  <c r="J240" i="94" s="1"/>
  <c r="G243" i="95"/>
  <c r="J243" i="95" s="1"/>
  <c r="G245" i="95"/>
  <c r="J245" i="95" s="1"/>
  <c r="G233" i="95"/>
  <c r="J233" i="95" s="1"/>
  <c r="G234" i="95"/>
  <c r="J234" i="95" s="1"/>
  <c r="G230" i="95"/>
  <c r="J230" i="95" s="1"/>
  <c r="G241" i="95"/>
  <c r="J241" i="95" s="1"/>
  <c r="G238" i="95"/>
  <c r="J238" i="95" s="1"/>
  <c r="G232" i="95"/>
  <c r="J232" i="95" s="1"/>
  <c r="G244" i="95"/>
  <c r="J244" i="95" s="1"/>
  <c r="R279" i="104"/>
  <c r="R279" i="102"/>
  <c r="R279" i="85"/>
  <c r="R279" i="80"/>
  <c r="R279" i="96"/>
  <c r="R279" i="88"/>
  <c r="Q279" i="95"/>
  <c r="Q279" i="87"/>
  <c r="R279" i="78"/>
  <c r="Q279" i="78"/>
  <c r="M210" i="80"/>
  <c r="P210" i="80" s="1"/>
  <c r="M211" i="80"/>
  <c r="P211" i="80" s="1"/>
  <c r="M212" i="80"/>
  <c r="P212" i="80" s="1"/>
  <c r="M213" i="80"/>
  <c r="P213" i="80" s="1"/>
  <c r="M214" i="80"/>
  <c r="P214" i="80" s="1"/>
  <c r="K10" i="77"/>
  <c r="K12" i="77"/>
  <c r="K13" i="77"/>
  <c r="K14" i="77"/>
  <c r="K15" i="77"/>
  <c r="K16" i="77"/>
  <c r="K18" i="77"/>
  <c r="K19" i="77"/>
  <c r="K21" i="77"/>
  <c r="K23" i="77"/>
  <c r="K25" i="77"/>
  <c r="K26" i="77"/>
  <c r="K27" i="77"/>
  <c r="K29" i="77"/>
  <c r="K32" i="77"/>
  <c r="K33" i="77"/>
  <c r="K34" i="77"/>
  <c r="K36" i="77"/>
  <c r="K37" i="77"/>
  <c r="K60" i="77"/>
  <c r="K61" i="77"/>
  <c r="K62" i="77"/>
  <c r="K63" i="77"/>
  <c r="K68" i="77"/>
  <c r="K69" i="77"/>
  <c r="K70" i="77"/>
  <c r="K71" i="77"/>
  <c r="K84" i="77"/>
  <c r="K85" i="77"/>
  <c r="K86" i="77"/>
  <c r="K87" i="77"/>
  <c r="K88" i="77"/>
  <c r="K89" i="77"/>
  <c r="K90" i="77"/>
  <c r="K91" i="77"/>
  <c r="K92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19" i="77"/>
  <c r="K120" i="77"/>
  <c r="K121" i="77"/>
  <c r="K122" i="77"/>
  <c r="K123" i="77"/>
  <c r="K124" i="77"/>
  <c r="K126" i="77"/>
  <c r="K127" i="77"/>
  <c r="K128" i="77"/>
  <c r="K129" i="77"/>
  <c r="K130" i="77"/>
  <c r="K134" i="77"/>
  <c r="K135" i="77"/>
  <c r="K136" i="77"/>
  <c r="K137" i="77"/>
  <c r="K138" i="77"/>
  <c r="K139" i="77"/>
  <c r="K140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86" i="77"/>
  <c r="K187" i="77"/>
  <c r="K188" i="77"/>
  <c r="K189" i="77"/>
  <c r="K220" i="77"/>
  <c r="K221" i="77"/>
  <c r="K222" i="77"/>
  <c r="K223" i="77"/>
  <c r="K224" i="77"/>
  <c r="K225" i="77"/>
  <c r="K226" i="77"/>
  <c r="K227" i="77"/>
  <c r="K228" i="77"/>
  <c r="K7" i="77"/>
  <c r="K8" i="77"/>
  <c r="K9" i="77"/>
  <c r="R276" i="76"/>
  <c r="Q276" i="76"/>
  <c r="P276" i="76"/>
  <c r="R275" i="77"/>
  <c r="R276" i="77" s="1"/>
  <c r="Q275" i="77"/>
  <c r="P275" i="77"/>
  <c r="R275" i="74"/>
  <c r="R276" i="74" s="1"/>
  <c r="Q275" i="74"/>
  <c r="Q276" i="74" s="1"/>
  <c r="P275" i="74"/>
  <c r="J231" i="8" l="1"/>
  <c r="G235" i="101"/>
  <c r="J235" i="101" s="1"/>
  <c r="G235" i="102" s="1"/>
  <c r="J235" i="102" s="1"/>
  <c r="G235" i="103" s="1"/>
  <c r="J235" i="103" s="1"/>
  <c r="G235" i="104" s="1"/>
  <c r="J235" i="104" s="1"/>
  <c r="G235" i="105" s="1"/>
  <c r="J235" i="105" s="1"/>
  <c r="G235" i="106" s="1"/>
  <c r="J235" i="106" s="1"/>
  <c r="J229" i="8"/>
  <c r="G258" i="81"/>
  <c r="J258" i="81" s="1"/>
  <c r="G247" i="80"/>
  <c r="J247" i="80" s="1"/>
  <c r="G246" i="81"/>
  <c r="J246" i="81" s="1"/>
  <c r="R258" i="77"/>
  <c r="G233" i="96"/>
  <c r="J233" i="96" s="1"/>
  <c r="G233" i="97" s="1"/>
  <c r="J233" i="97" s="1"/>
  <c r="G233" i="98" s="1"/>
  <c r="J233" i="98" s="1"/>
  <c r="G233" i="99" s="1"/>
  <c r="J233" i="99" s="1"/>
  <c r="E233" i="100" s="1"/>
  <c r="G233" i="100" s="1"/>
  <c r="J233" i="100" s="1"/>
  <c r="G238" i="96"/>
  <c r="J238" i="96" s="1"/>
  <c r="G238" i="97" s="1"/>
  <c r="J238" i="97" s="1"/>
  <c r="G238" i="98" s="1"/>
  <c r="J238" i="98" s="1"/>
  <c r="G238" i="99" s="1"/>
  <c r="J238" i="99" s="1"/>
  <c r="E238" i="100" s="1"/>
  <c r="G238" i="100" s="1"/>
  <c r="J238" i="100" s="1"/>
  <c r="G234" i="96"/>
  <c r="J234" i="96" s="1"/>
  <c r="G234" i="97" s="1"/>
  <c r="J234" i="97" s="1"/>
  <c r="G234" i="98" s="1"/>
  <c r="J234" i="98" s="1"/>
  <c r="G234" i="99" s="1"/>
  <c r="J234" i="99" s="1"/>
  <c r="E234" i="100" s="1"/>
  <c r="G234" i="100" s="1"/>
  <c r="J234" i="100" s="1"/>
  <c r="G241" i="96"/>
  <c r="J241" i="96" s="1"/>
  <c r="G241" i="97" s="1"/>
  <c r="J241" i="97" s="1"/>
  <c r="G241" i="98" s="1"/>
  <c r="J241" i="98" s="1"/>
  <c r="G241" i="99" s="1"/>
  <c r="J241" i="99" s="1"/>
  <c r="E241" i="100" s="1"/>
  <c r="G241" i="100" s="1"/>
  <c r="J241" i="100" s="1"/>
  <c r="G232" i="96"/>
  <c r="J232" i="96" s="1"/>
  <c r="G232" i="97" s="1"/>
  <c r="J232" i="97" s="1"/>
  <c r="G232" i="98" s="1"/>
  <c r="J232" i="98" s="1"/>
  <c r="G232" i="99" s="1"/>
  <c r="J232" i="99" s="1"/>
  <c r="E232" i="100" s="1"/>
  <c r="G232" i="100" s="1"/>
  <c r="J232" i="100" s="1"/>
  <c r="G230" i="96"/>
  <c r="J230" i="96" s="1"/>
  <c r="G230" i="97" s="1"/>
  <c r="J230" i="97" s="1"/>
  <c r="G230" i="98" s="1"/>
  <c r="J230" i="98" s="1"/>
  <c r="G230" i="99" s="1"/>
  <c r="J230" i="99" s="1"/>
  <c r="E230" i="100" s="1"/>
  <c r="G230" i="100" s="1"/>
  <c r="J230" i="100" s="1"/>
  <c r="G240" i="95"/>
  <c r="J240" i="95" s="1"/>
  <c r="Q277" i="76"/>
  <c r="Q278" i="76" s="1"/>
  <c r="R277" i="76"/>
  <c r="R278" i="76" s="1"/>
  <c r="R277" i="77"/>
  <c r="R278" i="77" s="1"/>
  <c r="Q276" i="77"/>
  <c r="Q277" i="77" s="1"/>
  <c r="Q277" i="74"/>
  <c r="Q278" i="74" s="1"/>
  <c r="R277" i="74"/>
  <c r="R278" i="74" s="1"/>
  <c r="G233" i="101" l="1"/>
  <c r="J233" i="101" s="1"/>
  <c r="G233" i="102" s="1"/>
  <c r="J233" i="102" s="1"/>
  <c r="G233" i="103" s="1"/>
  <c r="J233" i="103" s="1"/>
  <c r="G233" i="104" s="1"/>
  <c r="J233" i="104" s="1"/>
  <c r="G233" i="105" s="1"/>
  <c r="J233" i="105" s="1"/>
  <c r="G233" i="106" s="1"/>
  <c r="J233" i="106" s="1"/>
  <c r="G234" i="101"/>
  <c r="J234" i="101" s="1"/>
  <c r="G234" i="102" s="1"/>
  <c r="J234" i="102" s="1"/>
  <c r="G234" i="103" s="1"/>
  <c r="J234" i="103" s="1"/>
  <c r="G234" i="104" s="1"/>
  <c r="J234" i="104" s="1"/>
  <c r="G234" i="105" s="1"/>
  <c r="J234" i="105" s="1"/>
  <c r="G234" i="106" s="1"/>
  <c r="J234" i="106" s="1"/>
  <c r="J234" i="8" s="1"/>
  <c r="G230" i="101"/>
  <c r="J230" i="101" s="1"/>
  <c r="G230" i="102" s="1"/>
  <c r="J230" i="102" s="1"/>
  <c r="G230" i="103" s="1"/>
  <c r="J230" i="103" s="1"/>
  <c r="G230" i="104" s="1"/>
  <c r="J230" i="104" s="1"/>
  <c r="G230" i="105" s="1"/>
  <c r="J230" i="105" s="1"/>
  <c r="G230" i="106" s="1"/>
  <c r="J230" i="106" s="1"/>
  <c r="G232" i="101"/>
  <c r="J232" i="101" s="1"/>
  <c r="G232" i="102" s="1"/>
  <c r="J232" i="102" s="1"/>
  <c r="G232" i="103" s="1"/>
  <c r="J232" i="103" s="1"/>
  <c r="G232" i="104" s="1"/>
  <c r="J232" i="104" s="1"/>
  <c r="G232" i="105" s="1"/>
  <c r="J232" i="105" s="1"/>
  <c r="G232" i="106" s="1"/>
  <c r="J232" i="106" s="1"/>
  <c r="G241" i="101"/>
  <c r="J241" i="101" s="1"/>
  <c r="G241" i="102" s="1"/>
  <c r="J241" i="102" s="1"/>
  <c r="G241" i="103" s="1"/>
  <c r="J241" i="103" s="1"/>
  <c r="G241" i="104" s="1"/>
  <c r="J241" i="104" s="1"/>
  <c r="G241" i="105" s="1"/>
  <c r="J241" i="105" s="1"/>
  <c r="G241" i="106" s="1"/>
  <c r="J241" i="106" s="1"/>
  <c r="J235" i="8"/>
  <c r="G238" i="101"/>
  <c r="J238" i="101" s="1"/>
  <c r="G238" i="102" s="1"/>
  <c r="J238" i="102" s="1"/>
  <c r="G238" i="103" s="1"/>
  <c r="J238" i="103" s="1"/>
  <c r="G238" i="104" s="1"/>
  <c r="J238" i="104" s="1"/>
  <c r="G238" i="105" s="1"/>
  <c r="J238" i="105" s="1"/>
  <c r="G238" i="106" s="1"/>
  <c r="J238" i="106" s="1"/>
  <c r="G258" i="82"/>
  <c r="J258" i="82" s="1"/>
  <c r="G246" i="82"/>
  <c r="J246" i="82" s="1"/>
  <c r="G246" i="83" s="1"/>
  <c r="J246" i="83" s="1"/>
  <c r="G246" i="84" s="1"/>
  <c r="J246" i="84" s="1"/>
  <c r="G247" i="81"/>
  <c r="J247" i="81" s="1"/>
  <c r="G240" i="96"/>
  <c r="J240" i="96" s="1"/>
  <c r="G240" i="97" s="1"/>
  <c r="J240" i="97" s="1"/>
  <c r="G240" i="98" s="1"/>
  <c r="J240" i="98" s="1"/>
  <c r="G240" i="99" s="1"/>
  <c r="J240" i="99" s="1"/>
  <c r="E240" i="100" s="1"/>
  <c r="G240" i="100" s="1"/>
  <c r="J240" i="100" s="1"/>
  <c r="Q278" i="77"/>
  <c r="R279" i="76"/>
  <c r="Q279" i="76"/>
  <c r="M94" i="103"/>
  <c r="M94" i="8" s="1"/>
  <c r="P249" i="8"/>
  <c r="P250" i="8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R88" i="85"/>
  <c r="M88" i="85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P87" i="77" s="1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R87" i="85"/>
  <c r="M87" i="85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P251" i="77"/>
  <c r="P250" i="77"/>
  <c r="R249" i="77"/>
  <c r="P249" i="77"/>
  <c r="R259" i="78"/>
  <c r="M259" i="78"/>
  <c r="R251" i="78"/>
  <c r="R250" i="78"/>
  <c r="M250" i="78"/>
  <c r="P250" i="78" s="1"/>
  <c r="R249" i="78"/>
  <c r="M249" i="78"/>
  <c r="P249" i="78" s="1"/>
  <c r="R259" i="79"/>
  <c r="M259" i="79"/>
  <c r="P259" i="79" s="1"/>
  <c r="R258" i="79"/>
  <c r="P258" i="79"/>
  <c r="R249" i="79"/>
  <c r="R259" i="80"/>
  <c r="M259" i="80"/>
  <c r="P259" i="80" s="1"/>
  <c r="R258" i="80"/>
  <c r="M258" i="80"/>
  <c r="P258" i="80" s="1"/>
  <c r="R251" i="80"/>
  <c r="M251" i="80"/>
  <c r="P251" i="80" s="1"/>
  <c r="R250" i="80"/>
  <c r="M250" i="80"/>
  <c r="P250" i="80" s="1"/>
  <c r="R249" i="80"/>
  <c r="M249" i="80"/>
  <c r="P249" i="80" s="1"/>
  <c r="R259" i="81"/>
  <c r="M259" i="81"/>
  <c r="P259" i="81" s="1"/>
  <c r="R258" i="81"/>
  <c r="M258" i="81"/>
  <c r="P258" i="81" s="1"/>
  <c r="R251" i="81"/>
  <c r="P251" i="81"/>
  <c r="R250" i="81"/>
  <c r="M250" i="81"/>
  <c r="P250" i="81" s="1"/>
  <c r="R249" i="81"/>
  <c r="M249" i="81"/>
  <c r="P249" i="81" s="1"/>
  <c r="R259" i="82"/>
  <c r="M259" i="82"/>
  <c r="P259" i="82" s="1"/>
  <c r="R258" i="82"/>
  <c r="M258" i="82"/>
  <c r="P258" i="82" s="1"/>
  <c r="R251" i="82"/>
  <c r="M251" i="82"/>
  <c r="P251" i="82" s="1"/>
  <c r="R250" i="82"/>
  <c r="M250" i="82"/>
  <c r="P250" i="82" s="1"/>
  <c r="R249" i="82"/>
  <c r="M249" i="82"/>
  <c r="P249" i="82" s="1"/>
  <c r="R259" i="83"/>
  <c r="M259" i="83"/>
  <c r="P259" i="83" s="1"/>
  <c r="R258" i="83"/>
  <c r="P258" i="83"/>
  <c r="R251" i="83"/>
  <c r="R250" i="83"/>
  <c r="P250" i="83"/>
  <c r="R249" i="83"/>
  <c r="M249" i="83"/>
  <c r="P249" i="83" s="1"/>
  <c r="R259" i="84"/>
  <c r="M259" i="84"/>
  <c r="P259" i="84" s="1"/>
  <c r="R258" i="84"/>
  <c r="P258" i="84"/>
  <c r="R251" i="84"/>
  <c r="P251" i="84"/>
  <c r="R250" i="84"/>
  <c r="M250" i="84"/>
  <c r="P250" i="84" s="1"/>
  <c r="R249" i="84"/>
  <c r="M249" i="84"/>
  <c r="P249" i="84" s="1"/>
  <c r="R259" i="85"/>
  <c r="M259" i="85"/>
  <c r="R258" i="85"/>
  <c r="M258" i="85"/>
  <c r="R251" i="85"/>
  <c r="M251" i="85"/>
  <c r="R250" i="85"/>
  <c r="M250" i="85"/>
  <c r="P250" i="85" s="1"/>
  <c r="R249" i="85"/>
  <c r="M249" i="85"/>
  <c r="P249" i="85" s="1"/>
  <c r="R259" i="86"/>
  <c r="M259" i="86"/>
  <c r="P259" i="86" s="1"/>
  <c r="R258" i="86"/>
  <c r="M258" i="86"/>
  <c r="P258" i="86" s="1"/>
  <c r="R251" i="86"/>
  <c r="P251" i="86"/>
  <c r="R250" i="86"/>
  <c r="M250" i="86"/>
  <c r="P250" i="86" s="1"/>
  <c r="R249" i="86"/>
  <c r="M249" i="86"/>
  <c r="P249" i="86" s="1"/>
  <c r="R259" i="87"/>
  <c r="M259" i="87"/>
  <c r="P259" i="87" s="1"/>
  <c r="R258" i="87"/>
  <c r="M258" i="87"/>
  <c r="P258" i="87" s="1"/>
  <c r="R251" i="87"/>
  <c r="P251" i="87"/>
  <c r="R250" i="87"/>
  <c r="M250" i="87"/>
  <c r="P250" i="87" s="1"/>
  <c r="R249" i="87"/>
  <c r="M249" i="87"/>
  <c r="P249" i="87" s="1"/>
  <c r="R259" i="88"/>
  <c r="M259" i="88"/>
  <c r="P259" i="88" s="1"/>
  <c r="R258" i="88"/>
  <c r="M258" i="88"/>
  <c r="P258" i="88" s="1"/>
  <c r="R251" i="88"/>
  <c r="R250" i="88"/>
  <c r="M250" i="88"/>
  <c r="P250" i="88" s="1"/>
  <c r="R249" i="88"/>
  <c r="M249" i="88"/>
  <c r="P249" i="88" s="1"/>
  <c r="R259" i="89"/>
  <c r="M259" i="89"/>
  <c r="P259" i="89" s="1"/>
  <c r="R258" i="89"/>
  <c r="M258" i="89"/>
  <c r="P258" i="89" s="1"/>
  <c r="R251" i="89"/>
  <c r="P251" i="89"/>
  <c r="R250" i="89"/>
  <c r="M250" i="89"/>
  <c r="P250" i="89" s="1"/>
  <c r="R249" i="89"/>
  <c r="M249" i="89"/>
  <c r="P249" i="89" s="1"/>
  <c r="R259" i="90"/>
  <c r="M259" i="90"/>
  <c r="P259" i="90" s="1"/>
  <c r="R258" i="90"/>
  <c r="M258" i="90"/>
  <c r="P258" i="90" s="1"/>
  <c r="R251" i="90"/>
  <c r="M251" i="90"/>
  <c r="P251" i="90" s="1"/>
  <c r="R250" i="90"/>
  <c r="M250" i="90"/>
  <c r="P250" i="90" s="1"/>
  <c r="R249" i="90"/>
  <c r="M249" i="90"/>
  <c r="P249" i="90" s="1"/>
  <c r="R259" i="91"/>
  <c r="M259" i="91"/>
  <c r="P259" i="91" s="1"/>
  <c r="R258" i="91"/>
  <c r="M258" i="91"/>
  <c r="P258" i="91" s="1"/>
  <c r="R251" i="91"/>
  <c r="R250" i="91"/>
  <c r="P250" i="91"/>
  <c r="R249" i="91"/>
  <c r="M249" i="91"/>
  <c r="P249" i="91" s="1"/>
  <c r="R259" i="92"/>
  <c r="M259" i="92"/>
  <c r="P259" i="92" s="1"/>
  <c r="R258" i="92"/>
  <c r="M258" i="92"/>
  <c r="P258" i="92" s="1"/>
  <c r="R251" i="92"/>
  <c r="P251" i="92"/>
  <c r="R250" i="92"/>
  <c r="P250" i="92"/>
  <c r="R249" i="92"/>
  <c r="M249" i="92"/>
  <c r="P249" i="92" s="1"/>
  <c r="R259" i="93"/>
  <c r="M259" i="93"/>
  <c r="P259" i="93" s="1"/>
  <c r="R258" i="93"/>
  <c r="M258" i="93"/>
  <c r="P258" i="93" s="1"/>
  <c r="R251" i="93"/>
  <c r="P251" i="93"/>
  <c r="R250" i="93"/>
  <c r="P250" i="93"/>
  <c r="R249" i="93"/>
  <c r="M249" i="93"/>
  <c r="P249" i="93" s="1"/>
  <c r="R259" i="94"/>
  <c r="M259" i="94"/>
  <c r="P259" i="94" s="1"/>
  <c r="R258" i="94"/>
  <c r="P258" i="94"/>
  <c r="R251" i="94"/>
  <c r="R250" i="94"/>
  <c r="M250" i="94"/>
  <c r="P250" i="94" s="1"/>
  <c r="R249" i="94"/>
  <c r="M249" i="94"/>
  <c r="P249" i="94" s="1"/>
  <c r="R259" i="95"/>
  <c r="R258" i="95"/>
  <c r="R251" i="95"/>
  <c r="R250" i="95"/>
  <c r="R249" i="95"/>
  <c r="R259" i="96"/>
  <c r="M259" i="96"/>
  <c r="P259" i="96" s="1"/>
  <c r="R258" i="96"/>
  <c r="M258" i="96"/>
  <c r="P258" i="96" s="1"/>
  <c r="R251" i="96"/>
  <c r="R250" i="96"/>
  <c r="M250" i="96"/>
  <c r="P250" i="96" s="1"/>
  <c r="R249" i="96"/>
  <c r="M249" i="96"/>
  <c r="P249" i="96" s="1"/>
  <c r="R259" i="97"/>
  <c r="M259" i="97"/>
  <c r="P259" i="97" s="1"/>
  <c r="R258" i="97"/>
  <c r="M258" i="97"/>
  <c r="P258" i="97" s="1"/>
  <c r="R251" i="97"/>
  <c r="R250" i="97"/>
  <c r="M250" i="97"/>
  <c r="P250" i="97" s="1"/>
  <c r="R249" i="97"/>
  <c r="M249" i="97"/>
  <c r="P249" i="97" s="1"/>
  <c r="R259" i="98"/>
  <c r="M259" i="98"/>
  <c r="P259" i="98" s="1"/>
  <c r="R258" i="98"/>
  <c r="M258" i="98"/>
  <c r="P258" i="98" s="1"/>
  <c r="R251" i="98"/>
  <c r="M251" i="98"/>
  <c r="P251" i="98" s="1"/>
  <c r="R250" i="98"/>
  <c r="M250" i="98"/>
  <c r="P250" i="98" s="1"/>
  <c r="R249" i="98"/>
  <c r="M249" i="98"/>
  <c r="P249" i="98" s="1"/>
  <c r="R259" i="99"/>
  <c r="M259" i="99"/>
  <c r="P259" i="99" s="1"/>
  <c r="R258" i="99"/>
  <c r="M258" i="99"/>
  <c r="P258" i="99" s="1"/>
  <c r="R251" i="99"/>
  <c r="M251" i="99"/>
  <c r="P251" i="99" s="1"/>
  <c r="R250" i="99"/>
  <c r="M250" i="99"/>
  <c r="P250" i="99" s="1"/>
  <c r="R249" i="99"/>
  <c r="M249" i="99"/>
  <c r="P249" i="99" s="1"/>
  <c r="R259" i="100"/>
  <c r="M259" i="100"/>
  <c r="R258" i="100"/>
  <c r="M258" i="100"/>
  <c r="R251" i="100"/>
  <c r="R250" i="100"/>
  <c r="M250" i="100"/>
  <c r="R249" i="100"/>
  <c r="M249" i="100"/>
  <c r="R259" i="101"/>
  <c r="M259" i="101"/>
  <c r="P259" i="101" s="1"/>
  <c r="R258" i="101"/>
  <c r="M258" i="101"/>
  <c r="P258" i="101" s="1"/>
  <c r="R251" i="101"/>
  <c r="R250" i="101"/>
  <c r="P250" i="101"/>
  <c r="R249" i="101"/>
  <c r="M249" i="101"/>
  <c r="P249" i="101" s="1"/>
  <c r="R259" i="102"/>
  <c r="M259" i="102"/>
  <c r="P259" i="102" s="1"/>
  <c r="R258" i="102"/>
  <c r="M258" i="102"/>
  <c r="P258" i="102" s="1"/>
  <c r="R251" i="102"/>
  <c r="P251" i="102"/>
  <c r="R250" i="102"/>
  <c r="M250" i="102"/>
  <c r="P250" i="102" s="1"/>
  <c r="R249" i="102"/>
  <c r="M249" i="102"/>
  <c r="P249" i="102" s="1"/>
  <c r="R259" i="103"/>
  <c r="M259" i="103"/>
  <c r="P259" i="103" s="1"/>
  <c r="R258" i="103"/>
  <c r="M258" i="103"/>
  <c r="P258" i="103" s="1"/>
  <c r="R251" i="103"/>
  <c r="R250" i="103"/>
  <c r="R249" i="103"/>
  <c r="M249" i="103"/>
  <c r="P249" i="103" s="1"/>
  <c r="R259" i="104"/>
  <c r="M259" i="104"/>
  <c r="P259" i="104" s="1"/>
  <c r="R258" i="104"/>
  <c r="M258" i="104"/>
  <c r="P258" i="104" s="1"/>
  <c r="R251" i="104"/>
  <c r="M251" i="104"/>
  <c r="R250" i="104"/>
  <c r="M250" i="104"/>
  <c r="P250" i="104" s="1"/>
  <c r="R249" i="104"/>
  <c r="M249" i="104"/>
  <c r="P249" i="104" s="1"/>
  <c r="R259" i="105"/>
  <c r="M259" i="105"/>
  <c r="P259" i="105" s="1"/>
  <c r="R258" i="105"/>
  <c r="M258" i="105"/>
  <c r="P258" i="105" s="1"/>
  <c r="R251" i="105"/>
  <c r="R250" i="105"/>
  <c r="M250" i="105"/>
  <c r="P250" i="105" s="1"/>
  <c r="R249" i="105"/>
  <c r="M249" i="105"/>
  <c r="P249" i="105" s="1"/>
  <c r="R259" i="106"/>
  <c r="M259" i="106"/>
  <c r="P259" i="106" s="1"/>
  <c r="R251" i="106"/>
  <c r="R250" i="106"/>
  <c r="P250" i="106"/>
  <c r="R249" i="106"/>
  <c r="P249" i="106"/>
  <c r="R259" i="107"/>
  <c r="M259" i="107"/>
  <c r="P259" i="107" s="1"/>
  <c r="R250" i="107"/>
  <c r="M250" i="107"/>
  <c r="P250" i="107" s="1"/>
  <c r="R249" i="107"/>
  <c r="M249" i="107"/>
  <c r="P249" i="107" s="1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R245" i="100"/>
  <c r="M245" i="100"/>
  <c r="R244" i="100"/>
  <c r="M244" i="100"/>
  <c r="R243" i="100"/>
  <c r="M243" i="100"/>
  <c r="R242" i="100"/>
  <c r="M242" i="100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R236" i="79"/>
  <c r="M236" i="79"/>
  <c r="R235" i="79"/>
  <c r="M235" i="79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R237" i="84"/>
  <c r="M237" i="84"/>
  <c r="R236" i="84"/>
  <c r="M236" i="84"/>
  <c r="R235" i="84"/>
  <c r="M235" i="84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R241" i="100"/>
  <c r="M241" i="100"/>
  <c r="R240" i="100"/>
  <c r="M240" i="100"/>
  <c r="R239" i="100"/>
  <c r="M239" i="100"/>
  <c r="R238" i="100"/>
  <c r="M238" i="100"/>
  <c r="R237" i="100"/>
  <c r="M237" i="100"/>
  <c r="R236" i="100"/>
  <c r="M236" i="100"/>
  <c r="R235" i="100"/>
  <c r="M235" i="100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R102" i="85"/>
  <c r="M102" i="85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51" i="104" l="1"/>
  <c r="M251" i="8"/>
  <c r="J232" i="8"/>
  <c r="G240" i="101"/>
  <c r="J240" i="101" s="1"/>
  <c r="G240" i="102" s="1"/>
  <c r="J240" i="102" s="1"/>
  <c r="G240" i="103" s="1"/>
  <c r="J240" i="103" s="1"/>
  <c r="G240" i="104" s="1"/>
  <c r="J240" i="104" s="1"/>
  <c r="G240" i="105" s="1"/>
  <c r="J240" i="105" s="1"/>
  <c r="G240" i="106" s="1"/>
  <c r="J240" i="106" s="1"/>
  <c r="J240" i="8" s="1"/>
  <c r="P240" i="100"/>
  <c r="M240" i="8"/>
  <c r="P259" i="100"/>
  <c r="M259" i="8"/>
  <c r="P243" i="100"/>
  <c r="M243" i="8"/>
  <c r="P249" i="100"/>
  <c r="M249" i="8"/>
  <c r="J230" i="8"/>
  <c r="P246" i="100"/>
  <c r="M246" i="8"/>
  <c r="P88" i="100"/>
  <c r="M88" i="8"/>
  <c r="P237" i="100"/>
  <c r="M237" i="8"/>
  <c r="P102" i="100"/>
  <c r="M102" i="8"/>
  <c r="P244" i="100"/>
  <c r="M244" i="8"/>
  <c r="P250" i="100"/>
  <c r="M250" i="8"/>
  <c r="P174" i="100"/>
  <c r="M174" i="8"/>
  <c r="P247" i="100"/>
  <c r="M247" i="8"/>
  <c r="P236" i="100"/>
  <c r="M236" i="8"/>
  <c r="P241" i="100"/>
  <c r="M241" i="8"/>
  <c r="P245" i="100"/>
  <c r="M245" i="8"/>
  <c r="J241" i="8"/>
  <c r="J233" i="8"/>
  <c r="P235" i="100"/>
  <c r="M235" i="8"/>
  <c r="P239" i="100"/>
  <c r="M239" i="8"/>
  <c r="P258" i="100"/>
  <c r="M258" i="8"/>
  <c r="P87" i="100"/>
  <c r="M87" i="8"/>
  <c r="P242" i="100"/>
  <c r="M242" i="8"/>
  <c r="P238" i="100"/>
  <c r="M238" i="8"/>
  <c r="J238" i="8"/>
  <c r="G258" i="83"/>
  <c r="G247" i="82"/>
  <c r="J247" i="82" s="1"/>
  <c r="G247" i="83" s="1"/>
  <c r="J247" i="83" s="1"/>
  <c r="G246" i="85"/>
  <c r="J246" i="85" s="1"/>
  <c r="P259" i="78"/>
  <c r="P251" i="78"/>
  <c r="P251" i="85"/>
  <c r="P87" i="85"/>
  <c r="P258" i="85"/>
  <c r="P88" i="85"/>
  <c r="P259" i="85"/>
  <c r="P102" i="85"/>
  <c r="P249" i="79"/>
  <c r="P250" i="79"/>
  <c r="P236" i="79"/>
  <c r="P237" i="79"/>
  <c r="P235" i="79"/>
  <c r="G88" i="77"/>
  <c r="J88" i="77" s="1"/>
  <c r="P94" i="103"/>
  <c r="P174" i="84"/>
  <c r="P102" i="84"/>
  <c r="P237" i="84"/>
  <c r="P238" i="84"/>
  <c r="P87" i="84"/>
  <c r="P88" i="84"/>
  <c r="P235" i="84"/>
  <c r="P236" i="84"/>
  <c r="J258" i="83" l="1"/>
  <c r="G258" i="84" s="1"/>
  <c r="J258" i="84" s="1"/>
  <c r="G246" i="86"/>
  <c r="J246" i="86" s="1"/>
  <c r="G246" i="87" s="1"/>
  <c r="J246" i="87" s="1"/>
  <c r="G246" i="88" s="1"/>
  <c r="J246" i="88" s="1"/>
  <c r="G246" i="89" s="1"/>
  <c r="J246" i="89" s="1"/>
  <c r="G246" i="90" s="1"/>
  <c r="J246" i="90" s="1"/>
  <c r="G246" i="91" s="1"/>
  <c r="J246" i="91" s="1"/>
  <c r="G246" i="92" s="1"/>
  <c r="J246" i="92" s="1"/>
  <c r="G246" i="93" s="1"/>
  <c r="J246" i="93" s="1"/>
  <c r="G246" i="94" s="1"/>
  <c r="J246" i="94" s="1"/>
  <c r="G246" i="95" s="1"/>
  <c r="J246" i="95" s="1"/>
  <c r="G247" i="84"/>
  <c r="J247" i="84" s="1"/>
  <c r="N266" i="77"/>
  <c r="S5" i="8" s="1"/>
  <c r="G27" i="74"/>
  <c r="J27" i="74" s="1"/>
  <c r="G28" i="74"/>
  <c r="J28" i="74" s="1"/>
  <c r="G29" i="74"/>
  <c r="J29" i="74" s="1"/>
  <c r="G30" i="74"/>
  <c r="J30" i="74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63" i="77"/>
  <c r="W5" i="8" s="1"/>
  <c r="M260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P248" i="106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P30" i="106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P30" i="105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P30" i="104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M141" i="103"/>
  <c r="M140" i="103"/>
  <c r="M139" i="103"/>
  <c r="M138" i="103"/>
  <c r="M137" i="103"/>
  <c r="M136" i="103"/>
  <c r="M135" i="103"/>
  <c r="M134" i="103"/>
  <c r="M133" i="103"/>
  <c r="M132" i="103"/>
  <c r="M131" i="103"/>
  <c r="M130" i="103"/>
  <c r="M129" i="103"/>
  <c r="M128" i="103"/>
  <c r="M127" i="103"/>
  <c r="M126" i="103"/>
  <c r="M125" i="103"/>
  <c r="M124" i="103"/>
  <c r="M123" i="103"/>
  <c r="M122" i="103"/>
  <c r="M121" i="103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P30" i="103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P30" i="102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P30" i="10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M207" i="100"/>
  <c r="M189" i="100"/>
  <c r="M188" i="100"/>
  <c r="M187" i="100"/>
  <c r="M105" i="100"/>
  <c r="M104" i="100"/>
  <c r="M103" i="100"/>
  <c r="M82" i="100"/>
  <c r="M173" i="100"/>
  <c r="M248" i="100"/>
  <c r="M234" i="100"/>
  <c r="M233" i="100"/>
  <c r="M232" i="100"/>
  <c r="M231" i="100"/>
  <c r="M230" i="100"/>
  <c r="M229" i="100"/>
  <c r="M228" i="100"/>
  <c r="M227" i="100"/>
  <c r="M226" i="100"/>
  <c r="M225" i="100"/>
  <c r="M224" i="100"/>
  <c r="M223" i="100"/>
  <c r="M222" i="100"/>
  <c r="M221" i="100"/>
  <c r="M220" i="100"/>
  <c r="M219" i="100"/>
  <c r="M218" i="100"/>
  <c r="M217" i="100"/>
  <c r="M216" i="100"/>
  <c r="M215" i="100"/>
  <c r="M214" i="100"/>
  <c r="M213" i="100"/>
  <c r="P213" i="100" s="1"/>
  <c r="M212" i="100"/>
  <c r="M211" i="100"/>
  <c r="M210" i="100"/>
  <c r="M209" i="100"/>
  <c r="M208" i="100"/>
  <c r="M206" i="100"/>
  <c r="M205" i="100"/>
  <c r="M204" i="100"/>
  <c r="M203" i="100"/>
  <c r="M202" i="100"/>
  <c r="M201" i="100"/>
  <c r="M200" i="100"/>
  <c r="M199" i="100"/>
  <c r="M198" i="100"/>
  <c r="M197" i="100"/>
  <c r="M196" i="100"/>
  <c r="M195" i="100"/>
  <c r="M194" i="100"/>
  <c r="M193" i="100"/>
  <c r="M192" i="100"/>
  <c r="M191" i="100"/>
  <c r="M190" i="100"/>
  <c r="M186" i="100"/>
  <c r="M185" i="100"/>
  <c r="M184" i="100"/>
  <c r="M183" i="100"/>
  <c r="M182" i="100"/>
  <c r="M181" i="100"/>
  <c r="M180" i="100"/>
  <c r="M179" i="100"/>
  <c r="M178" i="100"/>
  <c r="M177" i="100"/>
  <c r="M176" i="100"/>
  <c r="M175" i="100"/>
  <c r="M172" i="100"/>
  <c r="M171" i="100"/>
  <c r="M170" i="100"/>
  <c r="M169" i="100"/>
  <c r="M168" i="100"/>
  <c r="M167" i="100"/>
  <c r="M166" i="100"/>
  <c r="M165" i="100"/>
  <c r="M164" i="100"/>
  <c r="M163" i="100"/>
  <c r="M162" i="100"/>
  <c r="M161" i="100"/>
  <c r="M160" i="100"/>
  <c r="M159" i="100"/>
  <c r="M158" i="100"/>
  <c r="M157" i="100"/>
  <c r="M155" i="100"/>
  <c r="M154" i="100"/>
  <c r="M153" i="100"/>
  <c r="M152" i="100"/>
  <c r="M151" i="100"/>
  <c r="M150" i="100"/>
  <c r="M149" i="100"/>
  <c r="M148" i="100"/>
  <c r="M147" i="100"/>
  <c r="M146" i="100"/>
  <c r="M145" i="100"/>
  <c r="M144" i="100"/>
  <c r="M143" i="100"/>
  <c r="M142" i="100"/>
  <c r="M141" i="100"/>
  <c r="M140" i="100"/>
  <c r="M139" i="100"/>
  <c r="M138" i="100"/>
  <c r="M137" i="100"/>
  <c r="M136" i="100"/>
  <c r="M135" i="100"/>
  <c r="M134" i="100"/>
  <c r="M133" i="100"/>
  <c r="M132" i="100"/>
  <c r="M131" i="100"/>
  <c r="M130" i="100"/>
  <c r="M129" i="100"/>
  <c r="M128" i="100"/>
  <c r="M127" i="100"/>
  <c r="M126" i="100"/>
  <c r="M125" i="100"/>
  <c r="M124" i="100"/>
  <c r="M123" i="100"/>
  <c r="M122" i="100"/>
  <c r="M121" i="100"/>
  <c r="M120" i="100"/>
  <c r="M119" i="100"/>
  <c r="M118" i="100"/>
  <c r="M117" i="100"/>
  <c r="M116" i="100"/>
  <c r="M115" i="100"/>
  <c r="M114" i="100"/>
  <c r="M113" i="100"/>
  <c r="M112" i="100"/>
  <c r="M111" i="100"/>
  <c r="M110" i="100"/>
  <c r="M109" i="100"/>
  <c r="M108" i="100"/>
  <c r="M107" i="100"/>
  <c r="M106" i="100"/>
  <c r="M101" i="100"/>
  <c r="M100" i="100"/>
  <c r="M99" i="100"/>
  <c r="M98" i="100"/>
  <c r="M97" i="100"/>
  <c r="M96" i="100"/>
  <c r="M95" i="100"/>
  <c r="M93" i="100"/>
  <c r="M92" i="100"/>
  <c r="M91" i="100"/>
  <c r="M90" i="100"/>
  <c r="M89" i="100"/>
  <c r="M86" i="100"/>
  <c r="M85" i="100"/>
  <c r="M84" i="100"/>
  <c r="M83" i="100"/>
  <c r="M81" i="100"/>
  <c r="M80" i="100"/>
  <c r="M79" i="100"/>
  <c r="M78" i="100"/>
  <c r="M77" i="100"/>
  <c r="M75" i="100"/>
  <c r="M74" i="100"/>
  <c r="M73" i="100"/>
  <c r="M72" i="100"/>
  <c r="M71" i="100"/>
  <c r="M70" i="100"/>
  <c r="M69" i="100"/>
  <c r="M68" i="100"/>
  <c r="M67" i="100"/>
  <c r="M66" i="100"/>
  <c r="M65" i="100"/>
  <c r="M64" i="100"/>
  <c r="M63" i="100"/>
  <c r="M62" i="100"/>
  <c r="M61" i="100"/>
  <c r="M60" i="100"/>
  <c r="M59" i="100"/>
  <c r="M58" i="100"/>
  <c r="M57" i="100"/>
  <c r="M56" i="100"/>
  <c r="M55" i="100"/>
  <c r="M54" i="100"/>
  <c r="M53" i="100"/>
  <c r="M52" i="100"/>
  <c r="M51" i="100"/>
  <c r="M50" i="100"/>
  <c r="M49" i="100"/>
  <c r="M48" i="100"/>
  <c r="M47" i="100"/>
  <c r="M46" i="100"/>
  <c r="M45" i="100"/>
  <c r="M44" i="100"/>
  <c r="M43" i="100"/>
  <c r="M42" i="100"/>
  <c r="M41" i="100"/>
  <c r="M40" i="100"/>
  <c r="M39" i="100"/>
  <c r="M38" i="100"/>
  <c r="M36" i="100"/>
  <c r="M35" i="100"/>
  <c r="M34" i="100"/>
  <c r="M33" i="100"/>
  <c r="M32" i="100"/>
  <c r="M31" i="100"/>
  <c r="P30" i="100"/>
  <c r="M29" i="100"/>
  <c r="M28" i="100"/>
  <c r="M27" i="100"/>
  <c r="M26" i="100"/>
  <c r="M25" i="100"/>
  <c r="M24" i="100"/>
  <c r="M23" i="100"/>
  <c r="M22" i="100"/>
  <c r="M21" i="100"/>
  <c r="M20" i="100"/>
  <c r="M19" i="100"/>
  <c r="M18" i="100"/>
  <c r="M17" i="100"/>
  <c r="M16" i="100"/>
  <c r="M15" i="100"/>
  <c r="M14" i="100"/>
  <c r="M13" i="100"/>
  <c r="M12" i="100"/>
  <c r="M11" i="100"/>
  <c r="M10" i="100"/>
  <c r="M9" i="100"/>
  <c r="M8" i="100"/>
  <c r="M7" i="100"/>
  <c r="M6" i="100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P30" i="99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P30" i="98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P30" i="97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P30" i="96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5" i="95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P30" i="94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P30" i="93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P30" i="92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P30" i="9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P30" i="90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M40" i="89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P30" i="89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P30" i="88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M121" i="87"/>
  <c r="M120" i="87"/>
  <c r="M119" i="87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P30" i="87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P30" i="86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M104" i="85"/>
  <c r="M103" i="85"/>
  <c r="M82" i="85"/>
  <c r="P82" i="85" s="1"/>
  <c r="M173" i="85"/>
  <c r="P173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M226" i="85"/>
  <c r="M225" i="85"/>
  <c r="M224" i="85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M169" i="85"/>
  <c r="M168" i="85"/>
  <c r="M167" i="85"/>
  <c r="M166" i="85"/>
  <c r="M165" i="85"/>
  <c r="M164" i="85"/>
  <c r="M163" i="85"/>
  <c r="M162" i="85"/>
  <c r="M161" i="85"/>
  <c r="M160" i="85"/>
  <c r="M159" i="85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M150" i="85"/>
  <c r="M149" i="85"/>
  <c r="M148" i="85"/>
  <c r="M147" i="85"/>
  <c r="M146" i="85"/>
  <c r="M145" i="85"/>
  <c r="M144" i="85"/>
  <c r="M143" i="85"/>
  <c r="M142" i="85"/>
  <c r="M141" i="85"/>
  <c r="M140" i="85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M101" i="85"/>
  <c r="M100" i="85"/>
  <c r="M99" i="85"/>
  <c r="M98" i="85"/>
  <c r="M97" i="85"/>
  <c r="M96" i="85"/>
  <c r="M95" i="85"/>
  <c r="M93" i="85"/>
  <c r="M92" i="85"/>
  <c r="M91" i="85"/>
  <c r="M90" i="85"/>
  <c r="M89" i="85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P30" i="85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M207" i="84"/>
  <c r="M189" i="84"/>
  <c r="M188" i="84"/>
  <c r="M187" i="84"/>
  <c r="M105" i="84"/>
  <c r="M104" i="84"/>
  <c r="M103" i="84"/>
  <c r="M82" i="84"/>
  <c r="M173" i="84"/>
  <c r="M248" i="84"/>
  <c r="P248" i="84" s="1"/>
  <c r="M234" i="84"/>
  <c r="M233" i="84"/>
  <c r="M232" i="84"/>
  <c r="M231" i="84"/>
  <c r="M230" i="84"/>
  <c r="M229" i="84"/>
  <c r="M228" i="84"/>
  <c r="M227" i="84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M213" i="84"/>
  <c r="M212" i="84"/>
  <c r="M211" i="84"/>
  <c r="M210" i="84"/>
  <c r="M209" i="84"/>
  <c r="M208" i="84"/>
  <c r="M206" i="84"/>
  <c r="M205" i="84"/>
  <c r="M204" i="84"/>
  <c r="M203" i="84"/>
  <c r="M202" i="84"/>
  <c r="M201" i="84"/>
  <c r="M200" i="84"/>
  <c r="M199" i="84"/>
  <c r="M198" i="84"/>
  <c r="P198" i="84" s="1"/>
  <c r="M197" i="84"/>
  <c r="P197" i="84" s="1"/>
  <c r="M196" i="84"/>
  <c r="P196" i="84" s="1"/>
  <c r="M195" i="84"/>
  <c r="M194" i="84"/>
  <c r="M193" i="84"/>
  <c r="M192" i="84"/>
  <c r="M191" i="84"/>
  <c r="M190" i="84"/>
  <c r="M186" i="84"/>
  <c r="M185" i="84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M177" i="84"/>
  <c r="M176" i="84"/>
  <c r="M175" i="84"/>
  <c r="M172" i="84"/>
  <c r="M171" i="84"/>
  <c r="M170" i="84"/>
  <c r="M169" i="84"/>
  <c r="M168" i="84"/>
  <c r="M167" i="84"/>
  <c r="M166" i="84"/>
  <c r="M165" i="84"/>
  <c r="M164" i="84"/>
  <c r="M163" i="84"/>
  <c r="M162" i="84"/>
  <c r="M161" i="84"/>
  <c r="M160" i="84"/>
  <c r="M159" i="84"/>
  <c r="M158" i="84"/>
  <c r="M157" i="84"/>
  <c r="M156" i="84"/>
  <c r="M155" i="84"/>
  <c r="M154" i="84"/>
  <c r="M153" i="84"/>
  <c r="M152" i="84"/>
  <c r="M151" i="84"/>
  <c r="M150" i="84"/>
  <c r="M149" i="84"/>
  <c r="M148" i="84"/>
  <c r="M147" i="84"/>
  <c r="M146" i="84"/>
  <c r="M145" i="84"/>
  <c r="M144" i="84"/>
  <c r="M143" i="84"/>
  <c r="M142" i="84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M129" i="84"/>
  <c r="M128" i="84"/>
  <c r="M127" i="84"/>
  <c r="M126" i="84"/>
  <c r="M125" i="84"/>
  <c r="M124" i="84"/>
  <c r="M123" i="84"/>
  <c r="M122" i="84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M107" i="84"/>
  <c r="M106" i="84"/>
  <c r="M101" i="84"/>
  <c r="M100" i="84"/>
  <c r="M99" i="84"/>
  <c r="M98" i="84"/>
  <c r="M97" i="84"/>
  <c r="M96" i="84"/>
  <c r="M95" i="84"/>
  <c r="M93" i="84"/>
  <c r="M92" i="84"/>
  <c r="M91" i="84"/>
  <c r="M90" i="84"/>
  <c r="M89" i="84"/>
  <c r="M86" i="84"/>
  <c r="M85" i="84"/>
  <c r="M84" i="84"/>
  <c r="M83" i="84"/>
  <c r="M81" i="84"/>
  <c r="M80" i="84"/>
  <c r="M79" i="84"/>
  <c r="M78" i="84"/>
  <c r="M77" i="84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M52" i="84"/>
  <c r="M51" i="84"/>
  <c r="M50" i="84"/>
  <c r="M49" i="84"/>
  <c r="M48" i="84"/>
  <c r="M47" i="84"/>
  <c r="M46" i="84"/>
  <c r="M45" i="84"/>
  <c r="M44" i="84"/>
  <c r="M43" i="84"/>
  <c r="M42" i="84"/>
  <c r="M41" i="84"/>
  <c r="M40" i="84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P30" i="84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P30" i="83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M70" i="82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P30" i="82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M105" i="81"/>
  <c r="P105" i="81" s="1"/>
  <c r="M104" i="81"/>
  <c r="P104" i="81" s="1"/>
  <c r="M103" i="81"/>
  <c r="P103" i="81" s="1"/>
  <c r="M82" i="81"/>
  <c r="P82" i="81" s="1"/>
  <c r="M173" i="81"/>
  <c r="P173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P113" i="81"/>
  <c r="P112" i="81"/>
  <c r="P111" i="81"/>
  <c r="P110" i="81"/>
  <c r="P109" i="8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M67" i="8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P30" i="8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P30" i="80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48" i="79"/>
  <c r="P248" i="79" s="1"/>
  <c r="M234" i="79"/>
  <c r="M233" i="79"/>
  <c r="M232" i="79"/>
  <c r="M231" i="79"/>
  <c r="M230" i="79"/>
  <c r="M229" i="79"/>
  <c r="M228" i="79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P128" i="79"/>
  <c r="P121" i="79"/>
  <c r="P120" i="79"/>
  <c r="P119" i="79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P30" i="79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M188" i="78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M171" i="78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M136" i="78"/>
  <c r="M135" i="78"/>
  <c r="M134" i="78"/>
  <c r="M133" i="78"/>
  <c r="M132" i="78"/>
  <c r="M131" i="78"/>
  <c r="M130" i="78"/>
  <c r="M129" i="78"/>
  <c r="M128" i="78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M65" i="78"/>
  <c r="M64" i="78"/>
  <c r="M63" i="78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M36" i="78"/>
  <c r="M35" i="78"/>
  <c r="M34" i="78"/>
  <c r="M33" i="78"/>
  <c r="M32" i="78"/>
  <c r="M31" i="78"/>
  <c r="M29" i="78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P105" i="77" s="1"/>
  <c r="R104" i="77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P13" i="100" l="1"/>
  <c r="M13" i="8"/>
  <c r="P21" i="100"/>
  <c r="M21" i="8"/>
  <c r="P29" i="100"/>
  <c r="M29" i="8"/>
  <c r="P38" i="100"/>
  <c r="M38" i="8"/>
  <c r="P46" i="100"/>
  <c r="M46" i="8"/>
  <c r="P54" i="100"/>
  <c r="M54" i="8"/>
  <c r="P62" i="100"/>
  <c r="M62" i="8"/>
  <c r="P70" i="100"/>
  <c r="M70" i="8"/>
  <c r="P79" i="100"/>
  <c r="M79" i="8"/>
  <c r="P90" i="100"/>
  <c r="M90" i="8"/>
  <c r="P99" i="100"/>
  <c r="M99" i="8"/>
  <c r="P119" i="100"/>
  <c r="M119" i="8"/>
  <c r="P127" i="100"/>
  <c r="M127" i="8"/>
  <c r="P135" i="100"/>
  <c r="M135" i="8"/>
  <c r="P143" i="100"/>
  <c r="M143" i="8"/>
  <c r="P151" i="100"/>
  <c r="M151" i="8"/>
  <c r="P160" i="100"/>
  <c r="M160" i="8"/>
  <c r="P168" i="100"/>
  <c r="M168" i="8"/>
  <c r="P178" i="100"/>
  <c r="M178" i="8"/>
  <c r="P186" i="100"/>
  <c r="M186" i="8"/>
  <c r="P197" i="100"/>
  <c r="M197" i="8"/>
  <c r="P205" i="100"/>
  <c r="M205" i="8"/>
  <c r="P214" i="100"/>
  <c r="M214" i="8"/>
  <c r="P222" i="100"/>
  <c r="M222" i="8"/>
  <c r="P230" i="100"/>
  <c r="M230" i="8"/>
  <c r="P103" i="100"/>
  <c r="M103" i="8"/>
  <c r="P11" i="100"/>
  <c r="M11" i="8"/>
  <c r="P35" i="100"/>
  <c r="M35" i="8"/>
  <c r="P60" i="100"/>
  <c r="M60" i="8"/>
  <c r="P77" i="100"/>
  <c r="M77" i="8"/>
  <c r="P109" i="100"/>
  <c r="M109" i="8"/>
  <c r="P133" i="100"/>
  <c r="M133" i="8"/>
  <c r="P158" i="100"/>
  <c r="M158" i="8"/>
  <c r="P184" i="100"/>
  <c r="M184" i="8"/>
  <c r="P220" i="100"/>
  <c r="M220" i="8"/>
  <c r="P207" i="100"/>
  <c r="M207" i="8"/>
  <c r="P28" i="100"/>
  <c r="M28" i="8"/>
  <c r="P53" i="100"/>
  <c r="M53" i="8"/>
  <c r="P89" i="100"/>
  <c r="M89" i="8"/>
  <c r="P142" i="100"/>
  <c r="M142" i="8"/>
  <c r="P159" i="100"/>
  <c r="M159" i="8"/>
  <c r="P185" i="100"/>
  <c r="M185" i="8"/>
  <c r="P76" i="100"/>
  <c r="M76" i="8"/>
  <c r="P14" i="100"/>
  <c r="M14" i="8"/>
  <c r="P39" i="100"/>
  <c r="M39" i="8"/>
  <c r="P47" i="100"/>
  <c r="M47" i="8"/>
  <c r="P55" i="100"/>
  <c r="M55" i="8"/>
  <c r="P63" i="100"/>
  <c r="M63" i="8"/>
  <c r="P71" i="100"/>
  <c r="M71" i="8"/>
  <c r="P80" i="100"/>
  <c r="M80" i="8"/>
  <c r="P91" i="100"/>
  <c r="M91" i="8"/>
  <c r="P100" i="100"/>
  <c r="M100" i="8"/>
  <c r="P112" i="100"/>
  <c r="M112" i="8"/>
  <c r="P128" i="100"/>
  <c r="M128" i="8"/>
  <c r="P136" i="100"/>
  <c r="M136" i="8"/>
  <c r="P144" i="100"/>
  <c r="M144" i="8"/>
  <c r="P152" i="100"/>
  <c r="M152" i="8"/>
  <c r="P161" i="100"/>
  <c r="M161" i="8"/>
  <c r="P169" i="100"/>
  <c r="M169" i="8"/>
  <c r="P179" i="100"/>
  <c r="M179" i="8"/>
  <c r="P190" i="100"/>
  <c r="M190" i="8"/>
  <c r="P198" i="100"/>
  <c r="M198" i="8"/>
  <c r="P206" i="100"/>
  <c r="M206" i="8"/>
  <c r="P215" i="100"/>
  <c r="M215" i="8"/>
  <c r="P223" i="100"/>
  <c r="M223" i="8"/>
  <c r="P231" i="100"/>
  <c r="M231" i="8"/>
  <c r="P104" i="100"/>
  <c r="M104" i="8"/>
  <c r="P19" i="100"/>
  <c r="M19" i="8"/>
  <c r="P52" i="100"/>
  <c r="M52" i="8"/>
  <c r="P86" i="100"/>
  <c r="M86" i="8"/>
  <c r="P117" i="100"/>
  <c r="M117" i="8"/>
  <c r="P141" i="100"/>
  <c r="M141" i="8"/>
  <c r="P166" i="100"/>
  <c r="M166" i="8"/>
  <c r="P212" i="100"/>
  <c r="M212" i="8"/>
  <c r="P173" i="100"/>
  <c r="M173" i="8"/>
  <c r="P12" i="100"/>
  <c r="M12" i="8"/>
  <c r="P36" i="100"/>
  <c r="M36" i="8"/>
  <c r="P69" i="100"/>
  <c r="M69" i="8"/>
  <c r="P98" i="100"/>
  <c r="M98" i="8"/>
  <c r="P126" i="100"/>
  <c r="M126" i="8"/>
  <c r="P150" i="100"/>
  <c r="M150" i="8"/>
  <c r="P177" i="100"/>
  <c r="M177" i="8"/>
  <c r="P204" i="100"/>
  <c r="M204" i="8"/>
  <c r="P82" i="100"/>
  <c r="M82" i="8"/>
  <c r="P7" i="100"/>
  <c r="M7" i="8"/>
  <c r="P15" i="100"/>
  <c r="M15" i="8"/>
  <c r="P23" i="100"/>
  <c r="M23" i="8"/>
  <c r="P40" i="100"/>
  <c r="M40" i="8"/>
  <c r="P48" i="100"/>
  <c r="M48" i="8"/>
  <c r="P56" i="100"/>
  <c r="M56" i="8"/>
  <c r="P64" i="100"/>
  <c r="M64" i="8"/>
  <c r="P72" i="100"/>
  <c r="M72" i="8"/>
  <c r="P81" i="100"/>
  <c r="M81" i="8"/>
  <c r="P92" i="100"/>
  <c r="M92" i="8"/>
  <c r="P101" i="100"/>
  <c r="M101" i="8"/>
  <c r="P121" i="100"/>
  <c r="M121" i="8"/>
  <c r="P129" i="100"/>
  <c r="M129" i="8"/>
  <c r="P137" i="100"/>
  <c r="M137" i="8"/>
  <c r="P145" i="100"/>
  <c r="M145" i="8"/>
  <c r="P153" i="100"/>
  <c r="M153" i="8"/>
  <c r="P162" i="100"/>
  <c r="M162" i="8"/>
  <c r="P170" i="100"/>
  <c r="M170" i="8"/>
  <c r="P180" i="100"/>
  <c r="M180" i="8"/>
  <c r="P191" i="100"/>
  <c r="M191" i="8"/>
  <c r="P199" i="100"/>
  <c r="M199" i="8"/>
  <c r="P208" i="100"/>
  <c r="M208" i="8"/>
  <c r="P216" i="100"/>
  <c r="M216" i="8"/>
  <c r="P224" i="100"/>
  <c r="M224" i="8"/>
  <c r="P232" i="100"/>
  <c r="M232" i="8"/>
  <c r="P105" i="100"/>
  <c r="M105" i="8"/>
  <c r="P44" i="100"/>
  <c r="M44" i="8"/>
  <c r="P20" i="100"/>
  <c r="M20" i="8"/>
  <c r="P61" i="100"/>
  <c r="M61" i="8"/>
  <c r="P134" i="100"/>
  <c r="M134" i="8"/>
  <c r="P221" i="100"/>
  <c r="M221" i="8"/>
  <c r="P8" i="100"/>
  <c r="M8" i="8"/>
  <c r="P16" i="100"/>
  <c r="M16" i="8"/>
  <c r="P32" i="100"/>
  <c r="M32" i="8"/>
  <c r="P49" i="100"/>
  <c r="M49" i="8"/>
  <c r="P57" i="100"/>
  <c r="M57" i="8"/>
  <c r="P65" i="100"/>
  <c r="M65" i="8"/>
  <c r="P73" i="100"/>
  <c r="M73" i="8"/>
  <c r="P83" i="100"/>
  <c r="M83" i="8"/>
  <c r="P93" i="100"/>
  <c r="M93" i="8"/>
  <c r="P106" i="100"/>
  <c r="M106" i="8"/>
  <c r="P114" i="100"/>
  <c r="M114" i="8"/>
  <c r="P122" i="100"/>
  <c r="M122" i="8"/>
  <c r="P130" i="100"/>
  <c r="M130" i="8"/>
  <c r="P138" i="100"/>
  <c r="M138" i="8"/>
  <c r="P146" i="100"/>
  <c r="M146" i="8"/>
  <c r="P154" i="100"/>
  <c r="M154" i="8"/>
  <c r="P163" i="100"/>
  <c r="M163" i="8"/>
  <c r="P171" i="100"/>
  <c r="M171" i="8"/>
  <c r="P181" i="100"/>
  <c r="M181" i="8"/>
  <c r="P192" i="100"/>
  <c r="M192" i="8"/>
  <c r="P200" i="100"/>
  <c r="M200" i="8"/>
  <c r="P209" i="100"/>
  <c r="M209" i="8"/>
  <c r="P217" i="100"/>
  <c r="M217" i="8"/>
  <c r="P225" i="100"/>
  <c r="M225" i="8"/>
  <c r="P233" i="100"/>
  <c r="M233" i="8"/>
  <c r="P187" i="100"/>
  <c r="M187" i="8"/>
  <c r="P27" i="100"/>
  <c r="M27" i="8"/>
  <c r="P68" i="100"/>
  <c r="M68" i="8"/>
  <c r="P97" i="100"/>
  <c r="M97" i="8"/>
  <c r="P125" i="100"/>
  <c r="M125" i="8"/>
  <c r="P149" i="100"/>
  <c r="M149" i="8"/>
  <c r="P176" i="100"/>
  <c r="M176" i="8"/>
  <c r="P203" i="100"/>
  <c r="M203" i="8"/>
  <c r="P228" i="100"/>
  <c r="M228" i="8"/>
  <c r="P45" i="100"/>
  <c r="M45" i="8"/>
  <c r="P78" i="100"/>
  <c r="M78" i="8"/>
  <c r="P118" i="100"/>
  <c r="M118" i="8"/>
  <c r="P167" i="100"/>
  <c r="M167" i="8"/>
  <c r="P229" i="100"/>
  <c r="M229" i="8"/>
  <c r="P9" i="100"/>
  <c r="M9" i="8"/>
  <c r="P17" i="100"/>
  <c r="M17" i="8"/>
  <c r="P25" i="100"/>
  <c r="M25" i="8"/>
  <c r="P33" i="100"/>
  <c r="M33" i="8"/>
  <c r="P42" i="100"/>
  <c r="M42" i="8"/>
  <c r="P50" i="100"/>
  <c r="M50" i="8"/>
  <c r="P58" i="100"/>
  <c r="M58" i="8"/>
  <c r="P66" i="100"/>
  <c r="M66" i="8"/>
  <c r="P84" i="100"/>
  <c r="M84" i="8"/>
  <c r="P95" i="100"/>
  <c r="M95" i="8"/>
  <c r="P107" i="100"/>
  <c r="M107" i="8"/>
  <c r="P115" i="100"/>
  <c r="M115" i="8"/>
  <c r="P123" i="100"/>
  <c r="M123" i="8"/>
  <c r="P139" i="100"/>
  <c r="M139" i="8"/>
  <c r="P147" i="100"/>
  <c r="M147" i="8"/>
  <c r="P155" i="100"/>
  <c r="M155" i="8"/>
  <c r="P164" i="100"/>
  <c r="M164" i="8"/>
  <c r="P172" i="100"/>
  <c r="M172" i="8"/>
  <c r="P182" i="100"/>
  <c r="M182" i="8"/>
  <c r="P193" i="100"/>
  <c r="M193" i="8"/>
  <c r="P201" i="100"/>
  <c r="M201" i="8"/>
  <c r="P210" i="100"/>
  <c r="M210" i="8"/>
  <c r="P226" i="100"/>
  <c r="M226" i="8"/>
  <c r="P234" i="100"/>
  <c r="M234" i="8"/>
  <c r="P188" i="100"/>
  <c r="M188" i="8"/>
  <c r="P10" i="100"/>
  <c r="M10" i="8"/>
  <c r="P18" i="100"/>
  <c r="M18" i="8"/>
  <c r="P26" i="100"/>
  <c r="M26" i="8"/>
  <c r="P43" i="100"/>
  <c r="M43" i="8"/>
  <c r="P51" i="100"/>
  <c r="M51" i="8"/>
  <c r="P59" i="100"/>
  <c r="M59" i="8"/>
  <c r="P67" i="100"/>
  <c r="M67" i="8"/>
  <c r="P75" i="100"/>
  <c r="M75" i="8"/>
  <c r="P85" i="100"/>
  <c r="M85" i="8"/>
  <c r="P96" i="100"/>
  <c r="M96" i="8"/>
  <c r="P108" i="100"/>
  <c r="M108" i="8"/>
  <c r="P116" i="100"/>
  <c r="M116" i="8"/>
  <c r="P124" i="100"/>
  <c r="M124" i="8"/>
  <c r="P140" i="100"/>
  <c r="M140" i="8"/>
  <c r="P148" i="100"/>
  <c r="M148" i="8"/>
  <c r="P157" i="100"/>
  <c r="M157" i="8"/>
  <c r="P165" i="100"/>
  <c r="M165" i="8"/>
  <c r="P183" i="100"/>
  <c r="M183" i="8"/>
  <c r="P194" i="100"/>
  <c r="M194" i="8"/>
  <c r="P202" i="100"/>
  <c r="M202" i="8"/>
  <c r="P211" i="100"/>
  <c r="M211" i="8"/>
  <c r="P219" i="100"/>
  <c r="M219" i="8"/>
  <c r="P227" i="100"/>
  <c r="M227" i="8"/>
  <c r="P248" i="100"/>
  <c r="M248" i="8"/>
  <c r="P189" i="100"/>
  <c r="M189" i="8"/>
  <c r="P218" i="100"/>
  <c r="M218" i="8"/>
  <c r="P213" i="99"/>
  <c r="M213" i="8"/>
  <c r="P196" i="100"/>
  <c r="M196" i="8"/>
  <c r="P195" i="100"/>
  <c r="M195" i="8"/>
  <c r="P175" i="100"/>
  <c r="M175" i="8"/>
  <c r="P132" i="100"/>
  <c r="M132" i="8"/>
  <c r="P131" i="100"/>
  <c r="M131" i="8"/>
  <c r="P120" i="100"/>
  <c r="M120" i="8"/>
  <c r="P113" i="100"/>
  <c r="M113" i="8"/>
  <c r="P111" i="100"/>
  <c r="M111" i="8"/>
  <c r="P110" i="100"/>
  <c r="M110" i="8"/>
  <c r="P74" i="100"/>
  <c r="M74" i="8"/>
  <c r="P41" i="100"/>
  <c r="M41" i="8"/>
  <c r="P34" i="100"/>
  <c r="M34" i="8"/>
  <c r="P31" i="100"/>
  <c r="M31" i="8"/>
  <c r="P24" i="100"/>
  <c r="M24" i="8"/>
  <c r="P22" i="100"/>
  <c r="M22" i="8"/>
  <c r="P6" i="100"/>
  <c r="M6" i="8"/>
  <c r="J258" i="85"/>
  <c r="G258" i="86" s="1"/>
  <c r="J258" i="86" s="1"/>
  <c r="J258" i="87" s="1"/>
  <c r="G258" i="88" s="1"/>
  <c r="J258" i="88" s="1"/>
  <c r="G258" i="89" s="1"/>
  <c r="J258" i="89" s="1"/>
  <c r="J258" i="90" s="1"/>
  <c r="J258" i="91" s="1"/>
  <c r="G258" i="92" s="1"/>
  <c r="J258" i="92" s="1"/>
  <c r="G258" i="93" s="1"/>
  <c r="G247" i="85"/>
  <c r="J247" i="85" s="1"/>
  <c r="G247" i="86" s="1"/>
  <c r="J247" i="86" s="1"/>
  <c r="N262" i="107"/>
  <c r="N268" i="107" s="1"/>
  <c r="N270" i="107" s="1"/>
  <c r="P146" i="85"/>
  <c r="P105" i="85"/>
  <c r="P95" i="85"/>
  <c r="P147" i="85"/>
  <c r="P163" i="85"/>
  <c r="P225" i="85"/>
  <c r="P106" i="85"/>
  <c r="P162" i="85"/>
  <c r="P96" i="85"/>
  <c r="P140" i="85"/>
  <c r="P148" i="85"/>
  <c r="P164" i="85"/>
  <c r="P226" i="85"/>
  <c r="P97" i="85"/>
  <c r="P141" i="85"/>
  <c r="P149" i="85"/>
  <c r="P165" i="85"/>
  <c r="P227" i="85"/>
  <c r="P89" i="85"/>
  <c r="P98" i="85"/>
  <c r="P142" i="85"/>
  <c r="P150" i="85"/>
  <c r="P166" i="85"/>
  <c r="P93" i="85"/>
  <c r="P170" i="85"/>
  <c r="P90" i="85"/>
  <c r="P99" i="85"/>
  <c r="P143" i="85"/>
  <c r="P151" i="85"/>
  <c r="P167" i="85"/>
  <c r="P91" i="85"/>
  <c r="P100" i="85"/>
  <c r="P144" i="85"/>
  <c r="P160" i="85"/>
  <c r="P168" i="85"/>
  <c r="P103" i="85"/>
  <c r="P224" i="85"/>
  <c r="P92" i="85"/>
  <c r="P101" i="85"/>
  <c r="P145" i="85"/>
  <c r="P161" i="85"/>
  <c r="P169" i="85"/>
  <c r="P104" i="85"/>
  <c r="P159" i="85"/>
  <c r="P156" i="84"/>
  <c r="P157" i="84"/>
  <c r="P152" i="84"/>
  <c r="P153" i="84"/>
  <c r="P154" i="84"/>
  <c r="P155" i="84"/>
  <c r="P69" i="84"/>
  <c r="P186" i="83"/>
  <c r="P138" i="83"/>
  <c r="P71" i="82"/>
  <c r="P70" i="82"/>
  <c r="P187" i="81"/>
  <c r="P67" i="81"/>
  <c r="P68" i="81"/>
  <c r="P231" i="79"/>
  <c r="P232" i="79"/>
  <c r="P233" i="79"/>
  <c r="P228" i="79"/>
  <c r="P234" i="79"/>
  <c r="P229" i="79"/>
  <c r="P230" i="79"/>
  <c r="P122" i="79"/>
  <c r="P123" i="79"/>
  <c r="P124" i="79"/>
  <c r="P125" i="79"/>
  <c r="P126" i="79"/>
  <c r="P127" i="79"/>
  <c r="P188" i="78"/>
  <c r="P189" i="78"/>
  <c r="P190" i="78"/>
  <c r="P171" i="78"/>
  <c r="P172" i="78"/>
  <c r="P131" i="78"/>
  <c r="P132" i="78"/>
  <c r="P133" i="78"/>
  <c r="P134" i="78"/>
  <c r="P135" i="78"/>
  <c r="P128" i="78"/>
  <c r="P136" i="78"/>
  <c r="P129" i="78"/>
  <c r="P137" i="78"/>
  <c r="P130" i="78"/>
  <c r="P121" i="78"/>
  <c r="P86" i="78"/>
  <c r="P66" i="78"/>
  <c r="P63" i="78"/>
  <c r="P64" i="78"/>
  <c r="P65" i="78"/>
  <c r="P34" i="78"/>
  <c r="P35" i="78"/>
  <c r="P36" i="78"/>
  <c r="P29" i="78"/>
  <c r="P37" i="78"/>
  <c r="P30" i="78"/>
  <c r="P31" i="78"/>
  <c r="P32" i="78"/>
  <c r="P33" i="78"/>
  <c r="P207" i="77"/>
  <c r="N262" i="106"/>
  <c r="N262" i="105"/>
  <c r="N262" i="104"/>
  <c r="N262" i="103"/>
  <c r="N262" i="102"/>
  <c r="N262" i="101"/>
  <c r="N262" i="100"/>
  <c r="N262" i="99"/>
  <c r="R27" i="8" s="1"/>
  <c r="N262" i="98"/>
  <c r="N262" i="97"/>
  <c r="N262" i="96"/>
  <c r="P5" i="95"/>
  <c r="N262" i="95"/>
  <c r="N262" i="94"/>
  <c r="N262" i="93"/>
  <c r="N262" i="92"/>
  <c r="N262" i="91"/>
  <c r="N262" i="90"/>
  <c r="P40" i="89"/>
  <c r="P41" i="89"/>
  <c r="N262" i="89"/>
  <c r="N262" i="88"/>
  <c r="N262" i="87"/>
  <c r="N262" i="86"/>
  <c r="N262" i="85"/>
  <c r="P171" i="84"/>
  <c r="P43" i="84"/>
  <c r="P51" i="84"/>
  <c r="P85" i="84"/>
  <c r="P96" i="84"/>
  <c r="P108" i="84"/>
  <c r="P124" i="84"/>
  <c r="P148" i="84"/>
  <c r="P164" i="84"/>
  <c r="P172" i="84"/>
  <c r="P193" i="84"/>
  <c r="P201" i="84"/>
  <c r="P210" i="84"/>
  <c r="P234" i="84"/>
  <c r="P188" i="84"/>
  <c r="P42" i="84"/>
  <c r="P84" i="84"/>
  <c r="P107" i="84"/>
  <c r="P163" i="84"/>
  <c r="P192" i="84"/>
  <c r="P209" i="84"/>
  <c r="P187" i="84"/>
  <c r="P44" i="84"/>
  <c r="P52" i="84"/>
  <c r="P77" i="84"/>
  <c r="P86" i="84"/>
  <c r="P97" i="84"/>
  <c r="P125" i="84"/>
  <c r="P149" i="84"/>
  <c r="P165" i="84"/>
  <c r="P175" i="84"/>
  <c r="P194" i="84"/>
  <c r="P202" i="84"/>
  <c r="P211" i="84"/>
  <c r="P227" i="84"/>
  <c r="P189" i="84"/>
  <c r="P50" i="84"/>
  <c r="P95" i="84"/>
  <c r="P123" i="84"/>
  <c r="P200" i="84"/>
  <c r="P233" i="84"/>
  <c r="P45" i="84"/>
  <c r="P78" i="84"/>
  <c r="P89" i="84"/>
  <c r="P98" i="84"/>
  <c r="P126" i="84"/>
  <c r="P142" i="84"/>
  <c r="P150" i="84"/>
  <c r="P158" i="84"/>
  <c r="P166" i="84"/>
  <c r="P176" i="84"/>
  <c r="P195" i="84"/>
  <c r="P203" i="84"/>
  <c r="P212" i="84"/>
  <c r="P228" i="84"/>
  <c r="P173" i="84"/>
  <c r="P207" i="84"/>
  <c r="P147" i="84"/>
  <c r="P46" i="84"/>
  <c r="P79" i="84"/>
  <c r="P90" i="84"/>
  <c r="P99" i="84"/>
  <c r="P127" i="84"/>
  <c r="P143" i="84"/>
  <c r="P151" i="84"/>
  <c r="P159" i="84"/>
  <c r="P167" i="84"/>
  <c r="P177" i="84"/>
  <c r="P185" i="84"/>
  <c r="P204" i="84"/>
  <c r="P229" i="84"/>
  <c r="P82" i="84"/>
  <c r="P76" i="84"/>
  <c r="P47" i="84"/>
  <c r="P80" i="84"/>
  <c r="P91" i="84"/>
  <c r="P100" i="84"/>
  <c r="P128" i="84"/>
  <c r="P144" i="84"/>
  <c r="P160" i="84"/>
  <c r="P168" i="84"/>
  <c r="P178" i="84"/>
  <c r="P186" i="84"/>
  <c r="P205" i="84"/>
  <c r="P214" i="84"/>
  <c r="P230" i="84"/>
  <c r="P103" i="84"/>
  <c r="P40" i="84"/>
  <c r="P48" i="84"/>
  <c r="P81" i="84"/>
  <c r="P92" i="84"/>
  <c r="P101" i="84"/>
  <c r="P129" i="84"/>
  <c r="P145" i="84"/>
  <c r="P161" i="84"/>
  <c r="P169" i="84"/>
  <c r="P190" i="84"/>
  <c r="P206" i="84"/>
  <c r="P231" i="84"/>
  <c r="P104" i="84"/>
  <c r="P41" i="84"/>
  <c r="P83" i="84"/>
  <c r="P93" i="84"/>
  <c r="P106" i="84"/>
  <c r="P122" i="84"/>
  <c r="P130" i="84"/>
  <c r="P146" i="84"/>
  <c r="P162" i="84"/>
  <c r="P170" i="84"/>
  <c r="P191" i="84"/>
  <c r="P199" i="84"/>
  <c r="P208" i="84"/>
  <c r="P232" i="84"/>
  <c r="P105" i="84"/>
  <c r="P213" i="84"/>
  <c r="P53" i="84"/>
  <c r="P49" i="84"/>
  <c r="N262" i="84"/>
  <c r="N262" i="83"/>
  <c r="N262" i="82"/>
  <c r="N262" i="81"/>
  <c r="N262" i="80"/>
  <c r="N262" i="79"/>
  <c r="P5" i="78"/>
  <c r="N262" i="78"/>
  <c r="G87" i="77"/>
  <c r="J87" i="77" s="1"/>
  <c r="J259" i="78"/>
  <c r="G174" i="77"/>
  <c r="J174" i="77" s="1"/>
  <c r="G102" i="77"/>
  <c r="J102" i="77" s="1"/>
  <c r="N271" i="107" l="1"/>
  <c r="J258" i="93"/>
  <c r="J258" i="94" s="1"/>
  <c r="G247" i="87"/>
  <c r="J247" i="87" s="1"/>
  <c r="N268" i="106"/>
  <c r="N270" i="106" s="1"/>
  <c r="R34" i="8"/>
  <c r="X34" i="8" s="1"/>
  <c r="Z34" i="8" s="1"/>
  <c r="N268" i="105"/>
  <c r="N270" i="105" s="1"/>
  <c r="R33" i="8"/>
  <c r="X33" i="8" s="1"/>
  <c r="Z33" i="8" s="1"/>
  <c r="N268" i="104"/>
  <c r="N270" i="104" s="1"/>
  <c r="R32" i="8"/>
  <c r="X32" i="8" s="1"/>
  <c r="Z32" i="8" s="1"/>
  <c r="N268" i="103"/>
  <c r="N271" i="103" s="1"/>
  <c r="R31" i="8"/>
  <c r="X31" i="8" s="1"/>
  <c r="Z31" i="8" s="1"/>
  <c r="N268" i="102"/>
  <c r="N270" i="102" s="1"/>
  <c r="R30" i="8"/>
  <c r="X30" i="8" s="1"/>
  <c r="Z30" i="8" s="1"/>
  <c r="N268" i="101"/>
  <c r="N270" i="101" s="1"/>
  <c r="R29" i="8"/>
  <c r="X29" i="8" s="1"/>
  <c r="Z29" i="8" s="1"/>
  <c r="N268" i="100"/>
  <c r="N271" i="100" s="1"/>
  <c r="R28" i="8"/>
  <c r="X28" i="8" s="1"/>
  <c r="Z28" i="8" s="1"/>
  <c r="N268" i="99"/>
  <c r="N270" i="99" s="1"/>
  <c r="X27" i="8"/>
  <c r="Z27" i="8" s="1"/>
  <c r="N268" i="98"/>
  <c r="N271" i="98" s="1"/>
  <c r="X26" i="8"/>
  <c r="Z26" i="8" s="1"/>
  <c r="N268" i="97"/>
  <c r="N270" i="97" s="1"/>
  <c r="R25" i="8"/>
  <c r="X25" i="8" s="1"/>
  <c r="Z25" i="8" s="1"/>
  <c r="N268" i="96"/>
  <c r="R24" i="8"/>
  <c r="X24" i="8" s="1"/>
  <c r="Z24" i="8" s="1"/>
  <c r="N268" i="95"/>
  <c r="N270" i="95" s="1"/>
  <c r="R23" i="8"/>
  <c r="X23" i="8" s="1"/>
  <c r="Z23" i="8" s="1"/>
  <c r="N268" i="94"/>
  <c r="N270" i="94" s="1"/>
  <c r="R22" i="8"/>
  <c r="X22" i="8" s="1"/>
  <c r="Z22" i="8" s="1"/>
  <c r="N268" i="93"/>
  <c r="N270" i="93" s="1"/>
  <c r="R21" i="8"/>
  <c r="X21" i="8" s="1"/>
  <c r="Z21" i="8" s="1"/>
  <c r="N268" i="92"/>
  <c r="N270" i="92" s="1"/>
  <c r="R20" i="8"/>
  <c r="X20" i="8" s="1"/>
  <c r="Z20" i="8" s="1"/>
  <c r="N268" i="91"/>
  <c r="N271" i="91" s="1"/>
  <c r="R19" i="8"/>
  <c r="X19" i="8" s="1"/>
  <c r="Z19" i="8" s="1"/>
  <c r="N268" i="90"/>
  <c r="N270" i="90" s="1"/>
  <c r="R18" i="8"/>
  <c r="X18" i="8" s="1"/>
  <c r="Z18" i="8" s="1"/>
  <c r="N268" i="89"/>
  <c r="N270" i="89" s="1"/>
  <c r="R17" i="8"/>
  <c r="X17" i="8" s="1"/>
  <c r="Z17" i="8" s="1"/>
  <c r="N268" i="88"/>
  <c r="N270" i="88" s="1"/>
  <c r="R16" i="8"/>
  <c r="X16" i="8" s="1"/>
  <c r="Z16" i="8" s="1"/>
  <c r="N268" i="87"/>
  <c r="N271" i="87" s="1"/>
  <c r="R15" i="8"/>
  <c r="X15" i="8" s="1"/>
  <c r="Z15" i="8" s="1"/>
  <c r="N268" i="86"/>
  <c r="N270" i="86" s="1"/>
  <c r="R14" i="8"/>
  <c r="N268" i="85"/>
  <c r="N271" i="85" s="1"/>
  <c r="R13" i="8"/>
  <c r="N268" i="84"/>
  <c r="R12" i="8"/>
  <c r="N268" i="83"/>
  <c r="N271" i="83" s="1"/>
  <c r="R11" i="8"/>
  <c r="N268" i="82"/>
  <c r="N270" i="82" s="1"/>
  <c r="R10" i="8"/>
  <c r="N268" i="81"/>
  <c r="N270" i="81" s="1"/>
  <c r="R9" i="8"/>
  <c r="N268" i="80"/>
  <c r="N270" i="80" s="1"/>
  <c r="R8" i="8"/>
  <c r="N268" i="79"/>
  <c r="N270" i="79" s="1"/>
  <c r="R7" i="8"/>
  <c r="N268" i="78"/>
  <c r="N271" i="78" s="1"/>
  <c r="R6" i="8"/>
  <c r="G88" i="78"/>
  <c r="J88" i="78" s="1"/>
  <c r="G186" i="77"/>
  <c r="J186" i="77" s="1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N271" i="96" l="1"/>
  <c r="N270" i="96"/>
  <c r="G247" i="88"/>
  <c r="J247" i="88" s="1"/>
  <c r="G247" i="89" s="1"/>
  <c r="J247" i="89" s="1"/>
  <c r="G247" i="90" s="1"/>
  <c r="J247" i="90" s="1"/>
  <c r="G247" i="91" s="1"/>
  <c r="J247" i="91" s="1"/>
  <c r="G247" i="92" s="1"/>
  <c r="J247" i="92" s="1"/>
  <c r="G247" i="93" s="1"/>
  <c r="J247" i="93" s="1"/>
  <c r="G247" i="94" s="1"/>
  <c r="J247" i="94" s="1"/>
  <c r="G247" i="95" s="1"/>
  <c r="J247" i="95" s="1"/>
  <c r="P134" i="77"/>
  <c r="P135" i="77"/>
  <c r="P136" i="77"/>
  <c r="N271" i="106"/>
  <c r="N271" i="105"/>
  <c r="N271" i="104"/>
  <c r="N270" i="103"/>
  <c r="N271" i="102"/>
  <c r="N271" i="101"/>
  <c r="N270" i="100"/>
  <c r="N271" i="99"/>
  <c r="N270" i="98"/>
  <c r="N271" i="97"/>
  <c r="N271" i="95"/>
  <c r="N271" i="94"/>
  <c r="N271" i="93"/>
  <c r="N271" i="92"/>
  <c r="N270" i="91"/>
  <c r="N271" i="90"/>
  <c r="N271" i="89"/>
  <c r="N271" i="88"/>
  <c r="N270" i="87"/>
  <c r="N271" i="86"/>
  <c r="N270" i="85"/>
  <c r="N271" i="84"/>
  <c r="N270" i="83"/>
  <c r="N271" i="82"/>
  <c r="N271" i="81"/>
  <c r="N271" i="80"/>
  <c r="N271" i="79"/>
  <c r="N270" i="78"/>
  <c r="G186" i="78"/>
  <c r="J186" i="78" s="1"/>
  <c r="P6" i="8" l="1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P5" i="8"/>
  <c r="I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AB34" i="8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AB33" i="8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AB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AB30" i="8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AB29" i="8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AB28" i="8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AB27" i="8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AB26" i="8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AB25" i="8"/>
  <c r="R86" i="97"/>
  <c r="R137" i="97"/>
  <c r="R176" i="97"/>
  <c r="R101" i="97"/>
  <c r="R100" i="97"/>
  <c r="R99" i="97"/>
  <c r="R90" i="97"/>
  <c r="R38" i="97"/>
  <c r="R89" i="97"/>
  <c r="R124" i="97"/>
  <c r="R76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AB24" i="8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AB23" i="8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AB21" i="8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R86" i="90"/>
  <c r="R137" i="90"/>
  <c r="R176" i="90"/>
  <c r="R101" i="90"/>
  <c r="R100" i="90"/>
  <c r="R99" i="90"/>
  <c r="R90" i="90"/>
  <c r="R38" i="90"/>
  <c r="R89" i="90"/>
  <c r="R124" i="90"/>
  <c r="R76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AB17" i="8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AB16" i="8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AB15" i="8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AB14" i="8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AB13" i="8"/>
  <c r="R86" i="85"/>
  <c r="R137" i="85"/>
  <c r="R176" i="85"/>
  <c r="R101" i="85"/>
  <c r="R100" i="85"/>
  <c r="R99" i="85"/>
  <c r="R90" i="85"/>
  <c r="R38" i="85"/>
  <c r="R89" i="85"/>
  <c r="R124" i="85"/>
  <c r="R76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AB10" i="8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AB8" i="8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R86" i="78"/>
  <c r="R137" i="78"/>
  <c r="R176" i="78"/>
  <c r="R101" i="78"/>
  <c r="R100" i="78"/>
  <c r="R99" i="78"/>
  <c r="R90" i="78"/>
  <c r="R38" i="78"/>
  <c r="R89" i="78"/>
  <c r="R124" i="78"/>
  <c r="R7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R137" i="77"/>
  <c r="M137" i="77"/>
  <c r="R176" i="77"/>
  <c r="M176" i="77"/>
  <c r="P176" i="77" s="1"/>
  <c r="R101" i="77"/>
  <c r="M101" i="77"/>
  <c r="R100" i="77"/>
  <c r="M100" i="77"/>
  <c r="R99" i="77"/>
  <c r="M99" i="77"/>
  <c r="R90" i="77"/>
  <c r="M90" i="77"/>
  <c r="R38" i="77"/>
  <c r="M38" i="77"/>
  <c r="P38" i="77" s="1"/>
  <c r="R89" i="77"/>
  <c r="M89" i="77"/>
  <c r="R124" i="77"/>
  <c r="M124" i="77"/>
  <c r="R76" i="77"/>
  <c r="M76" i="77"/>
  <c r="R248" i="77"/>
  <c r="P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P219" i="77" s="1"/>
  <c r="R218" i="77"/>
  <c r="M218" i="77"/>
  <c r="P218" i="77" s="1"/>
  <c r="R217" i="77"/>
  <c r="M217" i="77"/>
  <c r="P217" i="77" s="1"/>
  <c r="R216" i="77"/>
  <c r="M216" i="77"/>
  <c r="P216" i="77" s="1"/>
  <c r="R215" i="77"/>
  <c r="M215" i="77"/>
  <c r="P215" i="77" s="1"/>
  <c r="R214" i="77"/>
  <c r="M214" i="77"/>
  <c r="P214" i="77" s="1"/>
  <c r="R213" i="77"/>
  <c r="M213" i="77"/>
  <c r="P213" i="77" s="1"/>
  <c r="R212" i="77"/>
  <c r="M212" i="77"/>
  <c r="P212" i="77" s="1"/>
  <c r="R211" i="77"/>
  <c r="M211" i="77"/>
  <c r="P211" i="77" s="1"/>
  <c r="R210" i="77"/>
  <c r="M210" i="77"/>
  <c r="P210" i="77" s="1"/>
  <c r="R209" i="77"/>
  <c r="M209" i="77"/>
  <c r="P209" i="77" s="1"/>
  <c r="R208" i="77"/>
  <c r="M208" i="77"/>
  <c r="R206" i="77"/>
  <c r="M206" i="77"/>
  <c r="R205" i="77"/>
  <c r="M205" i="77"/>
  <c r="R204" i="77"/>
  <c r="M204" i="77"/>
  <c r="R203" i="77"/>
  <c r="M203" i="77"/>
  <c r="P203" i="77" s="1"/>
  <c r="R202" i="77"/>
  <c r="M202" i="77"/>
  <c r="P202" i="77" s="1"/>
  <c r="R201" i="77"/>
  <c r="M201" i="77"/>
  <c r="P201" i="77" s="1"/>
  <c r="R200" i="77"/>
  <c r="M200" i="77"/>
  <c r="P200" i="77" s="1"/>
  <c r="R199" i="77"/>
  <c r="M199" i="77"/>
  <c r="P199" i="77" s="1"/>
  <c r="R198" i="77"/>
  <c r="M198" i="77"/>
  <c r="P198" i="77" s="1"/>
  <c r="R197" i="77"/>
  <c r="M197" i="77"/>
  <c r="P197" i="77" s="1"/>
  <c r="R196" i="77"/>
  <c r="M196" i="77"/>
  <c r="P196" i="77" s="1"/>
  <c r="R195" i="77"/>
  <c r="M195" i="77"/>
  <c r="P195" i="77" s="1"/>
  <c r="R194" i="77"/>
  <c r="M194" i="77"/>
  <c r="P194" i="77" s="1"/>
  <c r="R193" i="77"/>
  <c r="M193" i="77"/>
  <c r="P193" i="77" s="1"/>
  <c r="R192" i="77"/>
  <c r="M192" i="77"/>
  <c r="P192" i="77" s="1"/>
  <c r="R191" i="77"/>
  <c r="M191" i="77"/>
  <c r="R185" i="77"/>
  <c r="M185" i="77"/>
  <c r="P185" i="77" s="1"/>
  <c r="R184" i="77"/>
  <c r="M184" i="77"/>
  <c r="P184" i="77" s="1"/>
  <c r="R183" i="77"/>
  <c r="M183" i="77"/>
  <c r="P183" i="77" s="1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M178" i="77"/>
  <c r="P178" i="77" s="1"/>
  <c r="R177" i="77"/>
  <c r="M177" i="77"/>
  <c r="P177" i="77" s="1"/>
  <c r="R175" i="77"/>
  <c r="M175" i="77"/>
  <c r="P175" i="77" s="1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P118" i="77" s="1"/>
  <c r="R117" i="77"/>
  <c r="M117" i="77"/>
  <c r="P117" i="77" s="1"/>
  <c r="R116" i="77"/>
  <c r="M116" i="77"/>
  <c r="P116" i="77" s="1"/>
  <c r="R115" i="77"/>
  <c r="M115" i="77"/>
  <c r="P115" i="77" s="1"/>
  <c r="M114" i="77"/>
  <c r="P114" i="77" s="1"/>
  <c r="R113" i="77"/>
  <c r="M113" i="77"/>
  <c r="P113" i="77" s="1"/>
  <c r="R112" i="77"/>
  <c r="M112" i="77"/>
  <c r="P112" i="77" s="1"/>
  <c r="R111" i="77"/>
  <c r="M111" i="77"/>
  <c r="P111" i="77" s="1"/>
  <c r="R110" i="77"/>
  <c r="M110" i="77"/>
  <c r="P110" i="77" s="1"/>
  <c r="M109" i="77"/>
  <c r="P109" i="77" s="1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P83" i="77" s="1"/>
  <c r="R81" i="77"/>
  <c r="M81" i="77"/>
  <c r="P81" i="77" s="1"/>
  <c r="R80" i="77"/>
  <c r="M80" i="77"/>
  <c r="P80" i="77" s="1"/>
  <c r="R79" i="77"/>
  <c r="M79" i="77"/>
  <c r="P79" i="77" s="1"/>
  <c r="R78" i="77"/>
  <c r="M78" i="77"/>
  <c r="P78" i="77" s="1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P50" i="77" s="1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M45" i="77"/>
  <c r="P45" i="77" s="1"/>
  <c r="R44" i="77"/>
  <c r="M44" i="77"/>
  <c r="P44" i="77" s="1"/>
  <c r="R43" i="77"/>
  <c r="M43" i="77"/>
  <c r="P43" i="77" s="1"/>
  <c r="R42" i="77"/>
  <c r="M42" i="77"/>
  <c r="P42" i="77" s="1"/>
  <c r="R41" i="77"/>
  <c r="M41" i="77"/>
  <c r="P41" i="77" s="1"/>
  <c r="R40" i="77"/>
  <c r="M40" i="77"/>
  <c r="P40" i="77" s="1"/>
  <c r="R39" i="77"/>
  <c r="M39" i="77"/>
  <c r="P39" i="77" s="1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P5" i="77" s="1"/>
  <c r="M260" i="74"/>
  <c r="R60" i="74"/>
  <c r="R63" i="74"/>
  <c r="M63" i="74"/>
  <c r="P63" i="74" s="1"/>
  <c r="M169" i="74"/>
  <c r="P169" i="74" s="1"/>
  <c r="R169" i="74"/>
  <c r="N261" i="77" l="1"/>
  <c r="R5" i="8" s="1"/>
  <c r="P22" i="77"/>
  <c r="P125" i="77"/>
  <c r="P231" i="77"/>
  <c r="P11" i="77"/>
  <c r="P31" i="77"/>
  <c r="P35" i="77"/>
  <c r="P232" i="77"/>
  <c r="P65" i="77"/>
  <c r="P131" i="77"/>
  <c r="P67" i="77"/>
  <c r="P20" i="77"/>
  <c r="P24" i="77"/>
  <c r="P28" i="77"/>
  <c r="P93" i="77"/>
  <c r="P229" i="77"/>
  <c r="P233" i="77"/>
  <c r="P99" i="77"/>
  <c r="P66" i="77"/>
  <c r="P132" i="77"/>
  <c r="P17" i="77"/>
  <c r="P230" i="77"/>
  <c r="P234" i="77"/>
  <c r="P63" i="77"/>
  <c r="P71" i="77"/>
  <c r="P133" i="77"/>
  <c r="P141" i="77"/>
  <c r="P145" i="77"/>
  <c r="P149" i="77"/>
  <c r="P153" i="77"/>
  <c r="P165" i="77"/>
  <c r="P169" i="77"/>
  <c r="P10" i="77"/>
  <c r="P14" i="77"/>
  <c r="P18" i="77"/>
  <c r="P26" i="77"/>
  <c r="P34" i="77"/>
  <c r="P91" i="77"/>
  <c r="P96" i="77"/>
  <c r="P107" i="77"/>
  <c r="P120" i="77"/>
  <c r="P129" i="77"/>
  <c r="P223" i="77"/>
  <c r="P227" i="77"/>
  <c r="P101" i="77"/>
  <c r="P64" i="77"/>
  <c r="P130" i="77"/>
  <c r="P138" i="77"/>
  <c r="P142" i="77"/>
  <c r="P146" i="77"/>
  <c r="P150" i="77"/>
  <c r="P166" i="77"/>
  <c r="P170" i="77"/>
  <c r="P30" i="77"/>
  <c r="P7" i="77"/>
  <c r="P15" i="77"/>
  <c r="P19" i="77"/>
  <c r="P23" i="77"/>
  <c r="P27" i="77"/>
  <c r="P92" i="77"/>
  <c r="P97" i="77"/>
  <c r="P121" i="77"/>
  <c r="P126" i="77"/>
  <c r="P208" i="77"/>
  <c r="P220" i="77"/>
  <c r="P224" i="77"/>
  <c r="P228" i="77"/>
  <c r="P90" i="77"/>
  <c r="P60" i="77"/>
  <c r="P61" i="77"/>
  <c r="P69" i="77"/>
  <c r="P139" i="77"/>
  <c r="P143" i="77"/>
  <c r="P147" i="77"/>
  <c r="P151" i="77"/>
  <c r="P163" i="77"/>
  <c r="P167" i="77"/>
  <c r="P171" i="77"/>
  <c r="P36" i="77"/>
  <c r="P98" i="77"/>
  <c r="P122" i="77"/>
  <c r="P127" i="77"/>
  <c r="P221" i="77"/>
  <c r="P225" i="77"/>
  <c r="P124" i="77"/>
  <c r="P137" i="77"/>
  <c r="P68" i="77"/>
  <c r="P12" i="77"/>
  <c r="P32" i="77"/>
  <c r="P84" i="77"/>
  <c r="P62" i="77"/>
  <c r="P70" i="77"/>
  <c r="P164" i="77"/>
  <c r="P168" i="77"/>
  <c r="P172" i="77"/>
  <c r="P8" i="77"/>
  <c r="P16" i="77"/>
  <c r="P140" i="77"/>
  <c r="P144" i="77"/>
  <c r="P148" i="77"/>
  <c r="P152" i="77"/>
  <c r="P9" i="77"/>
  <c r="P13" i="77"/>
  <c r="P21" i="77"/>
  <c r="P25" i="77"/>
  <c r="P29" i="77"/>
  <c r="P33" i="77"/>
  <c r="P37" i="77"/>
  <c r="P85" i="77"/>
  <c r="P95" i="77"/>
  <c r="P106" i="77"/>
  <c r="P119" i="77"/>
  <c r="P123" i="77"/>
  <c r="P128" i="77"/>
  <c r="P222" i="77"/>
  <c r="P226" i="77"/>
  <c r="P89" i="77"/>
  <c r="P100" i="77"/>
  <c r="P86" i="77"/>
  <c r="P206" i="77"/>
  <c r="P191" i="77"/>
  <c r="P204" i="77"/>
  <c r="P205" i="77"/>
  <c r="P108" i="77"/>
  <c r="P75" i="77"/>
  <c r="P77" i="77"/>
  <c r="P72" i="77"/>
  <c r="P76" i="77"/>
  <c r="P73" i="77"/>
  <c r="P74" i="77"/>
  <c r="P51" i="77"/>
  <c r="P55" i="77"/>
  <c r="P59" i="77"/>
  <c r="P52" i="77"/>
  <c r="P56" i="77"/>
  <c r="P53" i="77"/>
  <c r="P57" i="77"/>
  <c r="P54" i="77"/>
  <c r="P58" i="77"/>
  <c r="P6" i="77"/>
  <c r="G178" i="78"/>
  <c r="J178" i="78" s="1"/>
  <c r="G129" i="78"/>
  <c r="J129" i="78" s="1"/>
  <c r="G114" i="78"/>
  <c r="J114" i="78" s="1"/>
  <c r="G109" i="78"/>
  <c r="J109" i="78" s="1"/>
  <c r="G94" i="78"/>
  <c r="J94" i="78" s="1"/>
  <c r="G75" i="78"/>
  <c r="J75" i="78" s="1"/>
  <c r="G60" i="78"/>
  <c r="J60" i="78" s="1"/>
  <c r="G45" i="78"/>
  <c r="J45" i="78" s="1"/>
  <c r="G63" i="78"/>
  <c r="J63" i="78" s="1"/>
  <c r="R260" i="105"/>
  <c r="R260" i="102"/>
  <c r="R260" i="98"/>
  <c r="R260" i="92"/>
  <c r="R260" i="90"/>
  <c r="R260" i="89"/>
  <c r="R260" i="97"/>
  <c r="R260" i="104"/>
  <c r="R260" i="91"/>
  <c r="R260" i="96"/>
  <c r="R260" i="95"/>
  <c r="R260" i="103"/>
  <c r="R260" i="94"/>
  <c r="R260" i="101"/>
  <c r="R260" i="93"/>
  <c r="R260" i="100"/>
  <c r="R260" i="107"/>
  <c r="R260" i="99"/>
  <c r="R260" i="106"/>
  <c r="R260" i="88"/>
  <c r="R260" i="87"/>
  <c r="R260" i="86"/>
  <c r="R260" i="85"/>
  <c r="R260" i="84"/>
  <c r="R260" i="83"/>
  <c r="R260" i="82"/>
  <c r="R260" i="81"/>
  <c r="R260" i="80"/>
  <c r="R260" i="79"/>
  <c r="R260" i="78"/>
  <c r="P162" i="77"/>
  <c r="P157" i="77"/>
  <c r="P161" i="77"/>
  <c r="P155" i="77"/>
  <c r="P159" i="77"/>
  <c r="P154" i="77"/>
  <c r="P158" i="77"/>
  <c r="P156" i="77"/>
  <c r="P160" i="77"/>
  <c r="M5" i="8"/>
  <c r="AB18" i="8"/>
  <c r="AB20" i="8"/>
  <c r="AB22" i="8"/>
  <c r="AB19" i="8"/>
  <c r="AB31" i="8"/>
  <c r="G35" i="78"/>
  <c r="J35" i="78" s="1"/>
  <c r="G169" i="77"/>
  <c r="J169" i="77" s="1"/>
  <c r="AB5" i="8"/>
  <c r="AB35" i="8"/>
  <c r="R259" i="77"/>
  <c r="P8" i="8"/>
  <c r="P259" i="8" s="1"/>
  <c r="R35" i="74"/>
  <c r="G35" i="79" l="1"/>
  <c r="G178" i="79"/>
  <c r="J178" i="79" s="1"/>
  <c r="G94" i="79"/>
  <c r="J94" i="79" s="1"/>
  <c r="G75" i="79"/>
  <c r="J75" i="79" s="1"/>
  <c r="G45" i="79"/>
  <c r="J45" i="79" s="1"/>
  <c r="G60" i="79"/>
  <c r="J60" i="79" s="1"/>
  <c r="G169" i="78"/>
  <c r="J169" i="78" s="1"/>
  <c r="M260" i="8"/>
  <c r="N267" i="77"/>
  <c r="G129" i="79"/>
  <c r="J129" i="79" s="1"/>
  <c r="G63" i="79"/>
  <c r="J63" i="79" s="1"/>
  <c r="G109" i="79"/>
  <c r="J109" i="79" s="1"/>
  <c r="G114" i="79"/>
  <c r="J114" i="79" s="1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178" i="80" l="1"/>
  <c r="J178" i="80" s="1"/>
  <c r="G178" i="81" s="1"/>
  <c r="J178" i="81" s="1"/>
  <c r="G75" i="80"/>
  <c r="J75" i="80" s="1"/>
  <c r="G75" i="81" s="1"/>
  <c r="J75" i="81" s="1"/>
  <c r="G94" i="80"/>
  <c r="J94" i="80" s="1"/>
  <c r="G94" i="81" s="1"/>
  <c r="J94" i="81" s="1"/>
  <c r="G60" i="80"/>
  <c r="J60" i="80" s="1"/>
  <c r="G60" i="81" s="1"/>
  <c r="J60" i="81" s="1"/>
  <c r="G45" i="80"/>
  <c r="J45" i="80" s="1"/>
  <c r="G45" i="81" s="1"/>
  <c r="J45" i="81" s="1"/>
  <c r="G63" i="80"/>
  <c r="J63" i="80" s="1"/>
  <c r="G12" i="77"/>
  <c r="J12" i="77" s="1"/>
  <c r="X6" i="8"/>
  <c r="Z6" i="8" s="1"/>
  <c r="X7" i="8"/>
  <c r="Z7" i="8" s="1"/>
  <c r="G169" i="79"/>
  <c r="J169" i="79" s="1"/>
  <c r="N269" i="77"/>
  <c r="AB9" i="8"/>
  <c r="N270" i="77"/>
  <c r="J35" i="79"/>
  <c r="G129" i="80"/>
  <c r="J129" i="80" s="1"/>
  <c r="G114" i="80"/>
  <c r="J114" i="80" s="1"/>
  <c r="G109" i="80"/>
  <c r="J109" i="80" s="1"/>
  <c r="M229" i="74"/>
  <c r="P229" i="74" s="1"/>
  <c r="R229" i="74"/>
  <c r="G35" i="80" l="1"/>
  <c r="J35" i="80" s="1"/>
  <c r="G129" i="81"/>
  <c r="J129" i="81" s="1"/>
  <c r="G109" i="81"/>
  <c r="J109" i="81" s="1"/>
  <c r="G12" i="78"/>
  <c r="J12" i="78" s="1"/>
  <c r="X11" i="8"/>
  <c r="Z11" i="8" s="1"/>
  <c r="X14" i="8"/>
  <c r="Z14" i="8" s="1"/>
  <c r="X12" i="8"/>
  <c r="Z12" i="8" s="1"/>
  <c r="X8" i="8"/>
  <c r="Z8" i="8" s="1"/>
  <c r="G114" i="81"/>
  <c r="J114" i="81" s="1"/>
  <c r="AB6" i="8"/>
  <c r="AB11" i="8"/>
  <c r="AB7" i="8"/>
  <c r="AB12" i="8"/>
  <c r="G63" i="81"/>
  <c r="J63" i="81" s="1"/>
  <c r="G45" i="82"/>
  <c r="J45" i="82" s="1"/>
  <c r="G178" i="82"/>
  <c r="J178" i="82" s="1"/>
  <c r="G75" i="82"/>
  <c r="J75" i="82" s="1"/>
  <c r="G169" i="80"/>
  <c r="J169" i="80" s="1"/>
  <c r="G94" i="82"/>
  <c r="J94" i="82" s="1"/>
  <c r="G60" i="82"/>
  <c r="J60" i="82" s="1"/>
  <c r="G35" i="81" l="1"/>
  <c r="J35" i="81" s="1"/>
  <c r="G35" i="82" s="1"/>
  <c r="J35" i="82" s="1"/>
  <c r="G129" i="82"/>
  <c r="J129" i="82" s="1"/>
  <c r="X13" i="8"/>
  <c r="Z13" i="8" s="1"/>
  <c r="X9" i="8"/>
  <c r="Z9" i="8" s="1"/>
  <c r="X10" i="8"/>
  <c r="Z10" i="8" s="1"/>
  <c r="G114" i="82"/>
  <c r="J114" i="82" s="1"/>
  <c r="G63" i="82"/>
  <c r="J63" i="82" s="1"/>
  <c r="AB36" i="8"/>
  <c r="G169" i="81"/>
  <c r="J169" i="81" s="1"/>
  <c r="G94" i="83"/>
  <c r="J94" i="83" s="1"/>
  <c r="G75" i="83"/>
  <c r="J75" i="83" s="1"/>
  <c r="G178" i="83"/>
  <c r="J178" i="83" s="1"/>
  <c r="G45" i="83"/>
  <c r="J45" i="83" s="1"/>
  <c r="G60" i="83"/>
  <c r="J60" i="83" s="1"/>
  <c r="G109" i="82"/>
  <c r="J109" i="82" s="1"/>
  <c r="G12" i="79"/>
  <c r="J12" i="79" s="1"/>
  <c r="R214" i="74"/>
  <c r="M214" i="74"/>
  <c r="P214" i="74" s="1"/>
  <c r="R133" i="74"/>
  <c r="M133" i="74"/>
  <c r="P133" i="74" s="1"/>
  <c r="G129" i="83" l="1"/>
  <c r="J129" i="83" s="1"/>
  <c r="G63" i="83"/>
  <c r="J63" i="83" s="1"/>
  <c r="G60" i="84"/>
  <c r="J60" i="84" s="1"/>
  <c r="G12" i="80"/>
  <c r="J12" i="80" s="1"/>
  <c r="G94" i="84"/>
  <c r="J94" i="84" s="1"/>
  <c r="G178" i="84"/>
  <c r="J178" i="84" s="1"/>
  <c r="G169" i="82"/>
  <c r="J169" i="82" s="1"/>
  <c r="G75" i="84"/>
  <c r="J75" i="84" s="1"/>
  <c r="G109" i="83"/>
  <c r="J109" i="83" s="1"/>
  <c r="J35" i="83"/>
  <c r="G45" i="84"/>
  <c r="J45" i="84" s="1"/>
  <c r="G114" i="83"/>
  <c r="J114" i="83" s="1"/>
  <c r="G169" i="83" l="1"/>
  <c r="J169" i="83" s="1"/>
  <c r="G169" i="84" s="1"/>
  <c r="J169" i="84" s="1"/>
  <c r="G45" i="85"/>
  <c r="J45" i="85" s="1"/>
  <c r="G60" i="85"/>
  <c r="J60" i="85" s="1"/>
  <c r="G94" i="85"/>
  <c r="J94" i="85" s="1"/>
  <c r="G178" i="85"/>
  <c r="J178" i="85" s="1"/>
  <c r="G75" i="85"/>
  <c r="J75" i="85" s="1"/>
  <c r="G114" i="84"/>
  <c r="J114" i="84" s="1"/>
  <c r="G35" i="84"/>
  <c r="J35" i="84" s="1"/>
  <c r="G63" i="84"/>
  <c r="J63" i="84" s="1"/>
  <c r="G129" i="84"/>
  <c r="J129" i="84" s="1"/>
  <c r="G109" i="84"/>
  <c r="J10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78" i="86" l="1"/>
  <c r="J178" i="86" s="1"/>
  <c r="G114" i="85"/>
  <c r="J114" i="85" s="1"/>
  <c r="G94" i="86"/>
  <c r="J94" i="86" s="1"/>
  <c r="G60" i="86"/>
  <c r="J60" i="86" s="1"/>
  <c r="G35" i="85"/>
  <c r="J35" i="85" s="1"/>
  <c r="G169" i="85"/>
  <c r="J169" i="85" s="1"/>
  <c r="G129" i="85"/>
  <c r="J129" i="85" s="1"/>
  <c r="G63" i="85"/>
  <c r="J63" i="85" s="1"/>
  <c r="G75" i="86"/>
  <c r="J75" i="86" s="1"/>
  <c r="G109" i="85"/>
  <c r="J109" i="85" s="1"/>
  <c r="G45" i="86"/>
  <c r="J45" i="86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78" i="87" l="1"/>
  <c r="J178" i="87" s="1"/>
  <c r="G178" i="88" s="1"/>
  <c r="J178" i="88" s="1"/>
  <c r="G94" i="87"/>
  <c r="J94" i="87" s="1"/>
  <c r="G94" i="88" s="1"/>
  <c r="J94" i="88" s="1"/>
  <c r="G75" i="87"/>
  <c r="J75" i="87" s="1"/>
  <c r="G60" i="87"/>
  <c r="J60" i="87" s="1"/>
  <c r="G60" i="88" s="1"/>
  <c r="J60" i="88" s="1"/>
  <c r="G35" i="86"/>
  <c r="J35" i="86" s="1"/>
  <c r="G114" i="86"/>
  <c r="J114" i="86" s="1"/>
  <c r="G45" i="87"/>
  <c r="J45" i="87" s="1"/>
  <c r="G109" i="86"/>
  <c r="J109" i="86" s="1"/>
  <c r="G63" i="86"/>
  <c r="J63" i="86" s="1"/>
  <c r="G169" i="86"/>
  <c r="J169" i="86" s="1"/>
  <c r="G129" i="86"/>
  <c r="J129" i="86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7" l="1"/>
  <c r="J169" i="87" s="1"/>
  <c r="G75" i="88"/>
  <c r="J75" i="88" s="1"/>
  <c r="G63" i="87"/>
  <c r="J63" i="87" s="1"/>
  <c r="G94" i="89"/>
  <c r="J94" i="89" s="1"/>
  <c r="G178" i="89"/>
  <c r="J178" i="89" s="1"/>
  <c r="G45" i="88"/>
  <c r="J45" i="88" s="1"/>
  <c r="G109" i="87"/>
  <c r="J109" i="87" s="1"/>
  <c r="G114" i="87"/>
  <c r="J114" i="87" s="1"/>
  <c r="G129" i="87"/>
  <c r="J129" i="87" s="1"/>
  <c r="G60" i="89"/>
  <c r="J60" i="89" s="1"/>
  <c r="G35" i="87"/>
  <c r="J35" i="87" s="1"/>
  <c r="G12" i="84"/>
  <c r="J12" i="84" s="1"/>
  <c r="G169" i="88" l="1"/>
  <c r="J169" i="88" s="1"/>
  <c r="G169" i="89" s="1"/>
  <c r="J169" i="89" s="1"/>
  <c r="G178" i="90"/>
  <c r="J178" i="90" s="1"/>
  <c r="G129" i="88"/>
  <c r="J129" i="88" s="1"/>
  <c r="G75" i="89"/>
  <c r="J75" i="89" s="1"/>
  <c r="G94" i="90"/>
  <c r="J94" i="90" s="1"/>
  <c r="G12" i="85"/>
  <c r="J12" i="85" s="1"/>
  <c r="G35" i="88"/>
  <c r="J35" i="88" s="1"/>
  <c r="G60" i="90"/>
  <c r="J60" i="90" s="1"/>
  <c r="G114" i="88"/>
  <c r="J114" i="88" s="1"/>
  <c r="G109" i="88"/>
  <c r="J109" i="88" s="1"/>
  <c r="G63" i="88"/>
  <c r="J63" i="88" s="1"/>
  <c r="G45" i="89"/>
  <c r="J45" i="89" s="1"/>
  <c r="G114" i="89" l="1"/>
  <c r="J114" i="89" s="1"/>
  <c r="G75" i="90"/>
  <c r="J75" i="90" s="1"/>
  <c r="G109" i="89"/>
  <c r="J109" i="89" s="1"/>
  <c r="G94" i="91"/>
  <c r="J94" i="91" s="1"/>
  <c r="G60" i="91"/>
  <c r="J60" i="91" s="1"/>
  <c r="G60" i="92" s="1"/>
  <c r="J60" i="92" s="1"/>
  <c r="G178" i="91"/>
  <c r="J178" i="91" s="1"/>
  <c r="G178" i="92" s="1"/>
  <c r="J178" i="92" s="1"/>
  <c r="G169" i="90"/>
  <c r="J169" i="90" s="1"/>
  <c r="G45" i="90"/>
  <c r="J45" i="90" s="1"/>
  <c r="G63" i="89"/>
  <c r="J63" i="89" s="1"/>
  <c r="G35" i="89"/>
  <c r="J35" i="89" s="1"/>
  <c r="G129" i="89"/>
  <c r="J129" i="89" s="1"/>
  <c r="G12" i="86"/>
  <c r="J12" i="86" s="1"/>
  <c r="G9" i="74"/>
  <c r="J9" i="74" s="1"/>
  <c r="G11" i="74"/>
  <c r="J11" i="74" s="1"/>
  <c r="G10" i="74"/>
  <c r="J10" i="74" s="1"/>
  <c r="G169" i="91" l="1"/>
  <c r="J169" i="91" s="1"/>
  <c r="G178" i="93"/>
  <c r="J178" i="93" s="1"/>
  <c r="G114" i="90"/>
  <c r="J114" i="90" s="1"/>
  <c r="G109" i="90"/>
  <c r="J109" i="90" s="1"/>
  <c r="G94" i="92"/>
  <c r="J94" i="92" s="1"/>
  <c r="G75" i="91"/>
  <c r="J75" i="91" s="1"/>
  <c r="G75" i="92" s="1"/>
  <c r="J75" i="92" s="1"/>
  <c r="G75" i="93" s="1"/>
  <c r="J75" i="93" s="1"/>
  <c r="G75" i="94" s="1"/>
  <c r="J75" i="94" s="1"/>
  <c r="G75" i="95" s="1"/>
  <c r="J75" i="95" s="1"/>
  <c r="G60" i="93"/>
  <c r="J60" i="93" s="1"/>
  <c r="G11" i="77"/>
  <c r="J11" i="77" s="1"/>
  <c r="G10" i="77"/>
  <c r="J10" i="77" s="1"/>
  <c r="G9" i="77"/>
  <c r="J9" i="77" s="1"/>
  <c r="G63" i="90"/>
  <c r="J63" i="90" s="1"/>
  <c r="G45" i="91"/>
  <c r="J45" i="91" s="1"/>
  <c r="G129" i="90"/>
  <c r="J129" i="90" s="1"/>
  <c r="G35" i="90"/>
  <c r="J35" i="90" s="1"/>
  <c r="G12" i="87"/>
  <c r="J12" i="87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05" i="77"/>
  <c r="J205" i="77" s="1"/>
  <c r="G127" i="77"/>
  <c r="J127" i="77" s="1"/>
  <c r="G83" i="77"/>
  <c r="J83" i="77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181" i="77"/>
  <c r="J181" i="77" s="1"/>
  <c r="G84" i="77"/>
  <c r="J84" i="77" s="1"/>
  <c r="G126" i="77"/>
  <c r="J126" i="77" s="1"/>
  <c r="G125" i="77"/>
  <c r="J125" i="77" s="1"/>
  <c r="G148" i="77"/>
  <c r="J148" i="77" s="1"/>
  <c r="G169" i="92" l="1"/>
  <c r="J169" i="92" s="1"/>
  <c r="G169" i="93" s="1"/>
  <c r="J169" i="93" s="1"/>
  <c r="G178" i="94"/>
  <c r="J178" i="94" s="1"/>
  <c r="G178" i="95" s="1"/>
  <c r="J178" i="95" s="1"/>
  <c r="G177" i="78"/>
  <c r="J177" i="78" s="1"/>
  <c r="G194" i="78"/>
  <c r="J194" i="78" s="1"/>
  <c r="G208" i="78"/>
  <c r="J208" i="78" s="1"/>
  <c r="G206" i="78"/>
  <c r="J206" i="78" s="1"/>
  <c r="G213" i="78"/>
  <c r="J213" i="78" s="1"/>
  <c r="G205" i="78"/>
  <c r="J205" i="78" s="1"/>
  <c r="G193" i="78"/>
  <c r="J193" i="78" s="1"/>
  <c r="G181" i="78"/>
  <c r="J181" i="78" s="1"/>
  <c r="G226" i="78"/>
  <c r="J226" i="78" s="1"/>
  <c r="G125" i="78"/>
  <c r="J125" i="78" s="1"/>
  <c r="G127" i="78"/>
  <c r="J127" i="78" s="1"/>
  <c r="G126" i="78"/>
  <c r="J126" i="78" s="1"/>
  <c r="G114" i="91"/>
  <c r="J114" i="91" s="1"/>
  <c r="G94" i="93"/>
  <c r="J94" i="93" s="1"/>
  <c r="G109" i="91"/>
  <c r="J109" i="91" s="1"/>
  <c r="G84" i="78"/>
  <c r="J84" i="78" s="1"/>
  <c r="G83" i="78"/>
  <c r="J83" i="78" s="1"/>
  <c r="G60" i="94"/>
  <c r="J60" i="94" s="1"/>
  <c r="G60" i="95" s="1"/>
  <c r="J60" i="95" s="1"/>
  <c r="G63" i="91"/>
  <c r="J63" i="91" s="1"/>
  <c r="G39" i="78"/>
  <c r="J39" i="78" s="1"/>
  <c r="G75" i="96"/>
  <c r="J75" i="96" s="1"/>
  <c r="G12" i="88"/>
  <c r="J12" i="88" s="1"/>
  <c r="G153" i="78"/>
  <c r="J153" i="78" s="1"/>
  <c r="G152" i="78"/>
  <c r="J152" i="78" s="1"/>
  <c r="G148" i="78"/>
  <c r="J148" i="78" s="1"/>
  <c r="G155" i="78"/>
  <c r="J155" i="78" s="1"/>
  <c r="G151" i="78"/>
  <c r="J151" i="78" s="1"/>
  <c r="G35" i="91"/>
  <c r="J35" i="91" s="1"/>
  <c r="G129" i="91"/>
  <c r="J129" i="91" s="1"/>
  <c r="G45" i="92"/>
  <c r="J45" i="92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157" i="77"/>
  <c r="J157" i="77" s="1"/>
  <c r="G10" i="78"/>
  <c r="J10" i="78" s="1"/>
  <c r="G11" i="78"/>
  <c r="J11" i="78" s="1"/>
  <c r="G9" i="78"/>
  <c r="J9" i="78" s="1"/>
  <c r="G148" i="79" l="1"/>
  <c r="J148" i="79" s="1"/>
  <c r="G148" i="80" s="1"/>
  <c r="J148" i="80" s="1"/>
  <c r="G152" i="79"/>
  <c r="J152" i="79" s="1"/>
  <c r="G152" i="80" s="1"/>
  <c r="J152" i="80" s="1"/>
  <c r="G153" i="79"/>
  <c r="J153" i="79" s="1"/>
  <c r="G153" i="80" s="1"/>
  <c r="J153" i="80" s="1"/>
  <c r="G193" i="79"/>
  <c r="J193" i="79" s="1"/>
  <c r="G177" i="79"/>
  <c r="J177" i="79" s="1"/>
  <c r="G208" i="79"/>
  <c r="J208" i="79" s="1"/>
  <c r="G178" i="96"/>
  <c r="J178" i="96" s="1"/>
  <c r="G196" i="78"/>
  <c r="J196" i="78" s="1"/>
  <c r="G181" i="79"/>
  <c r="J181" i="79" s="1"/>
  <c r="G212" i="78"/>
  <c r="J212" i="78" s="1"/>
  <c r="G203" i="78"/>
  <c r="J203" i="78" s="1"/>
  <c r="G182" i="78"/>
  <c r="J182" i="78" s="1"/>
  <c r="G206" i="79"/>
  <c r="J206" i="79" s="1"/>
  <c r="G205" i="79"/>
  <c r="J205" i="79" s="1"/>
  <c r="G213" i="79"/>
  <c r="J213" i="79" s="1"/>
  <c r="G197" i="78"/>
  <c r="J197" i="78" s="1"/>
  <c r="G195" i="78"/>
  <c r="J195" i="78" s="1"/>
  <c r="G198" i="78"/>
  <c r="J198" i="78" s="1"/>
  <c r="G204" i="78"/>
  <c r="J204" i="78" s="1"/>
  <c r="G211" i="78"/>
  <c r="J211" i="78" s="1"/>
  <c r="G202" i="78"/>
  <c r="J202" i="78" s="1"/>
  <c r="G210" i="78"/>
  <c r="J210" i="78" s="1"/>
  <c r="G209" i="78"/>
  <c r="J209" i="78" s="1"/>
  <c r="G126" i="79"/>
  <c r="J126" i="79" s="1"/>
  <c r="G127" i="79"/>
  <c r="J127" i="79" s="1"/>
  <c r="G128" i="78"/>
  <c r="J128" i="78" s="1"/>
  <c r="G114" i="92"/>
  <c r="J114" i="92" s="1"/>
  <c r="G113" i="78"/>
  <c r="J113" i="78" s="1"/>
  <c r="G84" i="79"/>
  <c r="J84" i="79" s="1"/>
  <c r="G109" i="92"/>
  <c r="J109" i="92" s="1"/>
  <c r="G94" i="94"/>
  <c r="J94" i="94" s="1"/>
  <c r="G94" i="95" s="1"/>
  <c r="J94" i="95" s="1"/>
  <c r="G83" i="79"/>
  <c r="J83" i="79" s="1"/>
  <c r="G60" i="96"/>
  <c r="J60" i="96" s="1"/>
  <c r="G45" i="93"/>
  <c r="J45" i="93" s="1"/>
  <c r="G10" i="79"/>
  <c r="J10" i="79" s="1"/>
  <c r="G12" i="89"/>
  <c r="J12" i="89" s="1"/>
  <c r="G155" i="79"/>
  <c r="J155" i="79" s="1"/>
  <c r="G156" i="78"/>
  <c r="J156" i="78" s="1"/>
  <c r="G129" i="92"/>
  <c r="J129" i="92" s="1"/>
  <c r="G35" i="92"/>
  <c r="J35" i="92" s="1"/>
  <c r="G63" i="92"/>
  <c r="J63" i="92" s="1"/>
  <c r="G226" i="79"/>
  <c r="J226" i="79" s="1"/>
  <c r="G151" i="79"/>
  <c r="J151" i="79" s="1"/>
  <c r="G39" i="79"/>
  <c r="J39" i="79" s="1"/>
  <c r="G194" i="79"/>
  <c r="J194" i="79" s="1"/>
  <c r="G125" i="79"/>
  <c r="J125" i="79" s="1"/>
  <c r="G147" i="78"/>
  <c r="J147" i="78" s="1"/>
  <c r="G157" i="78"/>
  <c r="J157" i="78" s="1"/>
  <c r="G149" i="78"/>
  <c r="J149" i="78" s="1"/>
  <c r="G150" i="78"/>
  <c r="J150" i="78" s="1"/>
  <c r="G75" i="97"/>
  <c r="J75" i="97" s="1"/>
  <c r="G169" i="94"/>
  <c r="J169" i="94" s="1"/>
  <c r="G11" i="79"/>
  <c r="J11" i="79" s="1"/>
  <c r="G9" i="79"/>
  <c r="J9" i="79" s="1"/>
  <c r="G153" i="81" l="1"/>
  <c r="J153" i="81" s="1"/>
  <c r="G153" i="82" s="1"/>
  <c r="J153" i="82" s="1"/>
  <c r="G152" i="81"/>
  <c r="J152" i="81" s="1"/>
  <c r="G152" i="82" s="1"/>
  <c r="J152" i="82" s="1"/>
  <c r="G148" i="81"/>
  <c r="J148" i="81" s="1"/>
  <c r="G148" i="82" s="1"/>
  <c r="J148" i="82" s="1"/>
  <c r="G155" i="80"/>
  <c r="J155" i="80" s="1"/>
  <c r="G204" i="79"/>
  <c r="J204" i="79" s="1"/>
  <c r="G181" i="80"/>
  <c r="J181" i="80" s="1"/>
  <c r="G208" i="80"/>
  <c r="J208" i="80" s="1"/>
  <c r="G197" i="79"/>
  <c r="J197" i="79" s="1"/>
  <c r="G213" i="80"/>
  <c r="J213" i="80" s="1"/>
  <c r="G213" i="81" s="1"/>
  <c r="J213" i="81" s="1"/>
  <c r="G206" i="80"/>
  <c r="J206" i="80" s="1"/>
  <c r="G177" i="80"/>
  <c r="J177" i="80" s="1"/>
  <c r="G195" i="79"/>
  <c r="J195" i="79" s="1"/>
  <c r="G209" i="79"/>
  <c r="J209" i="79" s="1"/>
  <c r="G205" i="80"/>
  <c r="J205" i="80" s="1"/>
  <c r="G211" i="79"/>
  <c r="J211" i="79" s="1"/>
  <c r="G182" i="79"/>
  <c r="J182" i="79" s="1"/>
  <c r="G178" i="97"/>
  <c r="J178" i="97" s="1"/>
  <c r="G128" i="79"/>
  <c r="J128" i="79" s="1"/>
  <c r="G126" i="80"/>
  <c r="J126" i="80" s="1"/>
  <c r="G129" i="93"/>
  <c r="J129" i="93" s="1"/>
  <c r="G114" i="93"/>
  <c r="J114" i="93" s="1"/>
  <c r="G83" i="80"/>
  <c r="J83" i="80" s="1"/>
  <c r="G94" i="96"/>
  <c r="J94" i="96" s="1"/>
  <c r="G94" i="97" s="1"/>
  <c r="J94" i="97" s="1"/>
  <c r="G94" i="98" s="1"/>
  <c r="J94" i="98" s="1"/>
  <c r="G94" i="99" s="1"/>
  <c r="J94" i="99" s="1"/>
  <c r="E94" i="100" s="1"/>
  <c r="G75" i="98"/>
  <c r="J75" i="98" s="1"/>
  <c r="G84" i="80"/>
  <c r="J84" i="80" s="1"/>
  <c r="G109" i="93"/>
  <c r="J109" i="93" s="1"/>
  <c r="G45" i="94"/>
  <c r="J45" i="94" s="1"/>
  <c r="G45" i="95" s="1"/>
  <c r="J45" i="95" s="1"/>
  <c r="G63" i="93"/>
  <c r="J63" i="93" s="1"/>
  <c r="G60" i="97"/>
  <c r="J60" i="97" s="1"/>
  <c r="G12" i="90"/>
  <c r="J12" i="90" s="1"/>
  <c r="G35" i="93"/>
  <c r="J35" i="93" s="1"/>
  <c r="G125" i="80"/>
  <c r="J125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56" i="79"/>
  <c r="J156" i="79" s="1"/>
  <c r="G194" i="80"/>
  <c r="J194" i="80" s="1"/>
  <c r="G226" i="80"/>
  <c r="J226" i="80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12" i="79"/>
  <c r="J212" i="79" s="1"/>
  <c r="G149" i="79"/>
  <c r="J149" i="79" s="1"/>
  <c r="G196" i="79"/>
  <c r="J196" i="79" s="1"/>
  <c r="G210" i="79"/>
  <c r="J210" i="79" s="1"/>
  <c r="G157" i="79"/>
  <c r="J157" i="79" s="1"/>
  <c r="G169" i="95"/>
  <c r="J169" i="95" s="1"/>
  <c r="G11" i="80"/>
  <c r="J11" i="80" s="1"/>
  <c r="G10" i="80"/>
  <c r="J10" i="80" s="1"/>
  <c r="G9" i="80"/>
  <c r="J9" i="80" s="1"/>
  <c r="N266" i="74"/>
  <c r="N263" i="74"/>
  <c r="M5" i="74"/>
  <c r="G155" i="81" l="1"/>
  <c r="J155" i="81" s="1"/>
  <c r="G155" i="82" s="1"/>
  <c r="J155" i="82" s="1"/>
  <c r="G155" i="83" s="1"/>
  <c r="J155" i="83" s="1"/>
  <c r="G169" i="96"/>
  <c r="J169" i="96" s="1"/>
  <c r="G178" i="98"/>
  <c r="J178" i="98" s="1"/>
  <c r="G213" i="82"/>
  <c r="J213" i="82" s="1"/>
  <c r="G177" i="81"/>
  <c r="J177" i="81" s="1"/>
  <c r="G205" i="81"/>
  <c r="J205" i="81" s="1"/>
  <c r="G206" i="81"/>
  <c r="J206" i="81" s="1"/>
  <c r="G181" i="81"/>
  <c r="J181" i="81" s="1"/>
  <c r="G194" i="81"/>
  <c r="J194" i="81" s="1"/>
  <c r="G129" i="94"/>
  <c r="J129" i="94" s="1"/>
  <c r="G129" i="95" s="1"/>
  <c r="J129" i="95" s="1"/>
  <c r="G126" i="81"/>
  <c r="J126" i="81" s="1"/>
  <c r="G125" i="81"/>
  <c r="J125" i="81" s="1"/>
  <c r="G114" i="94"/>
  <c r="J114" i="94" s="1"/>
  <c r="G114" i="95" s="1"/>
  <c r="J114" i="95" s="1"/>
  <c r="G75" i="99"/>
  <c r="J75" i="99" s="1"/>
  <c r="E75" i="100" s="1"/>
  <c r="G109" i="94"/>
  <c r="J109" i="94" s="1"/>
  <c r="G109" i="95" s="1"/>
  <c r="J109" i="95" s="1"/>
  <c r="G84" i="81"/>
  <c r="J84" i="81" s="1"/>
  <c r="G83" i="81"/>
  <c r="J83" i="81" s="1"/>
  <c r="G60" i="98"/>
  <c r="J60" i="98" s="1"/>
  <c r="G60" i="99" s="1"/>
  <c r="J60" i="99" s="1"/>
  <c r="E60" i="100" s="1"/>
  <c r="G60" i="100" s="1"/>
  <c r="J60" i="100" s="1"/>
  <c r="G45" i="96"/>
  <c r="J45" i="96" s="1"/>
  <c r="G63" i="94"/>
  <c r="J63" i="94" s="1"/>
  <c r="G63" i="95" s="1"/>
  <c r="J63" i="95" s="1"/>
  <c r="G9" i="81"/>
  <c r="J9" i="81" s="1"/>
  <c r="G11" i="81"/>
  <c r="J11" i="81" s="1"/>
  <c r="G12" i="91"/>
  <c r="J12" i="91" s="1"/>
  <c r="G94" i="100"/>
  <c r="J94" i="100" s="1"/>
  <c r="G198" i="80"/>
  <c r="J198" i="80" s="1"/>
  <c r="G148" i="83"/>
  <c r="J148" i="83" s="1"/>
  <c r="N261" i="74"/>
  <c r="P5" i="74"/>
  <c r="G35" i="94"/>
  <c r="J35" i="94" s="1"/>
  <c r="G193" i="81"/>
  <c r="J193" i="81" s="1"/>
  <c r="G39" i="81"/>
  <c r="J39" i="81" s="1"/>
  <c r="G208" i="81"/>
  <c r="J208" i="81" s="1"/>
  <c r="G151" i="81"/>
  <c r="J151" i="81" s="1"/>
  <c r="G203" i="80"/>
  <c r="J203" i="80" s="1"/>
  <c r="G226" i="81"/>
  <c r="J226" i="81" s="1"/>
  <c r="G127" i="81"/>
  <c r="J127" i="81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6" i="80"/>
  <c r="J196" i="80" s="1"/>
  <c r="G195" i="80"/>
  <c r="J195" i="80" s="1"/>
  <c r="G157" i="80"/>
  <c r="J157" i="80" s="1"/>
  <c r="G209" i="80"/>
  <c r="J209" i="80" s="1"/>
  <c r="G128" i="80"/>
  <c r="J128" i="80" s="1"/>
  <c r="G113" i="80"/>
  <c r="J113" i="80" s="1"/>
  <c r="G197" i="80"/>
  <c r="J197" i="80" s="1"/>
  <c r="G71" i="77"/>
  <c r="J71" i="77" s="1"/>
  <c r="G70" i="77"/>
  <c r="J70" i="77" s="1"/>
  <c r="G175" i="77"/>
  <c r="J175" i="77" s="1"/>
  <c r="G152" i="83"/>
  <c r="J152" i="83" s="1"/>
  <c r="G10" i="81"/>
  <c r="J10" i="81" s="1"/>
  <c r="G153" i="83"/>
  <c r="J153" i="83" s="1"/>
  <c r="R259" i="74"/>
  <c r="G60" i="101" l="1"/>
  <c r="J60" i="101" s="1"/>
  <c r="G60" i="102" s="1"/>
  <c r="J60" i="102" s="1"/>
  <c r="G181" i="82"/>
  <c r="J181" i="82" s="1"/>
  <c r="G181" i="83" s="1"/>
  <c r="J181" i="83" s="1"/>
  <c r="G177" i="82"/>
  <c r="J177" i="82" s="1"/>
  <c r="G177" i="83" s="1"/>
  <c r="J177" i="83" s="1"/>
  <c r="G205" i="82"/>
  <c r="J205" i="82" s="1"/>
  <c r="G205" i="83" s="1"/>
  <c r="J205" i="83" s="1"/>
  <c r="G213" i="83"/>
  <c r="J213" i="83" s="1"/>
  <c r="G206" i="82"/>
  <c r="J206" i="82" s="1"/>
  <c r="G206" i="83" s="1"/>
  <c r="J206" i="83" s="1"/>
  <c r="G178" i="99"/>
  <c r="J178" i="99" s="1"/>
  <c r="E178" i="100" s="1"/>
  <c r="G178" i="100" s="1"/>
  <c r="J178" i="100" s="1"/>
  <c r="G212" i="81"/>
  <c r="J212" i="81" s="1"/>
  <c r="G193" i="82"/>
  <c r="J193" i="82" s="1"/>
  <c r="G198" i="81"/>
  <c r="J198" i="81" s="1"/>
  <c r="G175" i="78"/>
  <c r="J175" i="78" s="1"/>
  <c r="G126" i="82"/>
  <c r="J126" i="82" s="1"/>
  <c r="G126" i="83" s="1"/>
  <c r="J126" i="83" s="1"/>
  <c r="G129" i="96"/>
  <c r="J129" i="96" s="1"/>
  <c r="G114" i="96"/>
  <c r="J114" i="96" s="1"/>
  <c r="G84" i="82"/>
  <c r="J84" i="82" s="1"/>
  <c r="G84" i="83" s="1"/>
  <c r="J84" i="83" s="1"/>
  <c r="G109" i="96"/>
  <c r="J109" i="96" s="1"/>
  <c r="G83" i="82"/>
  <c r="J83" i="82" s="1"/>
  <c r="G83" i="83" s="1"/>
  <c r="J83" i="83" s="1"/>
  <c r="G71" i="78"/>
  <c r="J71" i="78" s="1"/>
  <c r="G45" i="97"/>
  <c r="J45" i="97" s="1"/>
  <c r="G39" i="82"/>
  <c r="J39" i="82" s="1"/>
  <c r="G12" i="92"/>
  <c r="J12" i="92" s="1"/>
  <c r="G12" i="93" s="1"/>
  <c r="J12" i="93" s="1"/>
  <c r="G12" i="94" s="1"/>
  <c r="J12" i="94" s="1"/>
  <c r="G63" i="96"/>
  <c r="J63" i="96" s="1"/>
  <c r="G35" i="95"/>
  <c r="J35" i="95" s="1"/>
  <c r="G125" i="82"/>
  <c r="J125" i="82" s="1"/>
  <c r="G169" i="97"/>
  <c r="J169" i="97" s="1"/>
  <c r="G194" i="82"/>
  <c r="J194" i="82" s="1"/>
  <c r="G151" i="82"/>
  <c r="J151" i="82" s="1"/>
  <c r="G208" i="82"/>
  <c r="J208" i="82" s="1"/>
  <c r="G203" i="81"/>
  <c r="J203" i="81" s="1"/>
  <c r="G204" i="81"/>
  <c r="J204" i="81" s="1"/>
  <c r="G147" i="81"/>
  <c r="J147" i="81" s="1"/>
  <c r="G211" i="81"/>
  <c r="J211" i="81" s="1"/>
  <c r="G182" i="81"/>
  <c r="J182" i="81" s="1"/>
  <c r="G149" i="81"/>
  <c r="J149" i="81" s="1"/>
  <c r="G209" i="81"/>
  <c r="J209" i="81" s="1"/>
  <c r="G156" i="81"/>
  <c r="J156" i="81" s="1"/>
  <c r="G202" i="81"/>
  <c r="J202" i="81" s="1"/>
  <c r="G210" i="81"/>
  <c r="J210" i="81" s="1"/>
  <c r="G157" i="81"/>
  <c r="J157" i="81" s="1"/>
  <c r="G195" i="81"/>
  <c r="J195" i="81" s="1"/>
  <c r="G150" i="81"/>
  <c r="J150" i="81" s="1"/>
  <c r="G226" i="82"/>
  <c r="J226" i="82" s="1"/>
  <c r="G197" i="81"/>
  <c r="J197" i="81" s="1"/>
  <c r="G196" i="81"/>
  <c r="J196" i="81" s="1"/>
  <c r="G127" i="82"/>
  <c r="J127" i="82" s="1"/>
  <c r="G128" i="81"/>
  <c r="J128" i="81" s="1"/>
  <c r="G113" i="81"/>
  <c r="J113" i="81" s="1"/>
  <c r="G70" i="78"/>
  <c r="J70" i="78" s="1"/>
  <c r="G94" i="101"/>
  <c r="J94" i="101" s="1"/>
  <c r="G75" i="100"/>
  <c r="J75" i="100" s="1"/>
  <c r="G10" i="82"/>
  <c r="J10" i="82" s="1"/>
  <c r="G11" i="82"/>
  <c r="J11" i="82" s="1"/>
  <c r="G9" i="82"/>
  <c r="J9" i="82" s="1"/>
  <c r="X5" i="8"/>
  <c r="Z5" i="8" s="1"/>
  <c r="AC5" i="8" s="1"/>
  <c r="AC33" i="8"/>
  <c r="AC27" i="8"/>
  <c r="N267" i="74"/>
  <c r="G60" i="103" l="1"/>
  <c r="J60" i="103" s="1"/>
  <c r="G178" i="101"/>
  <c r="J178" i="101" s="1"/>
  <c r="G178" i="102" s="1"/>
  <c r="J178" i="102" s="1"/>
  <c r="G178" i="103" s="1"/>
  <c r="J178" i="103" s="1"/>
  <c r="G151" i="83"/>
  <c r="J151" i="83" s="1"/>
  <c r="G151" i="84" s="1"/>
  <c r="J151" i="84" s="1"/>
  <c r="G169" i="98"/>
  <c r="J169" i="98" s="1"/>
  <c r="G70" i="79"/>
  <c r="J70" i="79" s="1"/>
  <c r="G212" i="82"/>
  <c r="J212" i="82" s="1"/>
  <c r="G198" i="82"/>
  <c r="J198" i="82" s="1"/>
  <c r="G194" i="83"/>
  <c r="J194" i="83" s="1"/>
  <c r="G195" i="82"/>
  <c r="J195" i="82" s="1"/>
  <c r="G203" i="82"/>
  <c r="J203" i="82" s="1"/>
  <c r="G208" i="83"/>
  <c r="J208" i="83" s="1"/>
  <c r="G226" i="83"/>
  <c r="J226" i="83" s="1"/>
  <c r="G209" i="82"/>
  <c r="J209" i="82" s="1"/>
  <c r="G129" i="97"/>
  <c r="J129" i="97" s="1"/>
  <c r="G127" i="83"/>
  <c r="J127" i="83" s="1"/>
  <c r="G125" i="83"/>
  <c r="J125" i="83" s="1"/>
  <c r="G113" i="82"/>
  <c r="J113" i="82" s="1"/>
  <c r="G114" i="97"/>
  <c r="J114" i="97" s="1"/>
  <c r="G109" i="97"/>
  <c r="J109" i="97" s="1"/>
  <c r="G39" i="83"/>
  <c r="J39" i="83" s="1"/>
  <c r="G45" i="98"/>
  <c r="J45" i="98" s="1"/>
  <c r="G63" i="97"/>
  <c r="J63" i="97" s="1"/>
  <c r="G10" i="83"/>
  <c r="J10" i="83" s="1"/>
  <c r="G35" i="96"/>
  <c r="J35" i="96" s="1"/>
  <c r="G75" i="101"/>
  <c r="J75" i="101" s="1"/>
  <c r="G71" i="79"/>
  <c r="J71" i="79" s="1"/>
  <c r="G193" i="83"/>
  <c r="J193" i="83" s="1"/>
  <c r="G193" i="84" s="1"/>
  <c r="J193" i="84" s="1"/>
  <c r="G182" i="82"/>
  <c r="J182" i="82" s="1"/>
  <c r="G202" i="82"/>
  <c r="J202" i="82" s="1"/>
  <c r="G211" i="82"/>
  <c r="J211" i="82" s="1"/>
  <c r="G156" i="82"/>
  <c r="J156" i="82" s="1"/>
  <c r="G204" i="82"/>
  <c r="J204" i="82" s="1"/>
  <c r="G149" i="82"/>
  <c r="J149" i="82" s="1"/>
  <c r="G157" i="82"/>
  <c r="J157" i="82" s="1"/>
  <c r="G150" i="82"/>
  <c r="J150" i="82" s="1"/>
  <c r="G210" i="82"/>
  <c r="J210" i="82" s="1"/>
  <c r="G147" i="82"/>
  <c r="J147" i="82" s="1"/>
  <c r="G196" i="82"/>
  <c r="J196" i="82" s="1"/>
  <c r="G197" i="82"/>
  <c r="J197" i="82" s="1"/>
  <c r="G128" i="82"/>
  <c r="J128" i="82" s="1"/>
  <c r="G12" i="95"/>
  <c r="J12" i="95" s="1"/>
  <c r="G175" i="79"/>
  <c r="J175" i="79" s="1"/>
  <c r="G94" i="102"/>
  <c r="J94" i="102" s="1"/>
  <c r="G206" i="84"/>
  <c r="J206" i="84" s="1"/>
  <c r="G84" i="84"/>
  <c r="J84" i="84" s="1"/>
  <c r="G205" i="84"/>
  <c r="J205" i="84" s="1"/>
  <c r="G83" i="84"/>
  <c r="J83" i="84" s="1"/>
  <c r="G177" i="84"/>
  <c r="J177" i="84" s="1"/>
  <c r="G181" i="84"/>
  <c r="J181" i="84" s="1"/>
  <c r="G152" i="84"/>
  <c r="J152" i="84" s="1"/>
  <c r="G148" i="84"/>
  <c r="J148" i="84" s="1"/>
  <c r="G153" i="84"/>
  <c r="J153" i="84" s="1"/>
  <c r="G155" i="84"/>
  <c r="J155" i="84" s="1"/>
  <c r="G213" i="84"/>
  <c r="J213" i="84" s="1"/>
  <c r="G126" i="84"/>
  <c r="J126" i="84" s="1"/>
  <c r="G11" i="83"/>
  <c r="J11" i="83" s="1"/>
  <c r="G9" i="83"/>
  <c r="J9" i="83" s="1"/>
  <c r="N270" i="74"/>
  <c r="N269" i="74"/>
  <c r="Y36" i="8"/>
  <c r="S43" i="8" s="1"/>
  <c r="S36" i="8"/>
  <c r="V36" i="8"/>
  <c r="W36" i="8"/>
  <c r="T36" i="8"/>
  <c r="U36" i="8"/>
  <c r="G178" i="104" l="1"/>
  <c r="J178" i="104" s="1"/>
  <c r="G156" i="83"/>
  <c r="J156" i="83" s="1"/>
  <c r="G156" i="84" s="1"/>
  <c r="J156" i="84" s="1"/>
  <c r="G147" i="83"/>
  <c r="J147" i="83" s="1"/>
  <c r="G147" i="84" s="1"/>
  <c r="J147" i="84" s="1"/>
  <c r="G150" i="83"/>
  <c r="J150" i="83" s="1"/>
  <c r="G150" i="84" s="1"/>
  <c r="J150" i="84" s="1"/>
  <c r="G157" i="83"/>
  <c r="J157" i="83" s="1"/>
  <c r="G157" i="84" s="1"/>
  <c r="J157" i="84" s="1"/>
  <c r="G149" i="83"/>
  <c r="J149" i="83" s="1"/>
  <c r="G149" i="84" s="1"/>
  <c r="J149" i="84" s="1"/>
  <c r="G169" i="99"/>
  <c r="J169" i="99" s="1"/>
  <c r="E169" i="100" s="1"/>
  <c r="G169" i="100" s="1"/>
  <c r="J169" i="100" s="1"/>
  <c r="G155" i="85"/>
  <c r="J155" i="85" s="1"/>
  <c r="G152" i="85"/>
  <c r="J152" i="85" s="1"/>
  <c r="G153" i="85"/>
  <c r="J153" i="85" s="1"/>
  <c r="G35" i="97"/>
  <c r="J35" i="97" s="1"/>
  <c r="G226" i="84"/>
  <c r="J226" i="84" s="1"/>
  <c r="G226" i="85" s="1"/>
  <c r="J226" i="85" s="1"/>
  <c r="G208" i="84"/>
  <c r="J208" i="84" s="1"/>
  <c r="G208" i="85" s="1"/>
  <c r="J208" i="85" s="1"/>
  <c r="G194" i="84"/>
  <c r="J194" i="84" s="1"/>
  <c r="G194" i="85" s="1"/>
  <c r="J194" i="85" s="1"/>
  <c r="G203" i="83"/>
  <c r="J203" i="83" s="1"/>
  <c r="G203" i="84" s="1"/>
  <c r="J203" i="84" s="1"/>
  <c r="G175" i="80"/>
  <c r="J175" i="80" s="1"/>
  <c r="G205" i="85"/>
  <c r="J205" i="85" s="1"/>
  <c r="G209" i="83"/>
  <c r="J209" i="83" s="1"/>
  <c r="G212" i="83"/>
  <c r="J212" i="83" s="1"/>
  <c r="G202" i="83"/>
  <c r="J202" i="83" s="1"/>
  <c r="G195" i="83"/>
  <c r="J195" i="83" s="1"/>
  <c r="G213" i="85"/>
  <c r="J213" i="85" s="1"/>
  <c r="G182" i="83"/>
  <c r="J182" i="83" s="1"/>
  <c r="G177" i="85"/>
  <c r="J177" i="85" s="1"/>
  <c r="G181" i="85"/>
  <c r="J181" i="85" s="1"/>
  <c r="G197" i="83"/>
  <c r="J197" i="83" s="1"/>
  <c r="G211" i="83"/>
  <c r="J211" i="83" s="1"/>
  <c r="G196" i="83"/>
  <c r="J196" i="83" s="1"/>
  <c r="G204" i="83"/>
  <c r="J204" i="83" s="1"/>
  <c r="G125" i="84"/>
  <c r="J125" i="84" s="1"/>
  <c r="G125" i="85" s="1"/>
  <c r="J125" i="85" s="1"/>
  <c r="G127" i="84"/>
  <c r="J127" i="84" s="1"/>
  <c r="G127" i="85" s="1"/>
  <c r="J127" i="85" s="1"/>
  <c r="G129" i="98"/>
  <c r="J129" i="98" s="1"/>
  <c r="G128" i="83"/>
  <c r="J128" i="83" s="1"/>
  <c r="G128" i="84" s="1"/>
  <c r="J128" i="84" s="1"/>
  <c r="G126" i="85"/>
  <c r="J126" i="85" s="1"/>
  <c r="G114" i="98"/>
  <c r="J114" i="98" s="1"/>
  <c r="G109" i="98"/>
  <c r="J109" i="98" s="1"/>
  <c r="G94" i="103"/>
  <c r="J94" i="103" s="1"/>
  <c r="G75" i="102"/>
  <c r="J75" i="102" s="1"/>
  <c r="G84" i="85"/>
  <c r="J84" i="85" s="1"/>
  <c r="G45" i="99"/>
  <c r="J45" i="99" s="1"/>
  <c r="G63" i="98"/>
  <c r="J63" i="98" s="1"/>
  <c r="G39" i="84"/>
  <c r="J39" i="84" s="1"/>
  <c r="G60" i="104"/>
  <c r="J60" i="104" s="1"/>
  <c r="G12" i="96"/>
  <c r="J12" i="96" s="1"/>
  <c r="G151" i="85"/>
  <c r="J151" i="85" s="1"/>
  <c r="G193" i="85"/>
  <c r="J193" i="85" s="1"/>
  <c r="G83" i="85"/>
  <c r="J83" i="85" s="1"/>
  <c r="G206" i="85"/>
  <c r="J206" i="85" s="1"/>
  <c r="G198" i="83"/>
  <c r="J198" i="83" s="1"/>
  <c r="G198" i="84" s="1"/>
  <c r="J198" i="84" s="1"/>
  <c r="G113" i="83"/>
  <c r="J113" i="83" s="1"/>
  <c r="G113" i="84" s="1"/>
  <c r="J113" i="84" s="1"/>
  <c r="G210" i="83"/>
  <c r="J210" i="83" s="1"/>
  <c r="G210" i="84" s="1"/>
  <c r="J210" i="84" s="1"/>
  <c r="G70" i="80"/>
  <c r="J70" i="80" s="1"/>
  <c r="G71" i="80"/>
  <c r="J71" i="80" s="1"/>
  <c r="G148" i="85"/>
  <c r="J148" i="85" s="1"/>
  <c r="G10" i="84"/>
  <c r="J10" i="84" s="1"/>
  <c r="G11" i="84"/>
  <c r="J11" i="84" s="1"/>
  <c r="G9" i="84"/>
  <c r="J9" i="84" s="1"/>
  <c r="X36" i="8"/>
  <c r="G60" i="105" l="1"/>
  <c r="J60" i="105" s="1"/>
  <c r="G153" i="86"/>
  <c r="J153" i="86" s="1"/>
  <c r="G35" i="98"/>
  <c r="J35" i="98" s="1"/>
  <c r="G209" i="84"/>
  <c r="J209" i="84" s="1"/>
  <c r="G209" i="85" s="1"/>
  <c r="J209" i="85" s="1"/>
  <c r="G197" i="84"/>
  <c r="J197" i="84" s="1"/>
  <c r="G197" i="85" s="1"/>
  <c r="J197" i="85" s="1"/>
  <c r="G204" i="84"/>
  <c r="J204" i="84" s="1"/>
  <c r="G204" i="85" s="1"/>
  <c r="J204" i="85" s="1"/>
  <c r="G195" i="84"/>
  <c r="J195" i="84" s="1"/>
  <c r="G195" i="85" s="1"/>
  <c r="J195" i="85" s="1"/>
  <c r="G182" i="84"/>
  <c r="J182" i="84" s="1"/>
  <c r="G182" i="85" s="1"/>
  <c r="J182" i="85" s="1"/>
  <c r="G196" i="84"/>
  <c r="J196" i="84" s="1"/>
  <c r="G196" i="85" s="1"/>
  <c r="J196" i="85" s="1"/>
  <c r="G202" i="84"/>
  <c r="J202" i="84" s="1"/>
  <c r="G202" i="85" s="1"/>
  <c r="J202" i="85" s="1"/>
  <c r="G213" i="86"/>
  <c r="J213" i="86" s="1"/>
  <c r="G211" i="84"/>
  <c r="J211" i="84" s="1"/>
  <c r="G211" i="85" s="1"/>
  <c r="J211" i="85" s="1"/>
  <c r="G212" i="84"/>
  <c r="J212" i="84" s="1"/>
  <c r="G212" i="85" s="1"/>
  <c r="J212" i="85" s="1"/>
  <c r="G178" i="105"/>
  <c r="J178" i="105" s="1"/>
  <c r="G129" i="99"/>
  <c r="J129" i="99" s="1"/>
  <c r="G114" i="99"/>
  <c r="J114" i="99" s="1"/>
  <c r="E114" i="100" s="1"/>
  <c r="G114" i="100" s="1"/>
  <c r="J114" i="100" s="1"/>
  <c r="G75" i="103"/>
  <c r="J75" i="103" s="1"/>
  <c r="G94" i="104"/>
  <c r="J94" i="104" s="1"/>
  <c r="G109" i="99"/>
  <c r="J109" i="99" s="1"/>
  <c r="E109" i="100" s="1"/>
  <c r="G109" i="100" s="1"/>
  <c r="J109" i="100" s="1"/>
  <c r="G63" i="99"/>
  <c r="J63" i="99" s="1"/>
  <c r="G39" i="85"/>
  <c r="J39" i="85" s="1"/>
  <c r="G39" i="86" s="1"/>
  <c r="J39" i="86" s="1"/>
  <c r="E45" i="100"/>
  <c r="G45" i="100" s="1"/>
  <c r="J45" i="100" s="1"/>
  <c r="G157" i="85"/>
  <c r="J157" i="85" s="1"/>
  <c r="G203" i="85"/>
  <c r="J203" i="85" s="1"/>
  <c r="G156" i="92"/>
  <c r="J156" i="92" s="1"/>
  <c r="G156" i="93" s="1"/>
  <c r="J156" i="93" s="1"/>
  <c r="G156" i="94" s="1"/>
  <c r="J156" i="94" s="1"/>
  <c r="G156" i="95" s="1"/>
  <c r="J156" i="95" s="1"/>
  <c r="G156" i="96" s="1"/>
  <c r="J156" i="96" s="1"/>
  <c r="G156" i="97" s="1"/>
  <c r="J156" i="97" s="1"/>
  <c r="G156" i="98" s="1"/>
  <c r="J156" i="98" s="1"/>
  <c r="G156" i="99" s="1"/>
  <c r="J156" i="99" s="1"/>
  <c r="E156" i="100" s="1"/>
  <c r="G156" i="100" s="1"/>
  <c r="J156" i="100" s="1"/>
  <c r="G156" i="107"/>
  <c r="J156" i="107" s="1"/>
  <c r="G150" i="85"/>
  <c r="J150" i="85" s="1"/>
  <c r="G10" i="85"/>
  <c r="J10" i="85" s="1"/>
  <c r="G169" i="101"/>
  <c r="J169" i="101" s="1"/>
  <c r="G148" i="86"/>
  <c r="J148" i="86" s="1"/>
  <c r="G208" i="86"/>
  <c r="J208" i="86" s="1"/>
  <c r="G206" i="86"/>
  <c r="J206" i="86" s="1"/>
  <c r="G83" i="86"/>
  <c r="J83" i="86" s="1"/>
  <c r="G193" i="86"/>
  <c r="J193" i="86" s="1"/>
  <c r="G152" i="86"/>
  <c r="J152" i="86" s="1"/>
  <c r="G127" i="86"/>
  <c r="J127" i="86" s="1"/>
  <c r="G126" i="86"/>
  <c r="J126" i="86" s="1"/>
  <c r="G155" i="86"/>
  <c r="J155" i="86" s="1"/>
  <c r="G125" i="86"/>
  <c r="J125" i="86" s="1"/>
  <c r="G84" i="86"/>
  <c r="J84" i="86" s="1"/>
  <c r="G226" i="86"/>
  <c r="J226" i="86" s="1"/>
  <c r="G181" i="86"/>
  <c r="J181" i="86" s="1"/>
  <c r="G194" i="86"/>
  <c r="J194" i="86" s="1"/>
  <c r="G12" i="97"/>
  <c r="J12" i="97" s="1"/>
  <c r="G177" i="86"/>
  <c r="J177" i="86" s="1"/>
  <c r="G151" i="86"/>
  <c r="J151" i="86" s="1"/>
  <c r="G205" i="86"/>
  <c r="J205" i="86" s="1"/>
  <c r="G71" i="81"/>
  <c r="J71" i="81" s="1"/>
  <c r="G175" i="81"/>
  <c r="J175" i="81" s="1"/>
  <c r="G70" i="81"/>
  <c r="J70" i="81" s="1"/>
  <c r="G128" i="85"/>
  <c r="J128" i="85" s="1"/>
  <c r="G210" i="85"/>
  <c r="J210" i="85" s="1"/>
  <c r="G147" i="85"/>
  <c r="J147" i="85" s="1"/>
  <c r="G156" i="85"/>
  <c r="J156" i="85" s="1"/>
  <c r="G156" i="86" s="1"/>
  <c r="J156" i="86" s="1"/>
  <c r="G156" i="87" s="1"/>
  <c r="J156" i="87" s="1"/>
  <c r="G156" i="88" s="1"/>
  <c r="J156" i="88" s="1"/>
  <c r="G156" i="89" s="1"/>
  <c r="J156" i="89" s="1"/>
  <c r="G156" i="90" s="1"/>
  <c r="J156" i="90" s="1"/>
  <c r="G156" i="91" s="1"/>
  <c r="J156" i="91" s="1"/>
  <c r="G149" i="85"/>
  <c r="J149" i="85" s="1"/>
  <c r="G198" i="85"/>
  <c r="J198" i="85" s="1"/>
  <c r="G113" i="85"/>
  <c r="J113" i="85" s="1"/>
  <c r="G9" i="85"/>
  <c r="J9" i="85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109" i="101" l="1"/>
  <c r="J109" i="101" s="1"/>
  <c r="G109" i="102" s="1"/>
  <c r="J109" i="102" s="1"/>
  <c r="G109" i="103" s="1"/>
  <c r="J109" i="103" s="1"/>
  <c r="G109" i="104" s="1"/>
  <c r="J109" i="104" s="1"/>
  <c r="G109" i="105" s="1"/>
  <c r="J109" i="105" s="1"/>
  <c r="G156" i="101"/>
  <c r="J156" i="101" s="1"/>
  <c r="G156" i="102" s="1"/>
  <c r="J156" i="102" s="1"/>
  <c r="G156" i="103" s="1"/>
  <c r="J156" i="103" s="1"/>
  <c r="G156" i="104" s="1"/>
  <c r="J156" i="104" s="1"/>
  <c r="G156" i="105" s="1"/>
  <c r="J156" i="105" s="1"/>
  <c r="G156" i="106" s="1"/>
  <c r="J156" i="106" s="1"/>
  <c r="J156" i="8" s="1"/>
  <c r="G114" i="101"/>
  <c r="J114" i="101" s="1"/>
  <c r="G114" i="102" s="1"/>
  <c r="J114" i="102" s="1"/>
  <c r="G114" i="103" s="1"/>
  <c r="J114" i="103" s="1"/>
  <c r="G114" i="104" s="1"/>
  <c r="J114" i="104" s="1"/>
  <c r="G114" i="105" s="1"/>
  <c r="J114" i="105" s="1"/>
  <c r="G151" i="87"/>
  <c r="J151" i="87" s="1"/>
  <c r="G148" i="87"/>
  <c r="J148" i="87" s="1"/>
  <c r="G169" i="102"/>
  <c r="J169" i="102" s="1"/>
  <c r="G155" i="87"/>
  <c r="J155" i="87" s="1"/>
  <c r="G153" i="87"/>
  <c r="J153" i="87" s="1"/>
  <c r="G152" i="87"/>
  <c r="J152" i="87" s="1"/>
  <c r="G35" i="99"/>
  <c r="J35" i="99" s="1"/>
  <c r="G213" i="87"/>
  <c r="J213" i="87" s="1"/>
  <c r="G195" i="86"/>
  <c r="J195" i="86" s="1"/>
  <c r="G177" i="87"/>
  <c r="J177" i="87" s="1"/>
  <c r="G208" i="87"/>
  <c r="J208" i="87" s="1"/>
  <c r="G194" i="87"/>
  <c r="J194" i="87" s="1"/>
  <c r="G181" i="87"/>
  <c r="J181" i="87" s="1"/>
  <c r="G226" i="87"/>
  <c r="J226" i="87" s="1"/>
  <c r="G193" i="87"/>
  <c r="J193" i="87" s="1"/>
  <c r="G206" i="87"/>
  <c r="J206" i="87" s="1"/>
  <c r="E129" i="100"/>
  <c r="G129" i="100" s="1"/>
  <c r="J129" i="100" s="1"/>
  <c r="G126" i="87"/>
  <c r="J126" i="87" s="1"/>
  <c r="G84" i="87"/>
  <c r="J84" i="87" s="1"/>
  <c r="G83" i="87"/>
  <c r="J83" i="87" s="1"/>
  <c r="G45" i="101"/>
  <c r="J45" i="101" s="1"/>
  <c r="E63" i="100"/>
  <c r="G63" i="100" s="1"/>
  <c r="J63" i="100" s="1"/>
  <c r="G12" i="98"/>
  <c r="J12" i="98" s="1"/>
  <c r="G75" i="104"/>
  <c r="J75" i="104" s="1"/>
  <c r="G127" i="87"/>
  <c r="J127" i="87" s="1"/>
  <c r="G39" i="87"/>
  <c r="J39" i="87" s="1"/>
  <c r="G205" i="87"/>
  <c r="J205" i="87" s="1"/>
  <c r="G125" i="87"/>
  <c r="J125" i="87" s="1"/>
  <c r="G198" i="86"/>
  <c r="J198" i="86" s="1"/>
  <c r="G211" i="86"/>
  <c r="J211" i="86" s="1"/>
  <c r="G202" i="86"/>
  <c r="J202" i="86" s="1"/>
  <c r="G149" i="86"/>
  <c r="J149" i="86" s="1"/>
  <c r="G203" i="86"/>
  <c r="J203" i="86" s="1"/>
  <c r="G209" i="86"/>
  <c r="J209" i="86" s="1"/>
  <c r="G147" i="86"/>
  <c r="J147" i="86" s="1"/>
  <c r="G212" i="86"/>
  <c r="J212" i="86" s="1"/>
  <c r="G157" i="86"/>
  <c r="J157" i="86" s="1"/>
  <c r="G204" i="86"/>
  <c r="J204" i="86" s="1"/>
  <c r="G196" i="86"/>
  <c r="J196" i="86" s="1"/>
  <c r="G197" i="86"/>
  <c r="J197" i="86" s="1"/>
  <c r="G210" i="86"/>
  <c r="J210" i="86" s="1"/>
  <c r="G182" i="86"/>
  <c r="J182" i="86" s="1"/>
  <c r="G150" i="86"/>
  <c r="J150" i="86" s="1"/>
  <c r="G128" i="86"/>
  <c r="J128" i="86" s="1"/>
  <c r="G70" i="82"/>
  <c r="J70" i="82" s="1"/>
  <c r="G175" i="82"/>
  <c r="J175" i="82" s="1"/>
  <c r="G71" i="82"/>
  <c r="J71" i="82" s="1"/>
  <c r="G35" i="107"/>
  <c r="J35" i="107" s="1"/>
  <c r="G45" i="107"/>
  <c r="J45" i="107" s="1"/>
  <c r="G9" i="86"/>
  <c r="J9" i="86" s="1"/>
  <c r="G11" i="86"/>
  <c r="J11" i="86" s="1"/>
  <c r="G10" i="86"/>
  <c r="J10" i="86" s="1"/>
  <c r="G94" i="105"/>
  <c r="J94" i="105" s="1"/>
  <c r="G60" i="106"/>
  <c r="J60" i="106" s="1"/>
  <c r="G178" i="106"/>
  <c r="J178" i="106" s="1"/>
  <c r="G113" i="86"/>
  <c r="J113" i="86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J60" i="8" l="1"/>
  <c r="G114" i="106"/>
  <c r="J114" i="106" s="1"/>
  <c r="G148" i="88"/>
  <c r="J148" i="88" s="1"/>
  <c r="G148" i="89" s="1"/>
  <c r="J148" i="89" s="1"/>
  <c r="G151" i="88"/>
  <c r="J151" i="88" s="1"/>
  <c r="G149" i="87"/>
  <c r="J149" i="87" s="1"/>
  <c r="G147" i="87"/>
  <c r="J147" i="87" s="1"/>
  <c r="G147" i="88" s="1"/>
  <c r="J147" i="88" s="1"/>
  <c r="G169" i="103"/>
  <c r="J169" i="103" s="1"/>
  <c r="G150" i="87"/>
  <c r="J150" i="87" s="1"/>
  <c r="G153" i="88"/>
  <c r="J153" i="88" s="1"/>
  <c r="G153" i="89" s="1"/>
  <c r="J153" i="89" s="1"/>
  <c r="G152" i="88"/>
  <c r="J152" i="88" s="1"/>
  <c r="G155" i="88"/>
  <c r="J155" i="88" s="1"/>
  <c r="G155" i="89" s="1"/>
  <c r="J155" i="89" s="1"/>
  <c r="G157" i="87"/>
  <c r="J157" i="87" s="1"/>
  <c r="G157" i="88" s="1"/>
  <c r="J157" i="88" s="1"/>
  <c r="G70" i="83"/>
  <c r="J70" i="83" s="1"/>
  <c r="E35" i="100"/>
  <c r="G35" i="100" s="1"/>
  <c r="J35" i="100" s="1"/>
  <c r="G193" i="88"/>
  <c r="J193" i="88" s="1"/>
  <c r="G193" i="89" s="1"/>
  <c r="J193" i="89" s="1"/>
  <c r="G181" i="88"/>
  <c r="J181" i="88" s="1"/>
  <c r="G181" i="89" s="1"/>
  <c r="J181" i="89" s="1"/>
  <c r="G208" i="88"/>
  <c r="J208" i="88" s="1"/>
  <c r="G208" i="89" s="1"/>
  <c r="J208" i="89" s="1"/>
  <c r="G177" i="88"/>
  <c r="J177" i="88" s="1"/>
  <c r="G177" i="89" s="1"/>
  <c r="J177" i="89" s="1"/>
  <c r="G226" i="88"/>
  <c r="J226" i="88" s="1"/>
  <c r="G226" i="89" s="1"/>
  <c r="J226" i="89" s="1"/>
  <c r="G194" i="88"/>
  <c r="J194" i="88" s="1"/>
  <c r="G194" i="89" s="1"/>
  <c r="J194" i="89" s="1"/>
  <c r="G206" i="88"/>
  <c r="J206" i="88" s="1"/>
  <c r="G206" i="89" s="1"/>
  <c r="J206" i="89" s="1"/>
  <c r="G213" i="88"/>
  <c r="J213" i="88" s="1"/>
  <c r="G213" i="89" s="1"/>
  <c r="J213" i="89" s="1"/>
  <c r="G195" i="87"/>
  <c r="J195" i="87" s="1"/>
  <c r="G204" i="87"/>
  <c r="J204" i="87" s="1"/>
  <c r="G202" i="87"/>
  <c r="J202" i="87" s="1"/>
  <c r="G197" i="87"/>
  <c r="J197" i="87" s="1"/>
  <c r="G198" i="87"/>
  <c r="J198" i="87" s="1"/>
  <c r="G198" i="88" s="1"/>
  <c r="J198" i="88" s="1"/>
  <c r="G196" i="87"/>
  <c r="J196" i="87" s="1"/>
  <c r="G212" i="87"/>
  <c r="J212" i="87" s="1"/>
  <c r="G182" i="87"/>
  <c r="J182" i="87" s="1"/>
  <c r="G209" i="87"/>
  <c r="J209" i="87" s="1"/>
  <c r="G175" i="83"/>
  <c r="J175" i="83" s="1"/>
  <c r="G210" i="87"/>
  <c r="J210" i="87" s="1"/>
  <c r="G203" i="87"/>
  <c r="J203" i="87" s="1"/>
  <c r="G205" i="88"/>
  <c r="J205" i="88" s="1"/>
  <c r="G126" i="88"/>
  <c r="J126" i="88" s="1"/>
  <c r="G126" i="89" s="1"/>
  <c r="J126" i="89" s="1"/>
  <c r="G129" i="101"/>
  <c r="J129" i="101" s="1"/>
  <c r="G128" i="87"/>
  <c r="J128" i="87" s="1"/>
  <c r="G127" i="88"/>
  <c r="J127" i="88" s="1"/>
  <c r="G127" i="89" s="1"/>
  <c r="J127" i="89" s="1"/>
  <c r="G125" i="88"/>
  <c r="J125" i="88" s="1"/>
  <c r="G83" i="88"/>
  <c r="J83" i="88" s="1"/>
  <c r="G83" i="89" s="1"/>
  <c r="J83" i="89" s="1"/>
  <c r="G84" i="88"/>
  <c r="J84" i="88" s="1"/>
  <c r="G84" i="89" s="1"/>
  <c r="J84" i="89" s="1"/>
  <c r="G71" i="83"/>
  <c r="J71" i="83" s="1"/>
  <c r="G71" i="84" s="1"/>
  <c r="J71" i="84" s="1"/>
  <c r="G63" i="101"/>
  <c r="J63" i="101" s="1"/>
  <c r="G45" i="102"/>
  <c r="J45" i="102" s="1"/>
  <c r="G23" i="77"/>
  <c r="J23" i="77" s="1"/>
  <c r="G20" i="77"/>
  <c r="J20" i="77" s="1"/>
  <c r="G21" i="77"/>
  <c r="J21" i="77" s="1"/>
  <c r="G22" i="77"/>
  <c r="J22" i="77" s="1"/>
  <c r="G24" i="77"/>
  <c r="J24" i="77" s="1"/>
  <c r="G26" i="77"/>
  <c r="J26" i="77" s="1"/>
  <c r="G25" i="77"/>
  <c r="J25" i="77" s="1"/>
  <c r="G12" i="99"/>
  <c r="J12" i="99" s="1"/>
  <c r="E12" i="100" s="1"/>
  <c r="G12" i="100" s="1"/>
  <c r="J12" i="100" s="1"/>
  <c r="G19" i="77"/>
  <c r="J19" i="77" s="1"/>
  <c r="G211" i="87"/>
  <c r="J211" i="87" s="1"/>
  <c r="G168" i="78"/>
  <c r="J168" i="78" s="1"/>
  <c r="G11" i="87"/>
  <c r="J11" i="87" s="1"/>
  <c r="G10" i="87"/>
  <c r="J10" i="87" s="1"/>
  <c r="G39" i="88"/>
  <c r="J39" i="88" s="1"/>
  <c r="G9" i="87"/>
  <c r="J9" i="87" s="1"/>
  <c r="G151" i="89"/>
  <c r="J151" i="89" s="1"/>
  <c r="G129" i="107"/>
  <c r="J129" i="107" s="1"/>
  <c r="G63" i="107"/>
  <c r="J63" i="107" s="1"/>
  <c r="G178" i="107"/>
  <c r="J178" i="107" s="1"/>
  <c r="J178" i="8" s="1"/>
  <c r="G60" i="107"/>
  <c r="J60" i="107" s="1"/>
  <c r="G113" i="87"/>
  <c r="J113" i="87" s="1"/>
  <c r="G75" i="105"/>
  <c r="J75" i="105" s="1"/>
  <c r="G109" i="106"/>
  <c r="J109" i="106" s="1"/>
  <c r="G94" i="106"/>
  <c r="J94" i="106" s="1"/>
  <c r="G190" i="77"/>
  <c r="J190" i="77" s="1"/>
  <c r="G82" i="77"/>
  <c r="J82" i="77" s="1"/>
  <c r="G173" i="77"/>
  <c r="J173" i="77" s="1"/>
  <c r="G103" i="77"/>
  <c r="J103" i="77" s="1"/>
  <c r="G104" i="77"/>
  <c r="J104" i="77" s="1"/>
  <c r="K213" i="64"/>
  <c r="K215" i="64" s="1"/>
  <c r="G12" i="101" l="1"/>
  <c r="J12" i="101" s="1"/>
  <c r="G45" i="103"/>
  <c r="J45" i="103" s="1"/>
  <c r="G45" i="104" s="1"/>
  <c r="J45" i="104" s="1"/>
  <c r="G45" i="105" s="1"/>
  <c r="J45" i="105" s="1"/>
  <c r="G45" i="106" s="1"/>
  <c r="J45" i="106" s="1"/>
  <c r="J45" i="8"/>
  <c r="G150" i="88"/>
  <c r="J150" i="88" s="1"/>
  <c r="G150" i="89" s="1"/>
  <c r="J150" i="89" s="1"/>
  <c r="G169" i="104"/>
  <c r="J169" i="104" s="1"/>
  <c r="G149" i="88"/>
  <c r="J149" i="88" s="1"/>
  <c r="G149" i="89" s="1"/>
  <c r="J149" i="89" s="1"/>
  <c r="G151" i="90"/>
  <c r="J151" i="90" s="1"/>
  <c r="G148" i="90"/>
  <c r="J148" i="90" s="1"/>
  <c r="G155" i="90"/>
  <c r="J155" i="90" s="1"/>
  <c r="G152" i="89"/>
  <c r="J152" i="89" s="1"/>
  <c r="G153" i="90"/>
  <c r="J153" i="90" s="1"/>
  <c r="G153" i="91" s="1"/>
  <c r="J153" i="91" s="1"/>
  <c r="G70" i="84"/>
  <c r="J70" i="84" s="1"/>
  <c r="G70" i="85" s="1"/>
  <c r="J70" i="85" s="1"/>
  <c r="G35" i="101"/>
  <c r="J35" i="101" s="1"/>
  <c r="G212" i="88"/>
  <c r="J212" i="88" s="1"/>
  <c r="G212" i="89" s="1"/>
  <c r="J212" i="89" s="1"/>
  <c r="G205" i="89"/>
  <c r="J205" i="89" s="1"/>
  <c r="G203" i="88"/>
  <c r="J203" i="88" s="1"/>
  <c r="G203" i="89" s="1"/>
  <c r="J203" i="89" s="1"/>
  <c r="G196" i="88"/>
  <c r="J196" i="88" s="1"/>
  <c r="G196" i="89" s="1"/>
  <c r="J196" i="89" s="1"/>
  <c r="G210" i="88"/>
  <c r="J210" i="88" s="1"/>
  <c r="G210" i="89" s="1"/>
  <c r="J210" i="89" s="1"/>
  <c r="G177" i="90"/>
  <c r="J177" i="90" s="1"/>
  <c r="G175" i="84"/>
  <c r="J175" i="84" s="1"/>
  <c r="G175" i="85" s="1"/>
  <c r="J175" i="85" s="1"/>
  <c r="G202" i="88"/>
  <c r="J202" i="88" s="1"/>
  <c r="G202" i="89" s="1"/>
  <c r="J202" i="89" s="1"/>
  <c r="G204" i="88"/>
  <c r="J204" i="88" s="1"/>
  <c r="G204" i="89" s="1"/>
  <c r="J204" i="89" s="1"/>
  <c r="G197" i="88"/>
  <c r="J197" i="88" s="1"/>
  <c r="G197" i="89" s="1"/>
  <c r="J197" i="89" s="1"/>
  <c r="G209" i="88"/>
  <c r="J209" i="88" s="1"/>
  <c r="G209" i="89" s="1"/>
  <c r="J209" i="89" s="1"/>
  <c r="G182" i="88"/>
  <c r="J182" i="88" s="1"/>
  <c r="G182" i="89" s="1"/>
  <c r="J182" i="89" s="1"/>
  <c r="G195" i="88"/>
  <c r="J195" i="88" s="1"/>
  <c r="G195" i="89" s="1"/>
  <c r="J195" i="89" s="1"/>
  <c r="G181" i="90"/>
  <c r="J181" i="90" s="1"/>
  <c r="G208" i="90"/>
  <c r="J208" i="90" s="1"/>
  <c r="G208" i="91" s="1"/>
  <c r="J208" i="91" s="1"/>
  <c r="G206" i="90"/>
  <c r="J206" i="90" s="1"/>
  <c r="G190" i="78"/>
  <c r="J190" i="78" s="1"/>
  <c r="G213" i="90"/>
  <c r="J213" i="90" s="1"/>
  <c r="G213" i="91" s="1"/>
  <c r="J213" i="91" s="1"/>
  <c r="G173" i="78"/>
  <c r="J173" i="78" s="1"/>
  <c r="G194" i="90"/>
  <c r="J194" i="90" s="1"/>
  <c r="G226" i="90"/>
  <c r="J226" i="90" s="1"/>
  <c r="G226" i="91" s="1"/>
  <c r="J226" i="91" s="1"/>
  <c r="G211" i="88"/>
  <c r="J211" i="88" s="1"/>
  <c r="G211" i="89" s="1"/>
  <c r="J211" i="89" s="1"/>
  <c r="G125" i="89"/>
  <c r="J125" i="89" s="1"/>
  <c r="G125" i="90" s="1"/>
  <c r="J125" i="90" s="1"/>
  <c r="G129" i="102"/>
  <c r="J129" i="102" s="1"/>
  <c r="G129" i="103" s="1"/>
  <c r="J129" i="103" s="1"/>
  <c r="G129" i="104" s="1"/>
  <c r="J129" i="104" s="1"/>
  <c r="G129" i="105" s="1"/>
  <c r="J129" i="105" s="1"/>
  <c r="G129" i="106" s="1"/>
  <c r="J129" i="106" s="1"/>
  <c r="G127" i="90"/>
  <c r="J127" i="90" s="1"/>
  <c r="G128" i="88"/>
  <c r="J128" i="88" s="1"/>
  <c r="G128" i="89" s="1"/>
  <c r="J128" i="89" s="1"/>
  <c r="G84" i="90"/>
  <c r="J84" i="90" s="1"/>
  <c r="G104" i="78"/>
  <c r="J104" i="78" s="1"/>
  <c r="G83" i="90"/>
  <c r="J83" i="90" s="1"/>
  <c r="G82" i="78"/>
  <c r="J82" i="78" s="1"/>
  <c r="G63" i="102"/>
  <c r="J63" i="102" s="1"/>
  <c r="G39" i="89"/>
  <c r="J39" i="89" s="1"/>
  <c r="G22" i="78"/>
  <c r="J22" i="78" s="1"/>
  <c r="G21" i="78"/>
  <c r="J21" i="78" s="1"/>
  <c r="G19" i="78"/>
  <c r="J19" i="78" s="1"/>
  <c r="G10" i="88"/>
  <c r="J10" i="88" s="1"/>
  <c r="G9" i="88"/>
  <c r="J9" i="88" s="1"/>
  <c r="G11" i="88"/>
  <c r="J11" i="88" s="1"/>
  <c r="G71" i="85"/>
  <c r="J71" i="85" s="1"/>
  <c r="G126" i="90"/>
  <c r="J126" i="90" s="1"/>
  <c r="G193" i="90"/>
  <c r="J193" i="90" s="1"/>
  <c r="G20" i="78"/>
  <c r="J20" i="78" s="1"/>
  <c r="G103" i="78"/>
  <c r="J103" i="78" s="1"/>
  <c r="G147" i="89"/>
  <c r="J147" i="89" s="1"/>
  <c r="G198" i="89"/>
  <c r="J198" i="89" s="1"/>
  <c r="G157" i="89"/>
  <c r="J157" i="89" s="1"/>
  <c r="G102" i="78"/>
  <c r="J102" i="78" s="1"/>
  <c r="G174" i="78"/>
  <c r="J174" i="78" s="1"/>
  <c r="G94" i="107"/>
  <c r="J94" i="107" s="1"/>
  <c r="J94" i="8" s="1"/>
  <c r="G109" i="107"/>
  <c r="J109" i="107" s="1"/>
  <c r="J109" i="8" s="1"/>
  <c r="G114" i="107"/>
  <c r="J114" i="107" s="1"/>
  <c r="J114" i="8" s="1"/>
  <c r="G113" i="88"/>
  <c r="J113" i="88" s="1"/>
  <c r="G75" i="106"/>
  <c r="J75" i="106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143" i="77"/>
  <c r="J143" i="77" s="1"/>
  <c r="G108" i="77"/>
  <c r="J108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G259" i="79"/>
  <c r="J259" i="79" s="1"/>
  <c r="G95" i="77"/>
  <c r="J95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E32" i="78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E33" i="78" s="1"/>
  <c r="G135" i="77"/>
  <c r="J135" i="77" s="1"/>
  <c r="G117" i="77"/>
  <c r="J117" i="77" s="1"/>
  <c r="G72" i="77"/>
  <c r="J72" i="77" s="1"/>
  <c r="G37" i="77"/>
  <c r="J37" i="77" s="1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115" i="77"/>
  <c r="J115" i="77" s="1"/>
  <c r="G140" i="77"/>
  <c r="J140" i="77" s="1"/>
  <c r="G184" i="77"/>
  <c r="J184" i="77" s="1"/>
  <c r="G23" i="78"/>
  <c r="J23" i="78" s="1"/>
  <c r="G26" i="78"/>
  <c r="J26" i="78" s="1"/>
  <c r="G24" i="78"/>
  <c r="J24" i="78" s="1"/>
  <c r="G168" i="79"/>
  <c r="J168" i="79" s="1"/>
  <c r="G25" i="78"/>
  <c r="J25" i="78" s="1"/>
  <c r="K216" i="64"/>
  <c r="J129" i="8" l="1"/>
  <c r="G151" i="91"/>
  <c r="J151" i="91" s="1"/>
  <c r="G151" i="92" s="1"/>
  <c r="J151" i="92" s="1"/>
  <c r="G148" i="91"/>
  <c r="J148" i="91" s="1"/>
  <c r="G148" i="92" s="1"/>
  <c r="J148" i="92" s="1"/>
  <c r="G169" i="105"/>
  <c r="J169" i="105" s="1"/>
  <c r="G150" i="90"/>
  <c r="J150" i="90" s="1"/>
  <c r="G149" i="90"/>
  <c r="J149" i="90" s="1"/>
  <c r="G149" i="91" s="1"/>
  <c r="J149" i="91" s="1"/>
  <c r="G155" i="91"/>
  <c r="J155" i="91" s="1"/>
  <c r="G155" i="92" s="1"/>
  <c r="J155" i="92" s="1"/>
  <c r="G152" i="90"/>
  <c r="J152" i="90" s="1"/>
  <c r="G35" i="102"/>
  <c r="J35" i="102" s="1"/>
  <c r="G202" i="90"/>
  <c r="J202" i="90" s="1"/>
  <c r="G177" i="91"/>
  <c r="J177" i="91" s="1"/>
  <c r="G177" i="92" s="1"/>
  <c r="J177" i="92" s="1"/>
  <c r="G194" i="91"/>
  <c r="J194" i="91" s="1"/>
  <c r="G194" i="92" s="1"/>
  <c r="J194" i="92" s="1"/>
  <c r="G181" i="91"/>
  <c r="J181" i="91" s="1"/>
  <c r="G181" i="92" s="1"/>
  <c r="J181" i="92" s="1"/>
  <c r="G190" i="79"/>
  <c r="J190" i="79" s="1"/>
  <c r="G206" i="91"/>
  <c r="J206" i="91" s="1"/>
  <c r="G206" i="92" s="1"/>
  <c r="J206" i="92" s="1"/>
  <c r="G211" i="90"/>
  <c r="J211" i="90" s="1"/>
  <c r="G209" i="90"/>
  <c r="J209" i="90" s="1"/>
  <c r="G209" i="91" s="1"/>
  <c r="J209" i="91" s="1"/>
  <c r="G197" i="90"/>
  <c r="J197" i="90" s="1"/>
  <c r="G197" i="91" s="1"/>
  <c r="J197" i="91" s="1"/>
  <c r="G191" i="78"/>
  <c r="J191" i="78" s="1"/>
  <c r="G174" i="79"/>
  <c r="J174" i="79" s="1"/>
  <c r="G223" i="78"/>
  <c r="J223" i="78" s="1"/>
  <c r="G172" i="78"/>
  <c r="J172" i="78" s="1"/>
  <c r="G212" i="90"/>
  <c r="J212" i="90" s="1"/>
  <c r="G210" i="90"/>
  <c r="J210" i="90" s="1"/>
  <c r="G210" i="91" s="1"/>
  <c r="J210" i="91" s="1"/>
  <c r="G171" i="78"/>
  <c r="J171" i="78" s="1"/>
  <c r="G193" i="91"/>
  <c r="J193" i="91" s="1"/>
  <c r="G180" i="78"/>
  <c r="J180" i="78" s="1"/>
  <c r="G227" i="78"/>
  <c r="J227" i="78" s="1"/>
  <c r="G192" i="78"/>
  <c r="J192" i="78" s="1"/>
  <c r="G205" i="90"/>
  <c r="J205" i="90" s="1"/>
  <c r="G179" i="78"/>
  <c r="J179" i="78" s="1"/>
  <c r="G228" i="78"/>
  <c r="J228" i="78" s="1"/>
  <c r="G198" i="90"/>
  <c r="J198" i="90" s="1"/>
  <c r="G183" i="78"/>
  <c r="J183" i="78" s="1"/>
  <c r="G222" i="78"/>
  <c r="J222" i="78" s="1"/>
  <c r="G184" i="78"/>
  <c r="J184" i="78" s="1"/>
  <c r="G128" i="90"/>
  <c r="J128" i="90" s="1"/>
  <c r="G127" i="91"/>
  <c r="J127" i="91" s="1"/>
  <c r="G127" i="92" s="1"/>
  <c r="J127" i="92" s="1"/>
  <c r="G135" i="78"/>
  <c r="J135" i="78" s="1"/>
  <c r="G130" i="78"/>
  <c r="J130" i="78" s="1"/>
  <c r="G139" i="78"/>
  <c r="J139" i="78" s="1"/>
  <c r="G125" i="91"/>
  <c r="J125" i="91" s="1"/>
  <c r="G138" i="78"/>
  <c r="J138" i="78" s="1"/>
  <c r="G126" i="91"/>
  <c r="J126" i="91" s="1"/>
  <c r="G112" i="78"/>
  <c r="J112" i="78" s="1"/>
  <c r="G120" i="78"/>
  <c r="J120" i="78" s="1"/>
  <c r="G118" i="78"/>
  <c r="J118" i="78" s="1"/>
  <c r="G117" i="78"/>
  <c r="J117" i="78" s="1"/>
  <c r="G111" i="78"/>
  <c r="J111" i="78" s="1"/>
  <c r="G116" i="78"/>
  <c r="J116" i="78" s="1"/>
  <c r="G83" i="91"/>
  <c r="J83" i="91" s="1"/>
  <c r="G83" i="92" s="1"/>
  <c r="J83" i="92" s="1"/>
  <c r="G80" i="78"/>
  <c r="J80" i="78" s="1"/>
  <c r="G84" i="91"/>
  <c r="J84" i="91" s="1"/>
  <c r="G92" i="78"/>
  <c r="J92" i="78" s="1"/>
  <c r="G79" i="78"/>
  <c r="J79" i="78" s="1"/>
  <c r="G101" i="78"/>
  <c r="J101" i="78" s="1"/>
  <c r="G78" i="78"/>
  <c r="J78" i="78" s="1"/>
  <c r="G86" i="78"/>
  <c r="J86" i="78" s="1"/>
  <c r="G72" i="78"/>
  <c r="J72" i="78" s="1"/>
  <c r="G102" i="79"/>
  <c r="J102" i="79" s="1"/>
  <c r="G107" i="78"/>
  <c r="J107" i="78" s="1"/>
  <c r="G110" i="78"/>
  <c r="J110" i="78" s="1"/>
  <c r="G85" i="78"/>
  <c r="J85" i="78" s="1"/>
  <c r="G89" i="78"/>
  <c r="J89" i="78" s="1"/>
  <c r="G99" i="78"/>
  <c r="J99" i="78" s="1"/>
  <c r="G74" i="78"/>
  <c r="J74" i="78" s="1"/>
  <c r="G98" i="78"/>
  <c r="J98" i="78" s="1"/>
  <c r="G73" i="78"/>
  <c r="J73" i="78" s="1"/>
  <c r="G91" i="78"/>
  <c r="J91" i="78" s="1"/>
  <c r="G97" i="78"/>
  <c r="J97" i="78" s="1"/>
  <c r="G90" i="78"/>
  <c r="J90" i="78" s="1"/>
  <c r="G95" i="78"/>
  <c r="J95" i="78" s="1"/>
  <c r="G81" i="78"/>
  <c r="J81" i="78" s="1"/>
  <c r="G108" i="78"/>
  <c r="J108" i="78" s="1"/>
  <c r="G39" i="90"/>
  <c r="J39" i="90" s="1"/>
  <c r="G39" i="91" s="1"/>
  <c r="J39" i="91" s="1"/>
  <c r="G63" i="103"/>
  <c r="J63" i="103" s="1"/>
  <c r="G63" i="104" s="1"/>
  <c r="J63" i="104" s="1"/>
  <c r="G63" i="105" s="1"/>
  <c r="J63" i="105" s="1"/>
  <c r="G63" i="106" s="1"/>
  <c r="J63" i="106" s="1"/>
  <c r="G54" i="78"/>
  <c r="J54" i="78" s="1"/>
  <c r="G59" i="78"/>
  <c r="J59" i="78" s="1"/>
  <c r="G66" i="78"/>
  <c r="J66" i="78" s="1"/>
  <c r="G48" i="78"/>
  <c r="J48" i="78" s="1"/>
  <c r="G65" i="78"/>
  <c r="J65" i="78" s="1"/>
  <c r="G50" i="78"/>
  <c r="J50" i="78" s="1"/>
  <c r="G62" i="78"/>
  <c r="J62" i="78" s="1"/>
  <c r="G47" i="78"/>
  <c r="J47" i="78" s="1"/>
  <c r="G49" i="78"/>
  <c r="J49" i="78" s="1"/>
  <c r="G56" i="78"/>
  <c r="J56" i="78" s="1"/>
  <c r="G46" i="78"/>
  <c r="J46" i="78" s="1"/>
  <c r="G55" i="78"/>
  <c r="J55" i="78" s="1"/>
  <c r="G61" i="78"/>
  <c r="J61" i="78" s="1"/>
  <c r="G44" i="78"/>
  <c r="J44" i="78" s="1"/>
  <c r="G37" i="78"/>
  <c r="J37" i="78" s="1"/>
  <c r="G67" i="78"/>
  <c r="J67" i="78" s="1"/>
  <c r="G68" i="78"/>
  <c r="J68" i="78" s="1"/>
  <c r="G52" i="78"/>
  <c r="J52" i="78" s="1"/>
  <c r="G57" i="78"/>
  <c r="J57" i="78" s="1"/>
  <c r="G42" i="78"/>
  <c r="J42" i="78" s="1"/>
  <c r="G64" i="78"/>
  <c r="J64" i="78" s="1"/>
  <c r="G58" i="78"/>
  <c r="J58" i="78" s="1"/>
  <c r="G40" i="78"/>
  <c r="J40" i="78" s="1"/>
  <c r="G43" i="78"/>
  <c r="J43" i="78" s="1"/>
  <c r="G53" i="78"/>
  <c r="J53" i="78" s="1"/>
  <c r="G27" i="78"/>
  <c r="J27" i="78" s="1"/>
  <c r="G25" i="79"/>
  <c r="J25" i="79" s="1"/>
  <c r="G34" i="78"/>
  <c r="J34" i="78" s="1"/>
  <c r="G33" i="78"/>
  <c r="J33" i="78" s="1"/>
  <c r="G26" i="79"/>
  <c r="J26" i="79" s="1"/>
  <c r="G32" i="78"/>
  <c r="J32" i="78" s="1"/>
  <c r="G31" i="78"/>
  <c r="J31" i="78" s="1"/>
  <c r="G29" i="78"/>
  <c r="J29" i="78" s="1"/>
  <c r="G28" i="78"/>
  <c r="J28" i="78" s="1"/>
  <c r="G11" i="89"/>
  <c r="J11" i="89" s="1"/>
  <c r="G11" i="90" s="1"/>
  <c r="J11" i="90" s="1"/>
  <c r="G9" i="89"/>
  <c r="J9" i="89" s="1"/>
  <c r="G10" i="89"/>
  <c r="J10" i="89" s="1"/>
  <c r="G196" i="90"/>
  <c r="J196" i="90" s="1"/>
  <c r="G204" i="90"/>
  <c r="J204" i="90" s="1"/>
  <c r="G204" i="91" s="1"/>
  <c r="J204" i="91" s="1"/>
  <c r="G157" i="90"/>
  <c r="J157" i="90" s="1"/>
  <c r="G203" i="90"/>
  <c r="J203" i="90" s="1"/>
  <c r="G153" i="92"/>
  <c r="J153" i="92" s="1"/>
  <c r="G182" i="90"/>
  <c r="J182" i="90" s="1"/>
  <c r="G195" i="90"/>
  <c r="J195" i="90" s="1"/>
  <c r="G213" i="92"/>
  <c r="J213" i="92" s="1"/>
  <c r="G147" i="90"/>
  <c r="J147" i="90" s="1"/>
  <c r="G158" i="78"/>
  <c r="J158" i="78" s="1"/>
  <c r="G170" i="78"/>
  <c r="J170" i="78" s="1"/>
  <c r="G164" i="78"/>
  <c r="J164" i="78" s="1"/>
  <c r="G162" i="78"/>
  <c r="J162" i="78" s="1"/>
  <c r="G106" i="78"/>
  <c r="J106" i="78" s="1"/>
  <c r="G144" i="78"/>
  <c r="J144" i="78" s="1"/>
  <c r="G93" i="78"/>
  <c r="J93" i="78" s="1"/>
  <c r="G225" i="78"/>
  <c r="J225" i="78" s="1"/>
  <c r="G141" i="78"/>
  <c r="J141" i="78" s="1"/>
  <c r="G100" i="78"/>
  <c r="J100" i="78" s="1"/>
  <c r="G115" i="78"/>
  <c r="J115" i="78" s="1"/>
  <c r="G167" i="78"/>
  <c r="J167" i="78" s="1"/>
  <c r="G215" i="78"/>
  <c r="J215" i="78" s="1"/>
  <c r="G176" i="78"/>
  <c r="J176" i="78" s="1"/>
  <c r="G142" i="78"/>
  <c r="J142" i="78" s="1"/>
  <c r="G154" i="78"/>
  <c r="J154" i="78" s="1"/>
  <c r="G41" i="78"/>
  <c r="J41" i="78" s="1"/>
  <c r="G259" i="80"/>
  <c r="J259" i="80" s="1"/>
  <c r="G12" i="102"/>
  <c r="J12" i="102" s="1"/>
  <c r="G70" i="86"/>
  <c r="J70" i="86" s="1"/>
  <c r="G71" i="86"/>
  <c r="J71" i="86" s="1"/>
  <c r="G175" i="86"/>
  <c r="J175" i="86" s="1"/>
  <c r="G113" i="89"/>
  <c r="J113" i="89" s="1"/>
  <c r="G36" i="78"/>
  <c r="J36" i="78" s="1"/>
  <c r="G160" i="78"/>
  <c r="J160" i="78" s="1"/>
  <c r="G143" i="78"/>
  <c r="J143" i="78" s="1"/>
  <c r="G166" i="78"/>
  <c r="J166" i="78" s="1"/>
  <c r="G140" i="78"/>
  <c r="J140" i="78" s="1"/>
  <c r="G77" i="78"/>
  <c r="J77" i="78" s="1"/>
  <c r="G51" i="78"/>
  <c r="J51" i="78" s="1"/>
  <c r="G75" i="107"/>
  <c r="J75" i="107" s="1"/>
  <c r="J75" i="8" s="1"/>
  <c r="G87" i="78"/>
  <c r="J87" i="78" s="1"/>
  <c r="G104" i="79"/>
  <c r="J104" i="79" s="1"/>
  <c r="G186" i="79"/>
  <c r="J186" i="79" s="1"/>
  <c r="G163" i="78"/>
  <c r="J163" i="78" s="1"/>
  <c r="G69" i="78"/>
  <c r="J69" i="78" s="1"/>
  <c r="G220" i="78"/>
  <c r="J220" i="78" s="1"/>
  <c r="G185" i="78"/>
  <c r="J185" i="78" s="1"/>
  <c r="G146" i="78"/>
  <c r="J146" i="78" s="1"/>
  <c r="G121" i="78"/>
  <c r="J121" i="78" s="1"/>
  <c r="G123" i="78"/>
  <c r="J123" i="78" s="1"/>
  <c r="G159" i="78"/>
  <c r="J159" i="78" s="1"/>
  <c r="G137" i="78"/>
  <c r="J137" i="78" s="1"/>
  <c r="G224" i="78"/>
  <c r="J224" i="78" s="1"/>
  <c r="G145" i="78"/>
  <c r="J145" i="78" s="1"/>
  <c r="G208" i="92"/>
  <c r="J208" i="92" s="1"/>
  <c r="G119" i="77"/>
  <c r="J119" i="77" s="1"/>
  <c r="G122" i="77"/>
  <c r="J122" i="77" s="1"/>
  <c r="G132" i="77"/>
  <c r="J132" i="77" s="1"/>
  <c r="G165" i="77"/>
  <c r="J165" i="77" s="1"/>
  <c r="G221" i="77"/>
  <c r="J221" i="77" s="1"/>
  <c r="G161" i="77"/>
  <c r="J161" i="77" s="1"/>
  <c r="G134" i="77"/>
  <c r="J134" i="77" s="1"/>
  <c r="G38" i="77"/>
  <c r="J38" i="77" s="1"/>
  <c r="G96" i="77"/>
  <c r="J96" i="77" s="1"/>
  <c r="G136" i="77"/>
  <c r="J136" i="77" s="1"/>
  <c r="G226" i="92"/>
  <c r="J226" i="92" s="1"/>
  <c r="G23" i="79"/>
  <c r="J23" i="79" s="1"/>
  <c r="G22" i="79"/>
  <c r="J22" i="79" s="1"/>
  <c r="G24" i="79"/>
  <c r="J24" i="79" s="1"/>
  <c r="G20" i="79"/>
  <c r="J20" i="79" s="1"/>
  <c r="G21" i="79"/>
  <c r="J21" i="79" s="1"/>
  <c r="G19" i="79"/>
  <c r="J19" i="79" s="1"/>
  <c r="G168" i="80"/>
  <c r="J168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AC15" i="8"/>
  <c r="AC17" i="8"/>
  <c r="AC31" i="8"/>
  <c r="AC25" i="8"/>
  <c r="AC23" i="8"/>
  <c r="J63" i="8" l="1"/>
  <c r="G140" i="79"/>
  <c r="J140" i="79" s="1"/>
  <c r="G140" i="80" s="1"/>
  <c r="J140" i="80" s="1"/>
  <c r="G141" i="79"/>
  <c r="J141" i="79" s="1"/>
  <c r="G141" i="80" s="1"/>
  <c r="J141" i="80" s="1"/>
  <c r="G143" i="79"/>
  <c r="J143" i="79" s="1"/>
  <c r="G143" i="80" s="1"/>
  <c r="J143" i="80" s="1"/>
  <c r="G150" i="91"/>
  <c r="J150" i="91" s="1"/>
  <c r="G150" i="92" s="1"/>
  <c r="J150" i="92" s="1"/>
  <c r="G169" i="106"/>
  <c r="J169" i="106" s="1"/>
  <c r="G147" i="91"/>
  <c r="J147" i="91" s="1"/>
  <c r="G152" i="91"/>
  <c r="J152" i="91" s="1"/>
  <c r="G152" i="92" s="1"/>
  <c r="J152" i="92" s="1"/>
  <c r="G152" i="93" s="1"/>
  <c r="J152" i="93" s="1"/>
  <c r="G157" i="91"/>
  <c r="J157" i="91" s="1"/>
  <c r="G121" i="79"/>
  <c r="J121" i="79" s="1"/>
  <c r="G69" i="79"/>
  <c r="J69" i="79" s="1"/>
  <c r="G70" i="87"/>
  <c r="J70" i="87" s="1"/>
  <c r="G35" i="103"/>
  <c r="J35" i="103" s="1"/>
  <c r="G36" i="79"/>
  <c r="J36" i="79" s="1"/>
  <c r="G198" i="91"/>
  <c r="J198" i="91" s="1"/>
  <c r="G198" i="92" s="1"/>
  <c r="J198" i="92" s="1"/>
  <c r="G193" i="92"/>
  <c r="J193" i="92" s="1"/>
  <c r="G193" i="93" s="1"/>
  <c r="J193" i="93" s="1"/>
  <c r="G211" i="91"/>
  <c r="J211" i="91" s="1"/>
  <c r="G211" i="92" s="1"/>
  <c r="J211" i="92" s="1"/>
  <c r="G205" i="91"/>
  <c r="J205" i="91" s="1"/>
  <c r="G205" i="92" s="1"/>
  <c r="J205" i="92" s="1"/>
  <c r="G205" i="93" s="1"/>
  <c r="J205" i="93" s="1"/>
  <c r="G212" i="91"/>
  <c r="J212" i="91" s="1"/>
  <c r="G212" i="92" s="1"/>
  <c r="J212" i="92" s="1"/>
  <c r="G202" i="91"/>
  <c r="J202" i="91" s="1"/>
  <c r="G202" i="92" s="1"/>
  <c r="J202" i="92" s="1"/>
  <c r="G179" i="79"/>
  <c r="J179" i="79" s="1"/>
  <c r="G179" i="80" s="1"/>
  <c r="J179" i="80" s="1"/>
  <c r="G171" i="79"/>
  <c r="J171" i="79" s="1"/>
  <c r="G215" i="79"/>
  <c r="J215" i="79" s="1"/>
  <c r="G215" i="80" s="1"/>
  <c r="J215" i="80" s="1"/>
  <c r="G203" i="91"/>
  <c r="J203" i="91" s="1"/>
  <c r="G221" i="78"/>
  <c r="J221" i="78" s="1"/>
  <c r="G225" i="79"/>
  <c r="J225" i="79" s="1"/>
  <c r="G186" i="80"/>
  <c r="J186" i="80" s="1"/>
  <c r="G175" i="87"/>
  <c r="J175" i="87" s="1"/>
  <c r="G195" i="91"/>
  <c r="J195" i="91" s="1"/>
  <c r="G182" i="91"/>
  <c r="J182" i="91" s="1"/>
  <c r="G196" i="91"/>
  <c r="J196" i="91" s="1"/>
  <c r="G196" i="92" s="1"/>
  <c r="J196" i="92" s="1"/>
  <c r="G138" i="79"/>
  <c r="J138" i="79" s="1"/>
  <c r="G125" i="92"/>
  <c r="J125" i="92" s="1"/>
  <c r="G125" i="93" s="1"/>
  <c r="J125" i="93" s="1"/>
  <c r="G126" i="92"/>
  <c r="J126" i="92" s="1"/>
  <c r="G126" i="93" s="1"/>
  <c r="J126" i="93" s="1"/>
  <c r="G128" i="91"/>
  <c r="J128" i="91" s="1"/>
  <c r="G128" i="92" s="1"/>
  <c r="J128" i="92" s="1"/>
  <c r="G134" i="78"/>
  <c r="J134" i="78" s="1"/>
  <c r="G132" i="78"/>
  <c r="J132" i="78" s="1"/>
  <c r="G136" i="78"/>
  <c r="J136" i="78" s="1"/>
  <c r="G117" i="79"/>
  <c r="J117" i="79" s="1"/>
  <c r="G119" i="78"/>
  <c r="J119" i="78" s="1"/>
  <c r="G113" i="90"/>
  <c r="J113" i="90" s="1"/>
  <c r="G115" i="79"/>
  <c r="J115" i="79" s="1"/>
  <c r="G118" i="79"/>
  <c r="J118" i="79" s="1"/>
  <c r="G73" i="79"/>
  <c r="J73" i="79" s="1"/>
  <c r="G74" i="79"/>
  <c r="J74" i="79" s="1"/>
  <c r="G84" i="92"/>
  <c r="J84" i="92" s="1"/>
  <c r="G84" i="93" s="1"/>
  <c r="J84" i="93" s="1"/>
  <c r="G99" i="79"/>
  <c r="J99" i="79" s="1"/>
  <c r="G89" i="79"/>
  <c r="J89" i="79" s="1"/>
  <c r="G100" i="79"/>
  <c r="J100" i="79" s="1"/>
  <c r="G77" i="79"/>
  <c r="J77" i="79" s="1"/>
  <c r="G87" i="79"/>
  <c r="J87" i="79" s="1"/>
  <c r="G80" i="79"/>
  <c r="J80" i="79" s="1"/>
  <c r="G71" i="87"/>
  <c r="J71" i="87" s="1"/>
  <c r="G98" i="79"/>
  <c r="J98" i="79" s="1"/>
  <c r="G93" i="79"/>
  <c r="J93" i="79" s="1"/>
  <c r="G93" i="80" s="1"/>
  <c r="J93" i="80" s="1"/>
  <c r="G78" i="79"/>
  <c r="J78" i="79" s="1"/>
  <c r="G96" i="78"/>
  <c r="J96" i="78" s="1"/>
  <c r="G108" i="79"/>
  <c r="J108" i="79" s="1"/>
  <c r="G59" i="79"/>
  <c r="J59" i="79" s="1"/>
  <c r="G43" i="79"/>
  <c r="J43" i="79" s="1"/>
  <c r="G61" i="79"/>
  <c r="J61" i="79" s="1"/>
  <c r="G61" i="80" s="1"/>
  <c r="J61" i="80" s="1"/>
  <c r="G54" i="79"/>
  <c r="J54" i="79" s="1"/>
  <c r="G37" i="79"/>
  <c r="J37" i="79" s="1"/>
  <c r="G41" i="79"/>
  <c r="J41" i="79" s="1"/>
  <c r="G50" i="79"/>
  <c r="J50" i="79" s="1"/>
  <c r="G49" i="79"/>
  <c r="J49" i="79" s="1"/>
  <c r="G51" i="79"/>
  <c r="J51" i="79" s="1"/>
  <c r="G44" i="79"/>
  <c r="J44" i="79" s="1"/>
  <c r="G46" i="79"/>
  <c r="J46" i="79" s="1"/>
  <c r="G47" i="79"/>
  <c r="J47" i="79" s="1"/>
  <c r="G56" i="79"/>
  <c r="J56" i="79" s="1"/>
  <c r="G52" i="79"/>
  <c r="J52" i="79" s="1"/>
  <c r="G52" i="80" s="1"/>
  <c r="J52" i="80" s="1"/>
  <c r="G40" i="79"/>
  <c r="J40" i="79" s="1"/>
  <c r="G38" i="78"/>
  <c r="J38" i="78" s="1"/>
  <c r="G57" i="79"/>
  <c r="J57" i="79" s="1"/>
  <c r="G58" i="79"/>
  <c r="J58" i="79" s="1"/>
  <c r="G58" i="80" s="1"/>
  <c r="J58" i="80" s="1"/>
  <c r="G64" i="79"/>
  <c r="J64" i="79" s="1"/>
  <c r="G31" i="79"/>
  <c r="J31" i="79" s="1"/>
  <c r="G32" i="79"/>
  <c r="J32" i="79" s="1"/>
  <c r="G28" i="79"/>
  <c r="J28" i="79" s="1"/>
  <c r="G28" i="80" s="1"/>
  <c r="J28" i="80" s="1"/>
  <c r="G27" i="79"/>
  <c r="J27" i="79" s="1"/>
  <c r="G27" i="80" s="1"/>
  <c r="J27" i="80" s="1"/>
  <c r="G34" i="79"/>
  <c r="J34" i="79" s="1"/>
  <c r="G34" i="80" s="1"/>
  <c r="J34" i="80" s="1"/>
  <c r="G33" i="79"/>
  <c r="J33" i="79" s="1"/>
  <c r="G29" i="79"/>
  <c r="J29" i="79" s="1"/>
  <c r="G12" i="103"/>
  <c r="J12" i="103" s="1"/>
  <c r="G14" i="77"/>
  <c r="J14" i="77" s="1"/>
  <c r="G11" i="91"/>
  <c r="J11" i="91" s="1"/>
  <c r="G11" i="92" s="1"/>
  <c r="J11" i="92" s="1"/>
  <c r="G18" i="77"/>
  <c r="J18" i="77" s="1"/>
  <c r="G10" i="90"/>
  <c r="J10" i="90" s="1"/>
  <c r="G6" i="77"/>
  <c r="J6" i="77" s="1"/>
  <c r="G9" i="90"/>
  <c r="J9" i="90" s="1"/>
  <c r="G15" i="77"/>
  <c r="J15" i="77" s="1"/>
  <c r="G8" i="77"/>
  <c r="J8" i="77" s="1"/>
  <c r="G17" i="77"/>
  <c r="J17" i="77" s="1"/>
  <c r="G206" i="93"/>
  <c r="J206" i="93" s="1"/>
  <c r="G127" i="93"/>
  <c r="J127" i="93" s="1"/>
  <c r="G122" i="78"/>
  <c r="J122" i="78" s="1"/>
  <c r="G161" i="78"/>
  <c r="J161" i="78" s="1"/>
  <c r="G165" i="78"/>
  <c r="J165" i="78" s="1"/>
  <c r="G192" i="79"/>
  <c r="J192" i="79" s="1"/>
  <c r="G228" i="79"/>
  <c r="J228" i="79" s="1"/>
  <c r="G170" i="79"/>
  <c r="J170" i="79" s="1"/>
  <c r="G166" i="79"/>
  <c r="J166" i="79" s="1"/>
  <c r="G160" i="79"/>
  <c r="J160" i="79" s="1"/>
  <c r="G158" i="79"/>
  <c r="J158" i="79" s="1"/>
  <c r="G104" i="80"/>
  <c r="J104" i="80" s="1"/>
  <c r="G88" i="79"/>
  <c r="J88" i="79" s="1"/>
  <c r="G86" i="79"/>
  <c r="J86" i="79" s="1"/>
  <c r="G227" i="79"/>
  <c r="J227" i="79" s="1"/>
  <c r="G79" i="79"/>
  <c r="J79" i="79" s="1"/>
  <c r="G65" i="79"/>
  <c r="J65" i="79" s="1"/>
  <c r="G66" i="79"/>
  <c r="J66" i="79" s="1"/>
  <c r="G259" i="81"/>
  <c r="J259" i="81" s="1"/>
  <c r="G110" i="79"/>
  <c r="J110" i="79" s="1"/>
  <c r="G112" i="79"/>
  <c r="J112" i="79" s="1"/>
  <c r="G111" i="79"/>
  <c r="J111" i="79" s="1"/>
  <c r="G62" i="79"/>
  <c r="J62" i="79" s="1"/>
  <c r="G97" i="79"/>
  <c r="J97" i="79" s="1"/>
  <c r="G145" i="79"/>
  <c r="J145" i="79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64" i="79"/>
  <c r="J164" i="79" s="1"/>
  <c r="G173" i="79"/>
  <c r="J173" i="79" s="1"/>
  <c r="G220" i="79"/>
  <c r="J220" i="79" s="1"/>
  <c r="G176" i="79"/>
  <c r="J176" i="79" s="1"/>
  <c r="G222" i="79"/>
  <c r="J222" i="79" s="1"/>
  <c r="G116" i="79"/>
  <c r="J116" i="79" s="1"/>
  <c r="G185" i="79"/>
  <c r="J185" i="79" s="1"/>
  <c r="G180" i="79"/>
  <c r="J180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95" i="79"/>
  <c r="J95" i="79" s="1"/>
  <c r="G85" i="79"/>
  <c r="J85" i="79" s="1"/>
  <c r="G223" i="79"/>
  <c r="J223" i="79" s="1"/>
  <c r="G81" i="79"/>
  <c r="J81" i="79" s="1"/>
  <c r="G68" i="79"/>
  <c r="J68" i="79" s="1"/>
  <c r="G159" i="79"/>
  <c r="J159" i="79" s="1"/>
  <c r="G146" i="79"/>
  <c r="J146" i="79" s="1"/>
  <c r="G42" i="79"/>
  <c r="J42" i="79" s="1"/>
  <c r="G120" i="79"/>
  <c r="J120" i="79" s="1"/>
  <c r="G184" i="79"/>
  <c r="J184" i="79" s="1"/>
  <c r="G139" i="79"/>
  <c r="J139" i="79" s="1"/>
  <c r="G137" i="79"/>
  <c r="J137" i="79" s="1"/>
  <c r="G172" i="79"/>
  <c r="J172" i="79" s="1"/>
  <c r="G67" i="79"/>
  <c r="J67" i="79" s="1"/>
  <c r="G103" i="79"/>
  <c r="J103" i="79" s="1"/>
  <c r="G190" i="80"/>
  <c r="J190" i="80" s="1"/>
  <c r="G82" i="79"/>
  <c r="J82" i="79" s="1"/>
  <c r="G148" i="93"/>
  <c r="J148" i="93" s="1"/>
  <c r="G209" i="92"/>
  <c r="J209" i="92" s="1"/>
  <c r="G39" i="92"/>
  <c r="J39" i="92" s="1"/>
  <c r="G210" i="92"/>
  <c r="J210" i="92" s="1"/>
  <c r="G155" i="93"/>
  <c r="J155" i="93" s="1"/>
  <c r="G197" i="92"/>
  <c r="J197" i="92" s="1"/>
  <c r="G194" i="93"/>
  <c r="J194" i="93" s="1"/>
  <c r="G204" i="92"/>
  <c r="J204" i="92" s="1"/>
  <c r="G133" i="77"/>
  <c r="J133" i="77" s="1"/>
  <c r="G226" i="93"/>
  <c r="J226" i="93" s="1"/>
  <c r="G151" i="93"/>
  <c r="J151" i="93" s="1"/>
  <c r="G83" i="93"/>
  <c r="J83" i="93" s="1"/>
  <c r="G181" i="93"/>
  <c r="J181" i="93" s="1"/>
  <c r="G153" i="93"/>
  <c r="J153" i="93" s="1"/>
  <c r="G131" i="77"/>
  <c r="J131" i="77" s="1"/>
  <c r="G214" i="77"/>
  <c r="J214" i="77" s="1"/>
  <c r="G149" i="92"/>
  <c r="J149" i="92" s="1"/>
  <c r="G213" i="93"/>
  <c r="J213" i="93" s="1"/>
  <c r="E213" i="94" s="1"/>
  <c r="G177" i="93"/>
  <c r="J177" i="93" s="1"/>
  <c r="G208" i="93"/>
  <c r="J208" i="93" s="1"/>
  <c r="G21" i="80"/>
  <c r="J21" i="80" s="1"/>
  <c r="G26" i="80"/>
  <c r="J26" i="80" s="1"/>
  <c r="G19" i="80"/>
  <c r="J19" i="80" s="1"/>
  <c r="G20" i="80"/>
  <c r="J20" i="80" s="1"/>
  <c r="G24" i="80"/>
  <c r="J24" i="80" s="1"/>
  <c r="G168" i="81"/>
  <c r="J168" i="81" s="1"/>
  <c r="G22" i="80"/>
  <c r="J22" i="80" s="1"/>
  <c r="G25" i="80"/>
  <c r="J25" i="80" s="1"/>
  <c r="G23" i="80"/>
  <c r="J23" i="80" s="1"/>
  <c r="G13" i="77"/>
  <c r="J13" i="77" s="1"/>
  <c r="G16" i="77"/>
  <c r="J16" i="77" s="1"/>
  <c r="G7" i="77"/>
  <c r="J7" i="77" s="1"/>
  <c r="AC34" i="8"/>
  <c r="N261" i="8"/>
  <c r="M262" i="8"/>
  <c r="H261" i="8"/>
  <c r="M266" i="8"/>
  <c r="H263" i="8"/>
  <c r="AC12" i="8"/>
  <c r="AC20" i="8"/>
  <c r="AC28" i="8"/>
  <c r="AC18" i="8"/>
  <c r="AC26" i="8"/>
  <c r="AC35" i="8"/>
  <c r="AC14" i="8"/>
  <c r="AC22" i="8"/>
  <c r="AC30" i="8"/>
  <c r="AC11" i="8"/>
  <c r="AC19" i="8"/>
  <c r="AC16" i="8"/>
  <c r="AC24" i="8"/>
  <c r="AC32" i="8"/>
  <c r="AC13" i="8"/>
  <c r="AC21" i="8"/>
  <c r="AC29" i="8"/>
  <c r="J169" i="8" l="1"/>
  <c r="G143" i="81"/>
  <c r="J143" i="81" s="1"/>
  <c r="G143" i="82" s="1"/>
  <c r="J143" i="82" s="1"/>
  <c r="G141" i="81"/>
  <c r="J141" i="81" s="1"/>
  <c r="G141" i="82" s="1"/>
  <c r="J141" i="82" s="1"/>
  <c r="G140" i="81"/>
  <c r="J140" i="81" s="1"/>
  <c r="G140" i="82" s="1"/>
  <c r="J140" i="82" s="1"/>
  <c r="G122" i="79"/>
  <c r="J122" i="79" s="1"/>
  <c r="G122" i="80" s="1"/>
  <c r="J122" i="80" s="1"/>
  <c r="G147" i="92"/>
  <c r="J147" i="92" s="1"/>
  <c r="G147" i="93" s="1"/>
  <c r="J147" i="93" s="1"/>
  <c r="G169" i="107"/>
  <c r="J169" i="107" s="1"/>
  <c r="G157" i="92"/>
  <c r="J157" i="92" s="1"/>
  <c r="G157" i="93" s="1"/>
  <c r="J157" i="93" s="1"/>
  <c r="G123" i="80"/>
  <c r="J123" i="80" s="1"/>
  <c r="G70" i="88"/>
  <c r="J70" i="88" s="1"/>
  <c r="G70" i="89" s="1"/>
  <c r="J70" i="89" s="1"/>
  <c r="G36" i="80"/>
  <c r="J36" i="80" s="1"/>
  <c r="G35" i="104"/>
  <c r="J35" i="104" s="1"/>
  <c r="G175" i="88"/>
  <c r="J175" i="88" s="1"/>
  <c r="G175" i="89" s="1"/>
  <c r="J175" i="89" s="1"/>
  <c r="G179" i="81"/>
  <c r="J179" i="81" s="1"/>
  <c r="G225" i="80"/>
  <c r="J225" i="80" s="1"/>
  <c r="G203" i="92"/>
  <c r="J203" i="92" s="1"/>
  <c r="G203" i="93" s="1"/>
  <c r="J203" i="93" s="1"/>
  <c r="G182" i="92"/>
  <c r="J182" i="92" s="1"/>
  <c r="G182" i="93" s="1"/>
  <c r="J182" i="93" s="1"/>
  <c r="G195" i="92"/>
  <c r="J195" i="92" s="1"/>
  <c r="G195" i="93" s="1"/>
  <c r="J195" i="93" s="1"/>
  <c r="G171" i="80"/>
  <c r="J171" i="80" s="1"/>
  <c r="G173" i="80"/>
  <c r="J173" i="80" s="1"/>
  <c r="G193" i="94"/>
  <c r="J193" i="94" s="1"/>
  <c r="G186" i="81"/>
  <c r="J186" i="81" s="1"/>
  <c r="G186" i="82" s="1"/>
  <c r="J186" i="82" s="1"/>
  <c r="G215" i="81"/>
  <c r="J215" i="81" s="1"/>
  <c r="G215" i="82" s="1"/>
  <c r="J215" i="82" s="1"/>
  <c r="G213" i="94"/>
  <c r="J213" i="94" s="1"/>
  <c r="G194" i="94"/>
  <c r="J194" i="94" s="1"/>
  <c r="G128" i="93"/>
  <c r="J128" i="93" s="1"/>
  <c r="G131" i="78"/>
  <c r="J131" i="78" s="1"/>
  <c r="G133" i="78"/>
  <c r="J133" i="78" s="1"/>
  <c r="G118" i="80"/>
  <c r="J118" i="80" s="1"/>
  <c r="G115" i="80"/>
  <c r="J115" i="80" s="1"/>
  <c r="G113" i="91"/>
  <c r="J113" i="91" s="1"/>
  <c r="G113" i="92" s="1"/>
  <c r="J113" i="92" s="1"/>
  <c r="G108" i="80"/>
  <c r="J108" i="80" s="1"/>
  <c r="G77" i="80"/>
  <c r="J77" i="80" s="1"/>
  <c r="G78" i="80"/>
  <c r="J78" i="80" s="1"/>
  <c r="G100" i="80"/>
  <c r="J100" i="80" s="1"/>
  <c r="G89" i="80"/>
  <c r="J89" i="80" s="1"/>
  <c r="G99" i="80"/>
  <c r="J99" i="80" s="1"/>
  <c r="G98" i="80"/>
  <c r="J98" i="80" s="1"/>
  <c r="G71" i="88"/>
  <c r="J71" i="88" s="1"/>
  <c r="G71" i="89" s="1"/>
  <c r="J71" i="89" s="1"/>
  <c r="G74" i="80"/>
  <c r="J74" i="80" s="1"/>
  <c r="G80" i="80"/>
  <c r="J80" i="80" s="1"/>
  <c r="G93" i="81"/>
  <c r="J93" i="81" s="1"/>
  <c r="G93" i="82" s="1"/>
  <c r="J93" i="82" s="1"/>
  <c r="G88" i="80"/>
  <c r="J88" i="80" s="1"/>
  <c r="G103" i="80"/>
  <c r="J103" i="80" s="1"/>
  <c r="G82" i="80"/>
  <c r="J82" i="80" s="1"/>
  <c r="G104" i="81"/>
  <c r="J104" i="81" s="1"/>
  <c r="G50" i="80"/>
  <c r="J50" i="80" s="1"/>
  <c r="G52" i="81"/>
  <c r="J52" i="81" s="1"/>
  <c r="G41" i="80"/>
  <c r="J41" i="80" s="1"/>
  <c r="G64" i="80"/>
  <c r="J64" i="80" s="1"/>
  <c r="G56" i="80"/>
  <c r="J56" i="80" s="1"/>
  <c r="G37" i="80"/>
  <c r="J37" i="80" s="1"/>
  <c r="G47" i="80"/>
  <c r="J47" i="80" s="1"/>
  <c r="G54" i="80"/>
  <c r="J54" i="80" s="1"/>
  <c r="G58" i="81"/>
  <c r="J58" i="81" s="1"/>
  <c r="G46" i="80"/>
  <c r="J46" i="80" s="1"/>
  <c r="G57" i="80"/>
  <c r="J57" i="80" s="1"/>
  <c r="G44" i="80"/>
  <c r="J44" i="80" s="1"/>
  <c r="G44" i="81" s="1"/>
  <c r="J44" i="81" s="1"/>
  <c r="G44" i="82" s="1"/>
  <c r="J44" i="82" s="1"/>
  <c r="G61" i="81"/>
  <c r="J61" i="81" s="1"/>
  <c r="G38" i="79"/>
  <c r="J38" i="79" s="1"/>
  <c r="G51" i="80"/>
  <c r="J51" i="80" s="1"/>
  <c r="G43" i="80"/>
  <c r="J43" i="80" s="1"/>
  <c r="G40" i="80"/>
  <c r="J40" i="80" s="1"/>
  <c r="G49" i="80"/>
  <c r="J49" i="80" s="1"/>
  <c r="G48" i="80"/>
  <c r="J48" i="80" s="1"/>
  <c r="G34" i="81"/>
  <c r="J34" i="81" s="1"/>
  <c r="G29" i="80"/>
  <c r="J29" i="80" s="1"/>
  <c r="G27" i="81"/>
  <c r="J27" i="81" s="1"/>
  <c r="G33" i="80"/>
  <c r="J33" i="80" s="1"/>
  <c r="G31" i="80"/>
  <c r="J31" i="80" s="1"/>
  <c r="G20" i="81"/>
  <c r="J20" i="81" s="1"/>
  <c r="G28" i="81"/>
  <c r="J28" i="81" s="1"/>
  <c r="G6" i="78"/>
  <c r="J6" i="78" s="1"/>
  <c r="G11" i="93"/>
  <c r="J11" i="93" s="1"/>
  <c r="G18" i="78"/>
  <c r="J18" i="78" s="1"/>
  <c r="G12" i="104"/>
  <c r="J12" i="104" s="1"/>
  <c r="G9" i="91"/>
  <c r="J9" i="91" s="1"/>
  <c r="G9" i="92" s="1"/>
  <c r="J9" i="92" s="1"/>
  <c r="G9" i="93" s="1"/>
  <c r="J9" i="93" s="1"/>
  <c r="G10" i="91"/>
  <c r="J10" i="91" s="1"/>
  <c r="G10" i="92" s="1"/>
  <c r="J10" i="92" s="1"/>
  <c r="G10" i="93" s="1"/>
  <c r="J10" i="93" s="1"/>
  <c r="G127" i="94"/>
  <c r="J127" i="94" s="1"/>
  <c r="G209" i="93"/>
  <c r="J209" i="93" s="1"/>
  <c r="G150" i="93"/>
  <c r="J150" i="93" s="1"/>
  <c r="G205" i="94"/>
  <c r="J205" i="94" s="1"/>
  <c r="G158" i="80"/>
  <c r="J158" i="80" s="1"/>
  <c r="G192" i="80"/>
  <c r="J192" i="80" s="1"/>
  <c r="G160" i="80"/>
  <c r="J160" i="80" s="1"/>
  <c r="G166" i="80"/>
  <c r="J166" i="80" s="1"/>
  <c r="G79" i="80"/>
  <c r="J79" i="80" s="1"/>
  <c r="G79" i="81" s="1"/>
  <c r="J79" i="81" s="1"/>
  <c r="G79" i="82" s="1"/>
  <c r="J79" i="82" s="1"/>
  <c r="G170" i="80"/>
  <c r="J170" i="80" s="1"/>
  <c r="G66" i="80"/>
  <c r="J66" i="80" s="1"/>
  <c r="G65" i="80"/>
  <c r="J65" i="80" s="1"/>
  <c r="G228" i="80"/>
  <c r="J228" i="80" s="1"/>
  <c r="G221" i="79"/>
  <c r="J221" i="79" s="1"/>
  <c r="G165" i="79"/>
  <c r="J165" i="79" s="1"/>
  <c r="G87" i="80"/>
  <c r="J87" i="80" s="1"/>
  <c r="G142" i="80"/>
  <c r="J142" i="80" s="1"/>
  <c r="G101" i="80"/>
  <c r="J101" i="80" s="1"/>
  <c r="G162" i="80"/>
  <c r="J162" i="80" s="1"/>
  <c r="G172" i="80"/>
  <c r="J172" i="80" s="1"/>
  <c r="G174" i="80"/>
  <c r="J174" i="80" s="1"/>
  <c r="G144" i="80"/>
  <c r="J144" i="80" s="1"/>
  <c r="G190" i="81"/>
  <c r="J190" i="81" s="1"/>
  <c r="G90" i="80"/>
  <c r="J90" i="80" s="1"/>
  <c r="G97" i="80"/>
  <c r="J97" i="80" s="1"/>
  <c r="G164" i="80"/>
  <c r="J164" i="80" s="1"/>
  <c r="G191" i="80"/>
  <c r="J191" i="80" s="1"/>
  <c r="G138" i="80"/>
  <c r="J138" i="80" s="1"/>
  <c r="G121" i="80"/>
  <c r="J121" i="80" s="1"/>
  <c r="G220" i="80"/>
  <c r="J220" i="80" s="1"/>
  <c r="G154" i="80"/>
  <c r="J154" i="80" s="1"/>
  <c r="G145" i="80"/>
  <c r="J145" i="80" s="1"/>
  <c r="G227" i="80"/>
  <c r="J227" i="80" s="1"/>
  <c r="G111" i="80"/>
  <c r="J111" i="80" s="1"/>
  <c r="G112" i="80"/>
  <c r="J112" i="80" s="1"/>
  <c r="G53" i="80"/>
  <c r="J53" i="80" s="1"/>
  <c r="G86" i="80"/>
  <c r="J86" i="80" s="1"/>
  <c r="G259" i="82"/>
  <c r="J259" i="82" s="1"/>
  <c r="G102" i="80"/>
  <c r="J102" i="80" s="1"/>
  <c r="G183" i="80"/>
  <c r="J183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G161" i="79"/>
  <c r="J161" i="79" s="1"/>
  <c r="G119" i="79"/>
  <c r="J119" i="79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72" i="80"/>
  <c r="J72" i="80" s="1"/>
  <c r="G163" i="80"/>
  <c r="J163" i="80" s="1"/>
  <c r="G180" i="80"/>
  <c r="J180" i="80" s="1"/>
  <c r="G222" i="80"/>
  <c r="J222" i="80" s="1"/>
  <c r="G62" i="80"/>
  <c r="J62" i="80" s="1"/>
  <c r="G110" i="80"/>
  <c r="J110" i="80" s="1"/>
  <c r="G67" i="80"/>
  <c r="G136" i="79"/>
  <c r="J136" i="79" s="1"/>
  <c r="G214" i="78"/>
  <c r="J214" i="78" s="1"/>
  <c r="G135" i="79"/>
  <c r="J135" i="79" s="1"/>
  <c r="G39" i="93"/>
  <c r="J39" i="93" s="1"/>
  <c r="G206" i="94"/>
  <c r="J206" i="94" s="1"/>
  <c r="G202" i="93"/>
  <c r="J202" i="93" s="1"/>
  <c r="G177" i="94"/>
  <c r="J177" i="94" s="1"/>
  <c r="G153" i="94"/>
  <c r="J153" i="94" s="1"/>
  <c r="G148" i="94"/>
  <c r="J148" i="94" s="1"/>
  <c r="G204" i="93"/>
  <c r="J204" i="93" s="1"/>
  <c r="G125" i="94"/>
  <c r="J125" i="94" s="1"/>
  <c r="G84" i="94"/>
  <c r="J84" i="94" s="1"/>
  <c r="G196" i="93"/>
  <c r="J196" i="93" s="1"/>
  <c r="G208" i="94"/>
  <c r="J208" i="94" s="1"/>
  <c r="G210" i="93"/>
  <c r="J210" i="93" s="1"/>
  <c r="G226" i="94"/>
  <c r="J226" i="94" s="1"/>
  <c r="G212" i="93"/>
  <c r="J212" i="93" s="1"/>
  <c r="G83" i="94"/>
  <c r="J83" i="94" s="1"/>
  <c r="G181" i="94"/>
  <c r="J181" i="94" s="1"/>
  <c r="G198" i="93"/>
  <c r="J198" i="93" s="1"/>
  <c r="G152" i="94"/>
  <c r="J152" i="94" s="1"/>
  <c r="G151" i="94"/>
  <c r="J151" i="94" s="1"/>
  <c r="G126" i="94"/>
  <c r="J126" i="94" s="1"/>
  <c r="G149" i="93"/>
  <c r="J149" i="93" s="1"/>
  <c r="G211" i="93"/>
  <c r="J211" i="93" s="1"/>
  <c r="G197" i="93"/>
  <c r="J197" i="93" s="1"/>
  <c r="G155" i="94"/>
  <c r="J155" i="94" s="1"/>
  <c r="G19" i="81"/>
  <c r="J19" i="81" s="1"/>
  <c r="G22" i="81"/>
  <c r="J22" i="81" s="1"/>
  <c r="G41" i="82"/>
  <c r="J41" i="82" s="1"/>
  <c r="G21" i="81"/>
  <c r="J21" i="81" s="1"/>
  <c r="G24" i="81"/>
  <c r="J24" i="81" s="1"/>
  <c r="G25" i="81"/>
  <c r="J25" i="81" s="1"/>
  <c r="G168" i="82"/>
  <c r="J168" i="82" s="1"/>
  <c r="G26" i="81"/>
  <c r="J26" i="81" s="1"/>
  <c r="G23" i="81"/>
  <c r="J23" i="81" s="1"/>
  <c r="G7" i="78"/>
  <c r="J7" i="78" s="1"/>
  <c r="G16" i="78"/>
  <c r="J16" i="78" s="1"/>
  <c r="G8" i="78"/>
  <c r="J8" i="78" s="1"/>
  <c r="G14" i="78"/>
  <c r="J14" i="78" s="1"/>
  <c r="G15" i="78"/>
  <c r="J15" i="78" s="1"/>
  <c r="G17" i="78"/>
  <c r="J17" i="78" s="1"/>
  <c r="G13" i="78"/>
  <c r="J13" i="78" s="1"/>
  <c r="AC10" i="8"/>
  <c r="AC9" i="8"/>
  <c r="AC7" i="8"/>
  <c r="AC8" i="8"/>
  <c r="AC6" i="8"/>
  <c r="N263" i="8"/>
  <c r="F262" i="8" s="1"/>
  <c r="C263" i="8" s="1"/>
  <c r="H264" i="8"/>
  <c r="G160" i="81" l="1"/>
  <c r="J160" i="81" s="1"/>
  <c r="G158" i="81"/>
  <c r="J158" i="81" s="1"/>
  <c r="G170" i="81"/>
  <c r="J170" i="81" s="1"/>
  <c r="G166" i="81"/>
  <c r="J166" i="81" s="1"/>
  <c r="G70" i="90"/>
  <c r="J70" i="90" s="1"/>
  <c r="G35" i="105"/>
  <c r="J35" i="105" s="1"/>
  <c r="G35" i="106" s="1"/>
  <c r="J35" i="106" s="1"/>
  <c r="G36" i="81"/>
  <c r="J36" i="81" s="1"/>
  <c r="G179" i="82"/>
  <c r="J179" i="82" s="1"/>
  <c r="G179" i="83" s="1"/>
  <c r="J179" i="83" s="1"/>
  <c r="G195" i="94"/>
  <c r="J195" i="94" s="1"/>
  <c r="G171" i="81"/>
  <c r="J171" i="81" s="1"/>
  <c r="G198" i="94"/>
  <c r="J198" i="94" s="1"/>
  <c r="G175" i="90"/>
  <c r="J175" i="90" s="1"/>
  <c r="G192" i="81"/>
  <c r="J192" i="81" s="1"/>
  <c r="G225" i="81"/>
  <c r="J225" i="81" s="1"/>
  <c r="G196" i="94"/>
  <c r="J196" i="94" s="1"/>
  <c r="G190" i="82"/>
  <c r="J190" i="82" s="1"/>
  <c r="G197" i="94"/>
  <c r="J197" i="94" s="1"/>
  <c r="G174" i="81"/>
  <c r="J174" i="81" s="1"/>
  <c r="G133" i="79"/>
  <c r="J133" i="79" s="1"/>
  <c r="G135" i="80"/>
  <c r="J135" i="80" s="1"/>
  <c r="G112" i="81"/>
  <c r="J112" i="81" s="1"/>
  <c r="G115" i="81"/>
  <c r="J115" i="81" s="1"/>
  <c r="G119" i="80"/>
  <c r="J119" i="80" s="1"/>
  <c r="G118" i="81"/>
  <c r="J118" i="81" s="1"/>
  <c r="G88" i="81"/>
  <c r="J88" i="81" s="1"/>
  <c r="G104" i="82"/>
  <c r="J104" i="82" s="1"/>
  <c r="G104" i="83" s="1"/>
  <c r="J104" i="83" s="1"/>
  <c r="G98" i="81"/>
  <c r="J98" i="81" s="1"/>
  <c r="G98" i="82" s="1"/>
  <c r="J98" i="82" s="1"/>
  <c r="G98" i="83" s="1"/>
  <c r="J98" i="83" s="1"/>
  <c r="G78" i="81"/>
  <c r="J78" i="81" s="1"/>
  <c r="G80" i="81"/>
  <c r="J80" i="81" s="1"/>
  <c r="G99" i="81"/>
  <c r="J99" i="81" s="1"/>
  <c r="G77" i="81"/>
  <c r="J77" i="81" s="1"/>
  <c r="G71" i="90"/>
  <c r="J71" i="90" s="1"/>
  <c r="G74" i="81"/>
  <c r="J74" i="81" s="1"/>
  <c r="G97" i="81"/>
  <c r="J97" i="81" s="1"/>
  <c r="G89" i="81"/>
  <c r="J89" i="81" s="1"/>
  <c r="G102" i="81"/>
  <c r="J102" i="81" s="1"/>
  <c r="G100" i="81"/>
  <c r="J100" i="81" s="1"/>
  <c r="G108" i="81"/>
  <c r="J108" i="81" s="1"/>
  <c r="G38" i="80"/>
  <c r="J38" i="80" s="1"/>
  <c r="G61" i="82"/>
  <c r="J61" i="82" s="1"/>
  <c r="G61" i="83" s="1"/>
  <c r="J61" i="83" s="1"/>
  <c r="G58" i="82"/>
  <c r="J58" i="82" s="1"/>
  <c r="G58" i="83" s="1"/>
  <c r="J58" i="83" s="1"/>
  <c r="G52" i="82"/>
  <c r="J52" i="82" s="1"/>
  <c r="G52" i="83" s="1"/>
  <c r="J52" i="83" s="1"/>
  <c r="G43" i="81"/>
  <c r="J43" i="81" s="1"/>
  <c r="G54" i="81"/>
  <c r="J54" i="81" s="1"/>
  <c r="G54" i="82" s="1"/>
  <c r="J54" i="82" s="1"/>
  <c r="G54" i="83" s="1"/>
  <c r="J54" i="83" s="1"/>
  <c r="G64" i="81"/>
  <c r="J64" i="81" s="1"/>
  <c r="G65" i="81"/>
  <c r="J65" i="81" s="1"/>
  <c r="G57" i="81"/>
  <c r="J57" i="81" s="1"/>
  <c r="G47" i="81"/>
  <c r="J47" i="81" s="1"/>
  <c r="G41" i="81"/>
  <c r="G66" i="81"/>
  <c r="J66" i="81" s="1"/>
  <c r="G49" i="81"/>
  <c r="J49" i="81" s="1"/>
  <c r="G46" i="81"/>
  <c r="J46" i="81" s="1"/>
  <c r="G37" i="81"/>
  <c r="J37" i="81" s="1"/>
  <c r="G40" i="81"/>
  <c r="J40" i="81" s="1"/>
  <c r="G51" i="81"/>
  <c r="J51" i="81" s="1"/>
  <c r="G56" i="81"/>
  <c r="J56" i="81" s="1"/>
  <c r="G50" i="81"/>
  <c r="J50" i="81" s="1"/>
  <c r="G27" i="82"/>
  <c r="J27" i="82" s="1"/>
  <c r="J27" i="83" s="1"/>
  <c r="G28" i="82"/>
  <c r="J28" i="82" s="1"/>
  <c r="J28" i="83" s="1"/>
  <c r="G34" i="82"/>
  <c r="J34" i="82" s="1"/>
  <c r="J34" i="83" s="1"/>
  <c r="G33" i="81"/>
  <c r="J33" i="81" s="1"/>
  <c r="G33" i="82" s="1"/>
  <c r="J33" i="82" s="1"/>
  <c r="J33" i="83" s="1"/>
  <c r="G29" i="81"/>
  <c r="J29" i="81" s="1"/>
  <c r="G31" i="81"/>
  <c r="J31" i="81" s="1"/>
  <c r="G12" i="105"/>
  <c r="J12" i="105" s="1"/>
  <c r="G19" i="82"/>
  <c r="G150" i="94"/>
  <c r="J150" i="94" s="1"/>
  <c r="G113" i="93"/>
  <c r="J113" i="93" s="1"/>
  <c r="G122" i="81"/>
  <c r="J122" i="81" s="1"/>
  <c r="G165" i="80"/>
  <c r="J165" i="80" s="1"/>
  <c r="G221" i="80"/>
  <c r="J221" i="80" s="1"/>
  <c r="G162" i="81"/>
  <c r="J162" i="81" s="1"/>
  <c r="G142" i="81"/>
  <c r="J142" i="81" s="1"/>
  <c r="G123" i="81"/>
  <c r="J123" i="81" s="1"/>
  <c r="G144" i="81"/>
  <c r="J144" i="81" s="1"/>
  <c r="G191" i="81"/>
  <c r="J191" i="81" s="1"/>
  <c r="G164" i="81"/>
  <c r="J164" i="81" s="1"/>
  <c r="G220" i="81"/>
  <c r="J220" i="81" s="1"/>
  <c r="G87" i="81"/>
  <c r="J87" i="81" s="1"/>
  <c r="G62" i="81"/>
  <c r="J62" i="81" s="1"/>
  <c r="G95" i="81"/>
  <c r="J95" i="81" s="1"/>
  <c r="G167" i="81"/>
  <c r="J167" i="81" s="1"/>
  <c r="G81" i="81"/>
  <c r="J81" i="81" s="1"/>
  <c r="G176" i="81"/>
  <c r="J176" i="81" s="1"/>
  <c r="G137" i="81"/>
  <c r="J137" i="81" s="1"/>
  <c r="G173" i="81"/>
  <c r="J173" i="81" s="1"/>
  <c r="G42" i="81"/>
  <c r="J42" i="81" s="1"/>
  <c r="G223" i="81"/>
  <c r="J223" i="81" s="1"/>
  <c r="G91" i="81"/>
  <c r="J91" i="81" s="1"/>
  <c r="G183" i="81"/>
  <c r="J183" i="81" s="1"/>
  <c r="G222" i="81"/>
  <c r="J222" i="81" s="1"/>
  <c r="G139" i="81"/>
  <c r="J139" i="81" s="1"/>
  <c r="G69" i="81"/>
  <c r="J69" i="81" s="1"/>
  <c r="G146" i="81"/>
  <c r="J146" i="81" s="1"/>
  <c r="G73" i="81"/>
  <c r="J73" i="81" s="1"/>
  <c r="G106" i="81"/>
  <c r="J106" i="81" s="1"/>
  <c r="G185" i="81"/>
  <c r="J185" i="81" s="1"/>
  <c r="G32" i="81"/>
  <c r="J32" i="81" s="1"/>
  <c r="G159" i="81"/>
  <c r="J159" i="81" s="1"/>
  <c r="G145" i="81"/>
  <c r="J145" i="81" s="1"/>
  <c r="G121" i="81"/>
  <c r="J121" i="81" s="1"/>
  <c r="G136" i="80"/>
  <c r="J136" i="80" s="1"/>
  <c r="G163" i="81"/>
  <c r="J163" i="81" s="1"/>
  <c r="G107" i="81"/>
  <c r="J107" i="81" s="1"/>
  <c r="G184" i="81"/>
  <c r="J184" i="81" s="1"/>
  <c r="G92" i="81"/>
  <c r="J92" i="81" s="1"/>
  <c r="G72" i="81"/>
  <c r="J72" i="81" s="1"/>
  <c r="G85" i="81"/>
  <c r="J85" i="81" s="1"/>
  <c r="G154" i="81"/>
  <c r="J154" i="81" s="1"/>
  <c r="G138" i="81"/>
  <c r="J138" i="81" s="1"/>
  <c r="G90" i="81"/>
  <c r="J90" i="81" s="1"/>
  <c r="G172" i="81"/>
  <c r="J172" i="81" s="1"/>
  <c r="G101" i="81"/>
  <c r="J101" i="81" s="1"/>
  <c r="G224" i="81"/>
  <c r="J224" i="81" s="1"/>
  <c r="G180" i="81"/>
  <c r="J180" i="81" s="1"/>
  <c r="G132" i="80"/>
  <c r="J132" i="80" s="1"/>
  <c r="G130" i="81"/>
  <c r="J130" i="81" s="1"/>
  <c r="G111" i="81"/>
  <c r="J111" i="81" s="1"/>
  <c r="G110" i="81"/>
  <c r="J110" i="81" s="1"/>
  <c r="G120" i="81"/>
  <c r="J120" i="81" s="1"/>
  <c r="G117" i="81"/>
  <c r="J117" i="81" s="1"/>
  <c r="G116" i="81"/>
  <c r="J116" i="81" s="1"/>
  <c r="G67" i="81"/>
  <c r="J67" i="81" s="1"/>
  <c r="G68" i="81"/>
  <c r="J68" i="81" s="1"/>
  <c r="G59" i="81"/>
  <c r="J59" i="81" s="1"/>
  <c r="G55" i="81"/>
  <c r="J55" i="81" s="1"/>
  <c r="G53" i="81"/>
  <c r="J53" i="81" s="1"/>
  <c r="G48" i="81"/>
  <c r="J48" i="81" s="1"/>
  <c r="G86" i="81"/>
  <c r="J86" i="81" s="1"/>
  <c r="G227" i="81"/>
  <c r="J227" i="81" s="1"/>
  <c r="G228" i="81"/>
  <c r="J228" i="81" s="1"/>
  <c r="G259" i="83"/>
  <c r="J259" i="83" s="1"/>
  <c r="G96" i="80"/>
  <c r="J96" i="80" s="1"/>
  <c r="G11" i="94"/>
  <c r="J11" i="94" s="1"/>
  <c r="G10" i="94"/>
  <c r="J10" i="94" s="1"/>
  <c r="G161" i="80"/>
  <c r="J161" i="80" s="1"/>
  <c r="G9" i="94"/>
  <c r="J9" i="94" s="1"/>
  <c r="G214" i="79"/>
  <c r="J214" i="79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83" i="95"/>
  <c r="J83" i="95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205" i="95"/>
  <c r="J205" i="95" s="1"/>
  <c r="G204" i="94"/>
  <c r="J204" i="94" s="1"/>
  <c r="G226" i="95"/>
  <c r="J226" i="95" s="1"/>
  <c r="G148" i="95"/>
  <c r="J148" i="95" s="1"/>
  <c r="G206" i="95"/>
  <c r="J206" i="95" s="1"/>
  <c r="G147" i="94"/>
  <c r="J147" i="94" s="1"/>
  <c r="G149" i="94"/>
  <c r="J149" i="94" s="1"/>
  <c r="G182" i="94"/>
  <c r="J182" i="94" s="1"/>
  <c r="G194" i="95"/>
  <c r="J194" i="95" s="1"/>
  <c r="G193" i="95"/>
  <c r="J193" i="95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157" i="94"/>
  <c r="J157" i="94" s="1"/>
  <c r="G212" i="94"/>
  <c r="J212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" i="79"/>
  <c r="J17" i="79" s="1"/>
  <c r="G15" i="79"/>
  <c r="J15" i="79" s="1"/>
  <c r="G168" i="83"/>
  <c r="J168" i="83" s="1"/>
  <c r="G143" i="83"/>
  <c r="J143" i="83" s="1"/>
  <c r="G79" i="83"/>
  <c r="J79" i="83" s="1"/>
  <c r="G141" i="83"/>
  <c r="J141" i="83" s="1"/>
  <c r="G6" i="79"/>
  <c r="J6" i="79" s="1"/>
  <c r="G25" i="82"/>
  <c r="G44" i="83"/>
  <c r="J44" i="83" s="1"/>
  <c r="G41" i="83"/>
  <c r="J41" i="83" s="1"/>
  <c r="G14" i="79"/>
  <c r="J14" i="79" s="1"/>
  <c r="G26" i="82"/>
  <c r="G140" i="83"/>
  <c r="J140" i="83" s="1"/>
  <c r="G8" i="79"/>
  <c r="J8" i="79" s="1"/>
  <c r="G93" i="83"/>
  <c r="J93" i="83" s="1"/>
  <c r="G22" i="82"/>
  <c r="J22" i="82" s="1"/>
  <c r="G16" i="79"/>
  <c r="J16" i="79" s="1"/>
  <c r="G23" i="82"/>
  <c r="G20" i="82"/>
  <c r="G7" i="79"/>
  <c r="J7" i="79" s="1"/>
  <c r="G21" i="82"/>
  <c r="G13" i="79"/>
  <c r="J13" i="79" s="1"/>
  <c r="G18" i="79"/>
  <c r="J18" i="79" s="1"/>
  <c r="G24" i="82"/>
  <c r="G186" i="83"/>
  <c r="J186" i="83" s="1"/>
  <c r="R36" i="8"/>
  <c r="M264" i="8"/>
  <c r="J35" i="8" l="1"/>
  <c r="J23" i="82"/>
  <c r="J24" i="82"/>
  <c r="J25" i="82"/>
  <c r="J19" i="82"/>
  <c r="G19" i="83" s="1"/>
  <c r="J19" i="83" s="1"/>
  <c r="J21" i="82"/>
  <c r="J21" i="83" s="1"/>
  <c r="J26" i="82"/>
  <c r="J20" i="82"/>
  <c r="G20" i="83" s="1"/>
  <c r="J20" i="83" s="1"/>
  <c r="G166" i="82"/>
  <c r="J166" i="82" s="1"/>
  <c r="G166" i="83" s="1"/>
  <c r="J166" i="83" s="1"/>
  <c r="G170" i="82"/>
  <c r="J170" i="82" s="1"/>
  <c r="G170" i="83" s="1"/>
  <c r="J170" i="83" s="1"/>
  <c r="G158" i="82"/>
  <c r="J158" i="82" s="1"/>
  <c r="G158" i="83" s="1"/>
  <c r="J158" i="83" s="1"/>
  <c r="G160" i="82"/>
  <c r="J160" i="82" s="1"/>
  <c r="G160" i="83" s="1"/>
  <c r="J160" i="83" s="1"/>
  <c r="G142" i="82"/>
  <c r="J142" i="82" s="1"/>
  <c r="G162" i="82"/>
  <c r="J162" i="82" s="1"/>
  <c r="G154" i="82"/>
  <c r="J154" i="82" s="1"/>
  <c r="G145" i="82"/>
  <c r="J145" i="82" s="1"/>
  <c r="G165" i="81"/>
  <c r="J165" i="81" s="1"/>
  <c r="G164" i="82"/>
  <c r="J164" i="82" s="1"/>
  <c r="G144" i="82"/>
  <c r="J144" i="82" s="1"/>
  <c r="G151" i="96"/>
  <c r="J151" i="96" s="1"/>
  <c r="G148" i="96"/>
  <c r="J148" i="96" s="1"/>
  <c r="G155" i="96"/>
  <c r="J155" i="96" s="1"/>
  <c r="G152" i="96"/>
  <c r="J152" i="96" s="1"/>
  <c r="G153" i="96"/>
  <c r="J153" i="96" s="1"/>
  <c r="G122" i="82"/>
  <c r="J122" i="82" s="1"/>
  <c r="G123" i="82"/>
  <c r="J123" i="82" s="1"/>
  <c r="G121" i="82"/>
  <c r="J121" i="82" s="1"/>
  <c r="G70" i="91"/>
  <c r="J70" i="91" s="1"/>
  <c r="G70" i="92" s="1"/>
  <c r="J70" i="92" s="1"/>
  <c r="G36" i="82"/>
  <c r="J36" i="82" s="1"/>
  <c r="J36" i="83" s="1"/>
  <c r="G36" i="84" s="1"/>
  <c r="J36" i="84" s="1"/>
  <c r="G225" i="82"/>
  <c r="J225" i="82" s="1"/>
  <c r="G225" i="83" s="1"/>
  <c r="J225" i="83" s="1"/>
  <c r="G192" i="82"/>
  <c r="J192" i="82" s="1"/>
  <c r="G175" i="91"/>
  <c r="J175" i="91" s="1"/>
  <c r="G175" i="92" s="1"/>
  <c r="J175" i="92" s="1"/>
  <c r="G171" i="82"/>
  <c r="J171" i="82" s="1"/>
  <c r="G171" i="83" s="1"/>
  <c r="J171" i="83" s="1"/>
  <c r="G190" i="83"/>
  <c r="J190" i="83" s="1"/>
  <c r="G190" i="84" s="1"/>
  <c r="J190" i="84" s="1"/>
  <c r="G177" i="96"/>
  <c r="J177" i="96" s="1"/>
  <c r="G191" i="82"/>
  <c r="J191" i="82" s="1"/>
  <c r="G181" i="96"/>
  <c r="J181" i="96" s="1"/>
  <c r="G172" i="82"/>
  <c r="J172" i="82" s="1"/>
  <c r="G206" i="96"/>
  <c r="J206" i="96" s="1"/>
  <c r="G208" i="96"/>
  <c r="J208" i="96" s="1"/>
  <c r="G226" i="96"/>
  <c r="J226" i="96" s="1"/>
  <c r="G193" i="96"/>
  <c r="J193" i="96" s="1"/>
  <c r="G194" i="96"/>
  <c r="J194" i="96" s="1"/>
  <c r="G221" i="81"/>
  <c r="J221" i="81" s="1"/>
  <c r="G213" i="96"/>
  <c r="J213" i="96" s="1"/>
  <c r="G205" i="96"/>
  <c r="J205" i="96" s="1"/>
  <c r="G220" i="82"/>
  <c r="J220" i="82" s="1"/>
  <c r="G133" i="80"/>
  <c r="J133" i="80" s="1"/>
  <c r="G127" i="96"/>
  <c r="J127" i="96" s="1"/>
  <c r="G125" i="96"/>
  <c r="J125" i="96" s="1"/>
  <c r="G126" i="96"/>
  <c r="J126" i="96" s="1"/>
  <c r="G138" i="82"/>
  <c r="J138" i="82" s="1"/>
  <c r="G136" i="81"/>
  <c r="J136" i="81" s="1"/>
  <c r="G136" i="82" s="1"/>
  <c r="J136" i="82" s="1"/>
  <c r="G134" i="80"/>
  <c r="J134" i="80" s="1"/>
  <c r="G118" i="82"/>
  <c r="J118" i="82" s="1"/>
  <c r="G118" i="83" s="1"/>
  <c r="J118" i="83" s="1"/>
  <c r="G119" i="81"/>
  <c r="J119" i="81" s="1"/>
  <c r="G115" i="82"/>
  <c r="J115" i="82" s="1"/>
  <c r="G115" i="83" s="1"/>
  <c r="J115" i="83" s="1"/>
  <c r="G112" i="82"/>
  <c r="J112" i="82" s="1"/>
  <c r="G111" i="82"/>
  <c r="J111" i="82" s="1"/>
  <c r="G113" i="94"/>
  <c r="J113" i="94" s="1"/>
  <c r="G113" i="95" s="1"/>
  <c r="J113" i="95" s="1"/>
  <c r="G116" i="82"/>
  <c r="J116" i="82" s="1"/>
  <c r="G100" i="82"/>
  <c r="J100" i="82" s="1"/>
  <c r="G100" i="83" s="1"/>
  <c r="J100" i="83" s="1"/>
  <c r="G99" i="82"/>
  <c r="J99" i="82" s="1"/>
  <c r="G99" i="83" s="1"/>
  <c r="J99" i="83" s="1"/>
  <c r="G89" i="82"/>
  <c r="J89" i="82" s="1"/>
  <c r="G89" i="83" s="1"/>
  <c r="J89" i="83" s="1"/>
  <c r="G78" i="82"/>
  <c r="J78" i="82" s="1"/>
  <c r="G78" i="83" s="1"/>
  <c r="J78" i="83" s="1"/>
  <c r="G74" i="82"/>
  <c r="J74" i="82" s="1"/>
  <c r="G74" i="83" s="1"/>
  <c r="J74" i="83" s="1"/>
  <c r="G71" i="91"/>
  <c r="J71" i="91" s="1"/>
  <c r="G71" i="92" s="1"/>
  <c r="J71" i="92" s="1"/>
  <c r="G77" i="82"/>
  <c r="J77" i="82" s="1"/>
  <c r="G77" i="83" s="1"/>
  <c r="J77" i="83" s="1"/>
  <c r="G84" i="96"/>
  <c r="J84" i="96" s="1"/>
  <c r="G83" i="96"/>
  <c r="J83" i="96" s="1"/>
  <c r="G87" i="82"/>
  <c r="J87" i="82" s="1"/>
  <c r="G108" i="82"/>
  <c r="J108" i="82" s="1"/>
  <c r="G108" i="83" s="1"/>
  <c r="J108" i="83" s="1"/>
  <c r="G86" i="82"/>
  <c r="J86" i="82" s="1"/>
  <c r="G97" i="82"/>
  <c r="J97" i="82" s="1"/>
  <c r="G97" i="83" s="1"/>
  <c r="J97" i="83" s="1"/>
  <c r="G80" i="82"/>
  <c r="J80" i="82" s="1"/>
  <c r="G80" i="83" s="1"/>
  <c r="J80" i="83" s="1"/>
  <c r="G90" i="82"/>
  <c r="J90" i="82" s="1"/>
  <c r="G101" i="82"/>
  <c r="J101" i="82" s="1"/>
  <c r="G64" i="82"/>
  <c r="J64" i="82" s="1"/>
  <c r="G64" i="83" s="1"/>
  <c r="J64" i="83" s="1"/>
  <c r="G51" i="82"/>
  <c r="J51" i="82" s="1"/>
  <c r="G51" i="83" s="1"/>
  <c r="J51" i="83" s="1"/>
  <c r="G51" i="84" s="1"/>
  <c r="J51" i="84" s="1"/>
  <c r="G43" i="82"/>
  <c r="J43" i="82" s="1"/>
  <c r="G43" i="83" s="1"/>
  <c r="J43" i="83" s="1"/>
  <c r="G43" i="84" s="1"/>
  <c r="J43" i="84" s="1"/>
  <c r="G37" i="82"/>
  <c r="J37" i="82" s="1"/>
  <c r="J37" i="83" s="1"/>
  <c r="G37" i="84" s="1"/>
  <c r="J37" i="84" s="1"/>
  <c r="G40" i="82"/>
  <c r="J40" i="82" s="1"/>
  <c r="G40" i="83" s="1"/>
  <c r="J40" i="83" s="1"/>
  <c r="G40" i="84" s="1"/>
  <c r="J40" i="84" s="1"/>
  <c r="G57" i="82"/>
  <c r="J57" i="82" s="1"/>
  <c r="G57" i="83" s="1"/>
  <c r="J57" i="83" s="1"/>
  <c r="G57" i="84" s="1"/>
  <c r="J57" i="84" s="1"/>
  <c r="G50" i="82"/>
  <c r="J50" i="82" s="1"/>
  <c r="G50" i="83" s="1"/>
  <c r="J50" i="83" s="1"/>
  <c r="G50" i="84" s="1"/>
  <c r="J50" i="84" s="1"/>
  <c r="G65" i="82"/>
  <c r="J65" i="82" s="1"/>
  <c r="G65" i="83" s="1"/>
  <c r="J65" i="83" s="1"/>
  <c r="G49" i="82"/>
  <c r="J49" i="82" s="1"/>
  <c r="G49" i="83" s="1"/>
  <c r="J49" i="83" s="1"/>
  <c r="G49" i="84" s="1"/>
  <c r="J49" i="84" s="1"/>
  <c r="G47" i="82"/>
  <c r="J47" i="82" s="1"/>
  <c r="G47" i="83" s="1"/>
  <c r="J47" i="83" s="1"/>
  <c r="G47" i="84" s="1"/>
  <c r="J47" i="84" s="1"/>
  <c r="G56" i="82"/>
  <c r="J56" i="82" s="1"/>
  <c r="G56" i="83" s="1"/>
  <c r="J56" i="83" s="1"/>
  <c r="G56" i="84" s="1"/>
  <c r="J56" i="84" s="1"/>
  <c r="G53" i="82"/>
  <c r="J53" i="82" s="1"/>
  <c r="G62" i="82"/>
  <c r="J62" i="82" s="1"/>
  <c r="G46" i="82"/>
  <c r="J46" i="82" s="1"/>
  <c r="G46" i="83" s="1"/>
  <c r="J46" i="83" s="1"/>
  <c r="G46" i="84" s="1"/>
  <c r="J46" i="84" s="1"/>
  <c r="G66" i="82"/>
  <c r="J66" i="82" s="1"/>
  <c r="G66" i="83" s="1"/>
  <c r="J66" i="83" s="1"/>
  <c r="G38" i="81"/>
  <c r="J38" i="81" s="1"/>
  <c r="G31" i="82"/>
  <c r="J31" i="82" s="1"/>
  <c r="J31" i="83" s="1"/>
  <c r="G31" i="84" s="1"/>
  <c r="J31" i="84" s="1"/>
  <c r="G29" i="82"/>
  <c r="J29" i="82" s="1"/>
  <c r="J29" i="83" s="1"/>
  <c r="G12" i="106"/>
  <c r="J12" i="106" s="1"/>
  <c r="J23" i="83"/>
  <c r="G228" i="82"/>
  <c r="J228" i="82" s="1"/>
  <c r="G85" i="82"/>
  <c r="J85" i="82" s="1"/>
  <c r="G73" i="82"/>
  <c r="J73" i="82" s="1"/>
  <c r="G176" i="82"/>
  <c r="J176" i="82" s="1"/>
  <c r="G72" i="82"/>
  <c r="J72" i="82" s="1"/>
  <c r="G146" i="82"/>
  <c r="J146" i="82" s="1"/>
  <c r="G91" i="82"/>
  <c r="J91" i="82" s="1"/>
  <c r="G92" i="82"/>
  <c r="J92" i="82" s="1"/>
  <c r="G223" i="82"/>
  <c r="J223" i="82" s="1"/>
  <c r="G159" i="82"/>
  <c r="J159" i="82" s="1"/>
  <c r="G42" i="82"/>
  <c r="J42" i="82" s="1"/>
  <c r="G81" i="82"/>
  <c r="J81" i="82" s="1"/>
  <c r="G32" i="82"/>
  <c r="J32" i="82" s="1"/>
  <c r="G139" i="82"/>
  <c r="J139" i="82" s="1"/>
  <c r="G167" i="82"/>
  <c r="J167" i="82" s="1"/>
  <c r="G107" i="82"/>
  <c r="J107" i="82" s="1"/>
  <c r="G222" i="82"/>
  <c r="J222" i="82" s="1"/>
  <c r="G95" i="82"/>
  <c r="J95" i="82" s="1"/>
  <c r="G163" i="82"/>
  <c r="J163" i="82" s="1"/>
  <c r="G183" i="82"/>
  <c r="J183" i="82" s="1"/>
  <c r="G135" i="81"/>
  <c r="J135" i="81" s="1"/>
  <c r="G106" i="82"/>
  <c r="J106" i="82" s="1"/>
  <c r="G137" i="82"/>
  <c r="J137" i="82" s="1"/>
  <c r="G88" i="82"/>
  <c r="J88" i="82" s="1"/>
  <c r="G96" i="81"/>
  <c r="J96" i="81" s="1"/>
  <c r="G184" i="82"/>
  <c r="J184" i="82" s="1"/>
  <c r="G185" i="82"/>
  <c r="J185" i="82" s="1"/>
  <c r="G69" i="82"/>
  <c r="J69" i="82" s="1"/>
  <c r="G161" i="81"/>
  <c r="J161" i="81" s="1"/>
  <c r="G224" i="82"/>
  <c r="J224" i="82" s="1"/>
  <c r="G180" i="82"/>
  <c r="J180" i="82" s="1"/>
  <c r="G130" i="82"/>
  <c r="J130" i="82" s="1"/>
  <c r="G132" i="81"/>
  <c r="J132" i="81" s="1"/>
  <c r="G117" i="82"/>
  <c r="J117" i="82" s="1"/>
  <c r="G120" i="82"/>
  <c r="J120" i="82" s="1"/>
  <c r="G110" i="82"/>
  <c r="J110" i="82" s="1"/>
  <c r="G68" i="82"/>
  <c r="J68" i="82" s="1"/>
  <c r="G67" i="82"/>
  <c r="J67" i="82" s="1"/>
  <c r="G59" i="82"/>
  <c r="J59" i="82" s="1"/>
  <c r="G55" i="82"/>
  <c r="J55" i="82" s="1"/>
  <c r="G48" i="82"/>
  <c r="J48" i="82" s="1"/>
  <c r="G227" i="82"/>
  <c r="J227" i="82" s="1"/>
  <c r="G259" i="84"/>
  <c r="J259" i="84" s="1"/>
  <c r="G259" i="85" s="1"/>
  <c r="J259" i="85" s="1"/>
  <c r="G173" i="82"/>
  <c r="J173" i="82" s="1"/>
  <c r="G174" i="82"/>
  <c r="J174" i="82" s="1"/>
  <c r="G103" i="82"/>
  <c r="J103" i="82" s="1"/>
  <c r="G102" i="82"/>
  <c r="J102" i="82" s="1"/>
  <c r="G10" i="95"/>
  <c r="J10" i="95" s="1"/>
  <c r="G214" i="80"/>
  <c r="J214" i="80" s="1"/>
  <c r="G9" i="95"/>
  <c r="J9" i="95" s="1"/>
  <c r="G11" i="95"/>
  <c r="J11" i="95" s="1"/>
  <c r="G82" i="82"/>
  <c r="J82" i="82" s="1"/>
  <c r="G131" i="80"/>
  <c r="J131" i="80" s="1"/>
  <c r="E131" i="81" s="1"/>
  <c r="G157" i="95"/>
  <c r="J157" i="95" s="1"/>
  <c r="G147" i="95"/>
  <c r="J147" i="95" s="1"/>
  <c r="G202" i="95"/>
  <c r="J202" i="95" s="1"/>
  <c r="G204" i="95"/>
  <c r="J204" i="95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212" i="95"/>
  <c r="J212" i="95" s="1"/>
  <c r="G128" i="95"/>
  <c r="J128" i="95" s="1"/>
  <c r="G203" i="95"/>
  <c r="J203" i="95" s="1"/>
  <c r="G198" i="95"/>
  <c r="G195" i="95"/>
  <c r="J195" i="95" s="1"/>
  <c r="G18" i="80"/>
  <c r="J18" i="80" s="1"/>
  <c r="J25" i="83"/>
  <c r="G41" i="84"/>
  <c r="J41" i="84" s="1"/>
  <c r="G15" i="80"/>
  <c r="J15" i="80" s="1"/>
  <c r="G33" i="84"/>
  <c r="J33" i="84" s="1"/>
  <c r="G58" i="84"/>
  <c r="J58" i="84" s="1"/>
  <c r="G34" i="84"/>
  <c r="J34" i="84" s="1"/>
  <c r="G44" i="84"/>
  <c r="J44" i="84" s="1"/>
  <c r="G54" i="84"/>
  <c r="J54" i="84" s="1"/>
  <c r="J24" i="83"/>
  <c r="G8" i="80"/>
  <c r="J8" i="80" s="1"/>
  <c r="J26" i="83"/>
  <c r="G28" i="84"/>
  <c r="J28" i="84" s="1"/>
  <c r="G186" i="84"/>
  <c r="J186" i="84" s="1"/>
  <c r="G13" i="80"/>
  <c r="J13" i="80" s="1"/>
  <c r="G7" i="80"/>
  <c r="J7" i="80" s="1"/>
  <c r="G16" i="80"/>
  <c r="J16" i="80" s="1"/>
  <c r="J22" i="83"/>
  <c r="G14" i="80"/>
  <c r="J14" i="80" s="1"/>
  <c r="G27" i="84"/>
  <c r="J27" i="84" s="1"/>
  <c r="G52" i="84"/>
  <c r="J52" i="84" s="1"/>
  <c r="G6" i="80"/>
  <c r="J6" i="80" s="1"/>
  <c r="G29" i="84"/>
  <c r="J29" i="84" s="1"/>
  <c r="G17" i="80"/>
  <c r="J17" i="80" s="1"/>
  <c r="G104" i="84"/>
  <c r="J104" i="84" s="1"/>
  <c r="G145" i="83" l="1"/>
  <c r="J145" i="83" s="1"/>
  <c r="G145" i="84" s="1"/>
  <c r="J145" i="84" s="1"/>
  <c r="G154" i="83"/>
  <c r="J154" i="83" s="1"/>
  <c r="G154" i="84" s="1"/>
  <c r="J154" i="84" s="1"/>
  <c r="G162" i="83"/>
  <c r="J162" i="83" s="1"/>
  <c r="G162" i="84" s="1"/>
  <c r="J162" i="84" s="1"/>
  <c r="G142" i="83"/>
  <c r="J142" i="83" s="1"/>
  <c r="G142" i="84" s="1"/>
  <c r="J142" i="84" s="1"/>
  <c r="G144" i="83"/>
  <c r="J144" i="83" s="1"/>
  <c r="G144" i="84" s="1"/>
  <c r="J144" i="84" s="1"/>
  <c r="G164" i="83"/>
  <c r="J164" i="83" s="1"/>
  <c r="G164" i="84" s="1"/>
  <c r="J164" i="84" s="1"/>
  <c r="G165" i="82"/>
  <c r="J165" i="82" s="1"/>
  <c r="G165" i="83" s="1"/>
  <c r="J165" i="83" s="1"/>
  <c r="G167" i="83"/>
  <c r="J167" i="83" s="1"/>
  <c r="G167" i="84" s="1"/>
  <c r="J167" i="84" s="1"/>
  <c r="G146" i="83"/>
  <c r="J146" i="83" s="1"/>
  <c r="G146" i="84" s="1"/>
  <c r="J146" i="84" s="1"/>
  <c r="G163" i="83"/>
  <c r="J163" i="83" s="1"/>
  <c r="G163" i="84" s="1"/>
  <c r="J163" i="84" s="1"/>
  <c r="G159" i="83"/>
  <c r="J159" i="83" s="1"/>
  <c r="G159" i="84" s="1"/>
  <c r="J159" i="84" s="1"/>
  <c r="G259" i="86"/>
  <c r="J259" i="86" s="1"/>
  <c r="G150" i="96"/>
  <c r="J150" i="96" s="1"/>
  <c r="G147" i="96"/>
  <c r="J147" i="96" s="1"/>
  <c r="G149" i="96"/>
  <c r="J149" i="96" s="1"/>
  <c r="G157" i="96"/>
  <c r="J157" i="96" s="1"/>
  <c r="G22" i="84"/>
  <c r="J22" i="84" s="1"/>
  <c r="G67" i="83"/>
  <c r="J67" i="83" s="1"/>
  <c r="G123" i="83"/>
  <c r="J123" i="83" s="1"/>
  <c r="G122" i="83"/>
  <c r="J122" i="83" s="1"/>
  <c r="G121" i="83"/>
  <c r="J121" i="83" s="1"/>
  <c r="G69" i="83"/>
  <c r="J69" i="83" s="1"/>
  <c r="G226" i="97"/>
  <c r="J226" i="97" s="1"/>
  <c r="G191" i="83"/>
  <c r="J191" i="83" s="1"/>
  <c r="G206" i="97"/>
  <c r="J206" i="97" s="1"/>
  <c r="G192" i="83"/>
  <c r="J192" i="83" s="1"/>
  <c r="G192" i="84" s="1"/>
  <c r="J192" i="84" s="1"/>
  <c r="G172" i="83"/>
  <c r="J172" i="83" s="1"/>
  <c r="G221" i="82"/>
  <c r="J221" i="82" s="1"/>
  <c r="G185" i="83"/>
  <c r="J185" i="83" s="1"/>
  <c r="G197" i="96"/>
  <c r="J197" i="96" s="1"/>
  <c r="G184" i="83"/>
  <c r="J184" i="83" s="1"/>
  <c r="G184" i="84" s="1"/>
  <c r="J184" i="84" s="1"/>
  <c r="G195" i="96"/>
  <c r="J195" i="96" s="1"/>
  <c r="G211" i="96"/>
  <c r="J211" i="96" s="1"/>
  <c r="G204" i="96"/>
  <c r="J204" i="96" s="1"/>
  <c r="G183" i="83"/>
  <c r="J183" i="83" s="1"/>
  <c r="G183" i="84" s="1"/>
  <c r="J183" i="84" s="1"/>
  <c r="G202" i="96"/>
  <c r="J202" i="96" s="1"/>
  <c r="G176" i="83"/>
  <c r="J176" i="83" s="1"/>
  <c r="G182" i="96"/>
  <c r="J182" i="96" s="1"/>
  <c r="G203" i="96"/>
  <c r="J203" i="96" s="1"/>
  <c r="G209" i="96"/>
  <c r="J209" i="96" s="1"/>
  <c r="G180" i="83"/>
  <c r="J180" i="83" s="1"/>
  <c r="G210" i="96"/>
  <c r="J210" i="96" s="1"/>
  <c r="G196" i="96"/>
  <c r="J196" i="96" s="1"/>
  <c r="G224" i="83"/>
  <c r="J224" i="83" s="1"/>
  <c r="G224" i="84" s="1"/>
  <c r="J224" i="84" s="1"/>
  <c r="G222" i="83"/>
  <c r="J222" i="83" s="1"/>
  <c r="G220" i="83"/>
  <c r="J220" i="83" s="1"/>
  <c r="G212" i="96"/>
  <c r="J212" i="96" s="1"/>
  <c r="G223" i="83"/>
  <c r="J223" i="83" s="1"/>
  <c r="G138" i="83"/>
  <c r="J138" i="83" s="1"/>
  <c r="G128" i="96"/>
  <c r="J128" i="96" s="1"/>
  <c r="G139" i="83"/>
  <c r="J139" i="83" s="1"/>
  <c r="G139" i="84" s="1"/>
  <c r="J139" i="84" s="1"/>
  <c r="G135" i="82"/>
  <c r="J135" i="82" s="1"/>
  <c r="G137" i="83"/>
  <c r="J137" i="83" s="1"/>
  <c r="G137" i="84" s="1"/>
  <c r="J137" i="84" s="1"/>
  <c r="G132" i="82"/>
  <c r="J132" i="82" s="1"/>
  <c r="G130" i="83"/>
  <c r="J130" i="83" s="1"/>
  <c r="G133" i="81"/>
  <c r="J133" i="81" s="1"/>
  <c r="G111" i="83"/>
  <c r="J111" i="83" s="1"/>
  <c r="G112" i="83"/>
  <c r="J112" i="83" s="1"/>
  <c r="G116" i="83"/>
  <c r="J116" i="83" s="1"/>
  <c r="G116" i="84" s="1"/>
  <c r="J116" i="84" s="1"/>
  <c r="G120" i="83"/>
  <c r="J120" i="83" s="1"/>
  <c r="G117" i="83"/>
  <c r="J117" i="83" s="1"/>
  <c r="G90" i="83"/>
  <c r="J90" i="83" s="1"/>
  <c r="G81" i="83"/>
  <c r="J81" i="83" s="1"/>
  <c r="G72" i="83"/>
  <c r="J72" i="83" s="1"/>
  <c r="G72" i="84" s="1"/>
  <c r="J72" i="84" s="1"/>
  <c r="G73" i="83"/>
  <c r="J73" i="83" s="1"/>
  <c r="G95" i="83"/>
  <c r="J95" i="83" s="1"/>
  <c r="G110" i="83"/>
  <c r="J110" i="83" s="1"/>
  <c r="G85" i="83"/>
  <c r="J85" i="83" s="1"/>
  <c r="G107" i="83"/>
  <c r="J107" i="83" s="1"/>
  <c r="G106" i="83"/>
  <c r="J106" i="83" s="1"/>
  <c r="G92" i="83"/>
  <c r="J92" i="83" s="1"/>
  <c r="G97" i="84"/>
  <c r="J97" i="84" s="1"/>
  <c r="G91" i="83"/>
  <c r="J91" i="83" s="1"/>
  <c r="G101" i="83"/>
  <c r="J101" i="83" s="1"/>
  <c r="G53" i="83"/>
  <c r="J53" i="83" s="1"/>
  <c r="G39" i="96"/>
  <c r="J39" i="96" s="1"/>
  <c r="G48" i="83"/>
  <c r="J48" i="83" s="1"/>
  <c r="G62" i="83"/>
  <c r="J62" i="83" s="1"/>
  <c r="G55" i="83"/>
  <c r="J55" i="83" s="1"/>
  <c r="G59" i="83"/>
  <c r="J59" i="83" s="1"/>
  <c r="G68" i="83"/>
  <c r="J68" i="83" s="1"/>
  <c r="G68" i="84" s="1"/>
  <c r="J68" i="84" s="1"/>
  <c r="G38" i="82"/>
  <c r="J38" i="82" s="1"/>
  <c r="J38" i="83" s="1"/>
  <c r="G42" i="83"/>
  <c r="J42" i="83" s="1"/>
  <c r="J32" i="83"/>
  <c r="G23" i="84"/>
  <c r="J23" i="84" s="1"/>
  <c r="G12" i="107"/>
  <c r="J12" i="107" s="1"/>
  <c r="J12" i="8" s="1"/>
  <c r="G11" i="96"/>
  <c r="J11" i="96" s="1"/>
  <c r="G10" i="96"/>
  <c r="J10" i="96" s="1"/>
  <c r="G9" i="96"/>
  <c r="J9" i="96" s="1"/>
  <c r="G113" i="96"/>
  <c r="J113" i="96" s="1"/>
  <c r="G51" i="85"/>
  <c r="J51" i="85" s="1"/>
  <c r="G50" i="85"/>
  <c r="J50" i="85" s="1"/>
  <c r="G56" i="85"/>
  <c r="J56" i="85" s="1"/>
  <c r="G41" i="85"/>
  <c r="J41" i="85" s="1"/>
  <c r="G33" i="85"/>
  <c r="J33" i="85" s="1"/>
  <c r="G44" i="85"/>
  <c r="J44" i="85" s="1"/>
  <c r="G52" i="85"/>
  <c r="J52" i="85" s="1"/>
  <c r="G37" i="85"/>
  <c r="J37" i="85" s="1"/>
  <c r="G49" i="85"/>
  <c r="J49" i="85" s="1"/>
  <c r="G104" i="85"/>
  <c r="J104" i="85" s="1"/>
  <c r="G213" i="97"/>
  <c r="J213" i="97" s="1"/>
  <c r="G125" i="97"/>
  <c r="J125" i="97" s="1"/>
  <c r="G151" i="97"/>
  <c r="J151" i="97" s="1"/>
  <c r="G177" i="97"/>
  <c r="J177" i="97" s="1"/>
  <c r="G205" i="97"/>
  <c r="J205" i="97" s="1"/>
  <c r="G148" i="97"/>
  <c r="J148" i="97" s="1"/>
  <c r="G181" i="97"/>
  <c r="J181" i="97" s="1"/>
  <c r="G127" i="97"/>
  <c r="J127" i="97" s="1"/>
  <c r="G208" i="97"/>
  <c r="J208" i="97" s="1"/>
  <c r="G155" i="97"/>
  <c r="J155" i="97" s="1"/>
  <c r="G152" i="97"/>
  <c r="J152" i="97" s="1"/>
  <c r="G193" i="97"/>
  <c r="J193" i="97" s="1"/>
  <c r="G126" i="97"/>
  <c r="J126" i="97" s="1"/>
  <c r="G84" i="97"/>
  <c r="J84" i="97" s="1"/>
  <c r="G194" i="97"/>
  <c r="J194" i="97" s="1"/>
  <c r="G153" i="97"/>
  <c r="J153" i="97" s="1"/>
  <c r="G83" i="97"/>
  <c r="J83" i="97" s="1"/>
  <c r="J198" i="95"/>
  <c r="G96" i="82"/>
  <c r="J96" i="82" s="1"/>
  <c r="G88" i="83"/>
  <c r="J88" i="83" s="1"/>
  <c r="G87" i="83"/>
  <c r="J87" i="83" s="1"/>
  <c r="G214" i="81"/>
  <c r="J214" i="81" s="1"/>
  <c r="G161" i="82"/>
  <c r="J161" i="82" s="1"/>
  <c r="G119" i="82"/>
  <c r="J119" i="82" s="1"/>
  <c r="G86" i="83"/>
  <c r="J86" i="83" s="1"/>
  <c r="G227" i="83"/>
  <c r="J227" i="83" s="1"/>
  <c r="G228" i="83"/>
  <c r="J228" i="83" s="1"/>
  <c r="G173" i="83"/>
  <c r="J173" i="83" s="1"/>
  <c r="G174" i="83"/>
  <c r="J174" i="83" s="1"/>
  <c r="G103" i="83"/>
  <c r="J103" i="83" s="1"/>
  <c r="G102" i="83"/>
  <c r="J102" i="83" s="1"/>
  <c r="G131" i="81"/>
  <c r="J131" i="81" s="1"/>
  <c r="G134" i="81"/>
  <c r="J134" i="81" s="1"/>
  <c r="G82" i="83"/>
  <c r="J82" i="83" s="1"/>
  <c r="G108" i="84"/>
  <c r="J108" i="84" s="1"/>
  <c r="G74" i="84"/>
  <c r="J74" i="84" s="1"/>
  <c r="G98" i="84"/>
  <c r="J98" i="84" s="1"/>
  <c r="G168" i="84"/>
  <c r="J168" i="84" s="1"/>
  <c r="G89" i="84"/>
  <c r="J89" i="84" s="1"/>
  <c r="G61" i="84"/>
  <c r="J61" i="84" s="1"/>
  <c r="G166" i="84"/>
  <c r="J166" i="84" s="1"/>
  <c r="G70" i="93"/>
  <c r="J70" i="93" s="1"/>
  <c r="G71" i="93"/>
  <c r="J71" i="93" s="1"/>
  <c r="G118" i="84"/>
  <c r="J118" i="84" s="1"/>
  <c r="G175" i="93"/>
  <c r="J175" i="93" s="1"/>
  <c r="G215" i="84"/>
  <c r="J215" i="84" s="1"/>
  <c r="G143" i="84"/>
  <c r="J143" i="84" s="1"/>
  <c r="G79" i="84"/>
  <c r="J79" i="84" s="1"/>
  <c r="G100" i="84"/>
  <c r="J100" i="84" s="1"/>
  <c r="G64" i="84"/>
  <c r="J64" i="84" s="1"/>
  <c r="G65" i="84"/>
  <c r="J65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80" i="84"/>
  <c r="J80" i="84" s="1"/>
  <c r="G115" i="84"/>
  <c r="J115" i="84" s="1"/>
  <c r="G78" i="84"/>
  <c r="J78" i="84" s="1"/>
  <c r="G141" i="84"/>
  <c r="J141" i="84" s="1"/>
  <c r="G99" i="84"/>
  <c r="J99" i="84" s="1"/>
  <c r="G93" i="84"/>
  <c r="J93" i="84" s="1"/>
  <c r="G171" i="84"/>
  <c r="J171" i="84" s="1"/>
  <c r="G77" i="84"/>
  <c r="J77" i="84" s="1"/>
  <c r="G160" i="84"/>
  <c r="J160" i="84" s="1"/>
  <c r="G54" i="85"/>
  <c r="J54" i="85" s="1"/>
  <c r="G36" i="85"/>
  <c r="J36" i="85" s="1"/>
  <c r="G34" i="85"/>
  <c r="J34" i="85" s="1"/>
  <c r="G13" i="81"/>
  <c r="J13" i="81" s="1"/>
  <c r="G19" i="84"/>
  <c r="J19" i="84" s="1"/>
  <c r="G14" i="81"/>
  <c r="J14" i="81" s="1"/>
  <c r="G46" i="85"/>
  <c r="J46" i="85" s="1"/>
  <c r="G26" i="84"/>
  <c r="J26" i="84" s="1"/>
  <c r="G40" i="85"/>
  <c r="J40" i="85" s="1"/>
  <c r="G57" i="85"/>
  <c r="J57" i="85" s="1"/>
  <c r="G17" i="81"/>
  <c r="J17" i="81" s="1"/>
  <c r="G28" i="85"/>
  <c r="J28" i="85" s="1"/>
  <c r="G47" i="85"/>
  <c r="J47" i="85" s="1"/>
  <c r="G6" i="81"/>
  <c r="J6" i="81" s="1"/>
  <c r="G21" i="84"/>
  <c r="J21" i="84" s="1"/>
  <c r="G24" i="84"/>
  <c r="J24" i="84" s="1"/>
  <c r="G58" i="85"/>
  <c r="J58" i="85" s="1"/>
  <c r="G31" i="85"/>
  <c r="J31" i="85" s="1"/>
  <c r="G15" i="81"/>
  <c r="J15" i="81" s="1"/>
  <c r="G25" i="84"/>
  <c r="J25" i="84" s="1"/>
  <c r="G18" i="81"/>
  <c r="J18" i="81" s="1"/>
  <c r="G29" i="85"/>
  <c r="J29" i="85" s="1"/>
  <c r="G27" i="85"/>
  <c r="J27" i="85" s="1"/>
  <c r="G8" i="81"/>
  <c r="J8" i="81" s="1"/>
  <c r="G186" i="85"/>
  <c r="J186" i="85" s="1"/>
  <c r="G16" i="81"/>
  <c r="J16" i="81" s="1"/>
  <c r="G7" i="81"/>
  <c r="J7" i="81" s="1"/>
  <c r="G43" i="85"/>
  <c r="J43" i="85" s="1"/>
  <c r="G20" i="84"/>
  <c r="J20" i="84" s="1"/>
  <c r="G190" i="85"/>
  <c r="J190" i="85" s="1"/>
  <c r="G136" i="83"/>
  <c r="J136" i="83" s="1"/>
  <c r="Z36" i="8"/>
  <c r="G161" i="83" l="1"/>
  <c r="J161" i="83" s="1"/>
  <c r="G161" i="84" s="1"/>
  <c r="J161" i="84" s="1"/>
  <c r="G259" i="87"/>
  <c r="J259" i="87" s="1"/>
  <c r="G151" i="98"/>
  <c r="J151" i="98" s="1"/>
  <c r="G148" i="98"/>
  <c r="J148" i="98" s="1"/>
  <c r="G155" i="98"/>
  <c r="J155" i="98" s="1"/>
  <c r="G153" i="98"/>
  <c r="J153" i="98" s="1"/>
  <c r="G154" i="85"/>
  <c r="J154" i="85" s="1"/>
  <c r="G152" i="98"/>
  <c r="J152" i="98" s="1"/>
  <c r="G152" i="99" s="1"/>
  <c r="J152" i="99" s="1"/>
  <c r="E152" i="100" s="1"/>
  <c r="G158" i="85"/>
  <c r="J158" i="85" s="1"/>
  <c r="G67" i="84"/>
  <c r="J67" i="84" s="1"/>
  <c r="G67" i="85" s="1"/>
  <c r="J67" i="85" s="1"/>
  <c r="G123" i="84"/>
  <c r="J123" i="84" s="1"/>
  <c r="G123" i="85" s="1"/>
  <c r="J123" i="85" s="1"/>
  <c r="G121" i="84"/>
  <c r="J121" i="84" s="1"/>
  <c r="G121" i="85" s="1"/>
  <c r="J121" i="85" s="1"/>
  <c r="G69" i="84"/>
  <c r="J69" i="84" s="1"/>
  <c r="G69" i="85" s="1"/>
  <c r="J69" i="85" s="1"/>
  <c r="G210" i="97"/>
  <c r="J210" i="97" s="1"/>
  <c r="G223" i="84"/>
  <c r="J223" i="84" s="1"/>
  <c r="G223" i="85" s="1"/>
  <c r="J223" i="85" s="1"/>
  <c r="G185" i="84"/>
  <c r="J185" i="84" s="1"/>
  <c r="G185" i="85" s="1"/>
  <c r="J185" i="85" s="1"/>
  <c r="G221" i="83"/>
  <c r="J221" i="83" s="1"/>
  <c r="G221" i="84" s="1"/>
  <c r="J221" i="84" s="1"/>
  <c r="G220" i="84"/>
  <c r="J220" i="84" s="1"/>
  <c r="G220" i="85" s="1"/>
  <c r="J220" i="85" s="1"/>
  <c r="G209" i="97"/>
  <c r="J209" i="97" s="1"/>
  <c r="G172" i="84"/>
  <c r="J172" i="84" s="1"/>
  <c r="G172" i="85" s="1"/>
  <c r="J172" i="85" s="1"/>
  <c r="G222" i="84"/>
  <c r="J222" i="84" s="1"/>
  <c r="G222" i="85" s="1"/>
  <c r="J222" i="85" s="1"/>
  <c r="G191" i="84"/>
  <c r="J191" i="84" s="1"/>
  <c r="G191" i="85" s="1"/>
  <c r="J191" i="85" s="1"/>
  <c r="G191" i="86" s="1"/>
  <c r="J191" i="86" s="1"/>
  <c r="G177" i="98"/>
  <c r="J177" i="98" s="1"/>
  <c r="G177" i="99" s="1"/>
  <c r="J177" i="99" s="1"/>
  <c r="E177" i="100" s="1"/>
  <c r="G215" i="85"/>
  <c r="J215" i="85" s="1"/>
  <c r="G193" i="98"/>
  <c r="J193" i="98" s="1"/>
  <c r="G194" i="98"/>
  <c r="J194" i="98" s="1"/>
  <c r="G208" i="98"/>
  <c r="J208" i="98" s="1"/>
  <c r="G213" i="98"/>
  <c r="J213" i="98" s="1"/>
  <c r="G206" i="98"/>
  <c r="J206" i="98" s="1"/>
  <c r="G198" i="96"/>
  <c r="J198" i="96" s="1"/>
  <c r="G176" i="84"/>
  <c r="J176" i="84" s="1"/>
  <c r="G176" i="85" s="1"/>
  <c r="J176" i="85" s="1"/>
  <c r="G225" i="85"/>
  <c r="J225" i="85" s="1"/>
  <c r="G226" i="98"/>
  <c r="J226" i="98" s="1"/>
  <c r="G181" i="98"/>
  <c r="J181" i="98" s="1"/>
  <c r="G181" i="99" s="1"/>
  <c r="J181" i="99" s="1"/>
  <c r="E181" i="100" s="1"/>
  <c r="G179" i="85"/>
  <c r="J179" i="85" s="1"/>
  <c r="G180" i="84"/>
  <c r="J180" i="84" s="1"/>
  <c r="G180" i="85" s="1"/>
  <c r="J180" i="85" s="1"/>
  <c r="G205" i="98"/>
  <c r="J205" i="98" s="1"/>
  <c r="G205" i="99" s="1"/>
  <c r="J205" i="99" s="1"/>
  <c r="E205" i="100" s="1"/>
  <c r="G132" i="83"/>
  <c r="J132" i="83" s="1"/>
  <c r="G135" i="83"/>
  <c r="J135" i="83" s="1"/>
  <c r="G130" i="84"/>
  <c r="J130" i="84" s="1"/>
  <c r="G130" i="85" s="1"/>
  <c r="J130" i="85" s="1"/>
  <c r="G138" i="84"/>
  <c r="J138" i="84" s="1"/>
  <c r="G138" i="85" s="1"/>
  <c r="J138" i="85" s="1"/>
  <c r="G127" i="98"/>
  <c r="J127" i="98" s="1"/>
  <c r="G133" i="82"/>
  <c r="J133" i="82" s="1"/>
  <c r="G133" i="83" s="1"/>
  <c r="J133" i="83" s="1"/>
  <c r="G133" i="84" s="1"/>
  <c r="J133" i="84" s="1"/>
  <c r="G126" i="98"/>
  <c r="J126" i="98" s="1"/>
  <c r="G117" i="84"/>
  <c r="J117" i="84" s="1"/>
  <c r="G117" i="85" s="1"/>
  <c r="J117" i="85" s="1"/>
  <c r="G120" i="84"/>
  <c r="J120" i="84" s="1"/>
  <c r="G120" i="85" s="1"/>
  <c r="J120" i="85" s="1"/>
  <c r="G116" i="85"/>
  <c r="J116" i="85" s="1"/>
  <c r="G112" i="84"/>
  <c r="J112" i="84" s="1"/>
  <c r="G112" i="85" s="1"/>
  <c r="J112" i="85" s="1"/>
  <c r="G111" i="84"/>
  <c r="J111" i="84" s="1"/>
  <c r="G111" i="85" s="1"/>
  <c r="J111" i="85" s="1"/>
  <c r="G113" i="97"/>
  <c r="J113" i="97" s="1"/>
  <c r="G115" i="85"/>
  <c r="J115" i="85" s="1"/>
  <c r="G118" i="85"/>
  <c r="J118" i="85" s="1"/>
  <c r="G119" i="83"/>
  <c r="J119" i="83" s="1"/>
  <c r="G110" i="84"/>
  <c r="J110" i="84" s="1"/>
  <c r="G110" i="85" s="1"/>
  <c r="J110" i="85" s="1"/>
  <c r="G95" i="84"/>
  <c r="J95" i="84" s="1"/>
  <c r="G95" i="85" s="1"/>
  <c r="J95" i="85" s="1"/>
  <c r="G97" i="85"/>
  <c r="J97" i="85" s="1"/>
  <c r="G97" i="86" s="1"/>
  <c r="J97" i="86" s="1"/>
  <c r="G73" i="84"/>
  <c r="J73" i="84" s="1"/>
  <c r="G73" i="85" s="1"/>
  <c r="J73" i="85" s="1"/>
  <c r="G92" i="84"/>
  <c r="J92" i="84" s="1"/>
  <c r="G92" i="85" s="1"/>
  <c r="J92" i="85" s="1"/>
  <c r="G106" i="84"/>
  <c r="J106" i="84" s="1"/>
  <c r="G106" i="85" s="1"/>
  <c r="J106" i="85" s="1"/>
  <c r="G107" i="84"/>
  <c r="J107" i="84" s="1"/>
  <c r="G107" i="85" s="1"/>
  <c r="J107" i="85" s="1"/>
  <c r="G81" i="84"/>
  <c r="J81" i="84" s="1"/>
  <c r="G81" i="85" s="1"/>
  <c r="J81" i="85" s="1"/>
  <c r="G90" i="84"/>
  <c r="J90" i="84" s="1"/>
  <c r="G90" i="85" s="1"/>
  <c r="J90" i="85" s="1"/>
  <c r="G85" i="84"/>
  <c r="J85" i="84" s="1"/>
  <c r="G85" i="85" s="1"/>
  <c r="J85" i="85" s="1"/>
  <c r="G79" i="85"/>
  <c r="J79" i="85" s="1"/>
  <c r="G88" i="84"/>
  <c r="J88" i="84" s="1"/>
  <c r="G84" i="98"/>
  <c r="J84" i="98" s="1"/>
  <c r="G101" i="84"/>
  <c r="J101" i="84" s="1"/>
  <c r="G101" i="85" s="1"/>
  <c r="J101" i="85" s="1"/>
  <c r="G96" i="83"/>
  <c r="J96" i="83" s="1"/>
  <c r="G96" i="84" s="1"/>
  <c r="J96" i="84" s="1"/>
  <c r="G99" i="85"/>
  <c r="J99" i="85" s="1"/>
  <c r="G74" i="85"/>
  <c r="J74" i="85" s="1"/>
  <c r="G98" i="85"/>
  <c r="J98" i="85" s="1"/>
  <c r="G83" i="98"/>
  <c r="J83" i="98" s="1"/>
  <c r="G100" i="85"/>
  <c r="J100" i="85" s="1"/>
  <c r="G108" i="85"/>
  <c r="J108" i="85" s="1"/>
  <c r="G82" i="84"/>
  <c r="J82" i="84" s="1"/>
  <c r="G91" i="84"/>
  <c r="J91" i="84" s="1"/>
  <c r="G91" i="85" s="1"/>
  <c r="J91" i="85" s="1"/>
  <c r="G68" i="85"/>
  <c r="J68" i="85" s="1"/>
  <c r="G55" i="84"/>
  <c r="J55" i="84" s="1"/>
  <c r="G62" i="84"/>
  <c r="J62" i="84" s="1"/>
  <c r="G62" i="85" s="1"/>
  <c r="J62" i="85" s="1"/>
  <c r="G48" i="84"/>
  <c r="J48" i="84" s="1"/>
  <c r="G48" i="85" s="1"/>
  <c r="J48" i="85" s="1"/>
  <c r="G53" i="84"/>
  <c r="J53" i="84" s="1"/>
  <c r="G53" i="85" s="1"/>
  <c r="J53" i="85" s="1"/>
  <c r="G42" i="84"/>
  <c r="J42" i="84" s="1"/>
  <c r="G59" i="84"/>
  <c r="J59" i="84" s="1"/>
  <c r="G66" i="85"/>
  <c r="J66" i="85" s="1"/>
  <c r="G64" i="85"/>
  <c r="J64" i="85" s="1"/>
  <c r="G61" i="85"/>
  <c r="J61" i="85" s="1"/>
  <c r="G32" i="84"/>
  <c r="J32" i="84" s="1"/>
  <c r="G32" i="85" s="1"/>
  <c r="J32" i="85" s="1"/>
  <c r="G21" i="85"/>
  <c r="J21" i="85" s="1"/>
  <c r="G8" i="82"/>
  <c r="J8" i="82" s="1"/>
  <c r="G13" i="82"/>
  <c r="J13" i="82" s="1"/>
  <c r="G159" i="85"/>
  <c r="J159" i="85" s="1"/>
  <c r="G25" i="85"/>
  <c r="J25" i="85" s="1"/>
  <c r="G167" i="85"/>
  <c r="J167" i="85" s="1"/>
  <c r="G72" i="85"/>
  <c r="J72" i="85" s="1"/>
  <c r="G26" i="85"/>
  <c r="J26" i="85" s="1"/>
  <c r="G70" i="94"/>
  <c r="J70" i="94" s="1"/>
  <c r="G183" i="85"/>
  <c r="J183" i="85" s="1"/>
  <c r="G163" i="85"/>
  <c r="J163" i="85" s="1"/>
  <c r="G224" i="85"/>
  <c r="J224" i="85" s="1"/>
  <c r="G20" i="85"/>
  <c r="J20" i="85" s="1"/>
  <c r="G23" i="85"/>
  <c r="J23" i="85" s="1"/>
  <c r="G160" i="85"/>
  <c r="J160" i="85" s="1"/>
  <c r="G78" i="85"/>
  <c r="J78" i="85" s="1"/>
  <c r="G93" i="85"/>
  <c r="J93" i="85" s="1"/>
  <c r="G77" i="85"/>
  <c r="J77" i="85" s="1"/>
  <c r="G125" i="98"/>
  <c r="J125" i="98" s="1"/>
  <c r="G65" i="85"/>
  <c r="J65" i="85" s="1"/>
  <c r="G89" i="85"/>
  <c r="J89" i="85" s="1"/>
  <c r="G192" i="85"/>
  <c r="J192" i="85" s="1"/>
  <c r="G171" i="85"/>
  <c r="J171" i="85" s="1"/>
  <c r="G141" i="85"/>
  <c r="J141" i="85" s="1"/>
  <c r="G144" i="85"/>
  <c r="J144" i="85" s="1"/>
  <c r="G150" i="97"/>
  <c r="J150" i="97" s="1"/>
  <c r="G149" i="97"/>
  <c r="J149" i="97" s="1"/>
  <c r="G157" i="97"/>
  <c r="J157" i="97" s="1"/>
  <c r="G212" i="97"/>
  <c r="J212" i="97" s="1"/>
  <c r="G202" i="97"/>
  <c r="J202" i="97" s="1"/>
  <c r="G11" i="97"/>
  <c r="J11" i="97" s="1"/>
  <c r="G196" i="97"/>
  <c r="J196" i="97" s="1"/>
  <c r="G128" i="97"/>
  <c r="J128" i="97" s="1"/>
  <c r="G204" i="97"/>
  <c r="J204" i="97" s="1"/>
  <c r="G147" i="97"/>
  <c r="J147" i="97" s="1"/>
  <c r="G203" i="97"/>
  <c r="J203" i="97" s="1"/>
  <c r="G39" i="97"/>
  <c r="J39" i="97" s="1"/>
  <c r="G182" i="97"/>
  <c r="J182" i="97" s="1"/>
  <c r="G10" i="97"/>
  <c r="J10" i="97" s="1"/>
  <c r="G197" i="97"/>
  <c r="J197" i="97" s="1"/>
  <c r="G9" i="97"/>
  <c r="J9" i="97" s="1"/>
  <c r="G195" i="97"/>
  <c r="J195" i="97" s="1"/>
  <c r="G211" i="97"/>
  <c r="J211" i="97" s="1"/>
  <c r="G214" i="82"/>
  <c r="J214" i="82" s="1"/>
  <c r="G87" i="84"/>
  <c r="J87" i="84" s="1"/>
  <c r="G86" i="84"/>
  <c r="J86" i="84" s="1"/>
  <c r="G228" i="84"/>
  <c r="J228" i="84" s="1"/>
  <c r="G227" i="84"/>
  <c r="J227" i="84" s="1"/>
  <c r="G173" i="84"/>
  <c r="J173" i="84" s="1"/>
  <c r="G174" i="84"/>
  <c r="J174" i="84" s="1"/>
  <c r="G103" i="84"/>
  <c r="J103" i="84" s="1"/>
  <c r="G102" i="84"/>
  <c r="J102" i="84" s="1"/>
  <c r="G143" i="85"/>
  <c r="J143" i="85" s="1"/>
  <c r="G184" i="85"/>
  <c r="J184" i="85" s="1"/>
  <c r="G146" i="85"/>
  <c r="J146" i="85" s="1"/>
  <c r="G164" i="85"/>
  <c r="J164" i="85" s="1"/>
  <c r="G137" i="85"/>
  <c r="J137" i="85" s="1"/>
  <c r="G168" i="85"/>
  <c r="J168" i="85" s="1"/>
  <c r="G145" i="85"/>
  <c r="J145" i="85" s="1"/>
  <c r="G142" i="85"/>
  <c r="J142" i="85" s="1"/>
  <c r="G80" i="85"/>
  <c r="J80" i="85" s="1"/>
  <c r="G170" i="85"/>
  <c r="J170" i="85" s="1"/>
  <c r="G166" i="85"/>
  <c r="J166" i="85" s="1"/>
  <c r="G139" i="85"/>
  <c r="J139" i="85" s="1"/>
  <c r="G140" i="85"/>
  <c r="J140" i="85" s="1"/>
  <c r="G162" i="85"/>
  <c r="J162" i="85" s="1"/>
  <c r="G131" i="82"/>
  <c r="J131" i="82" s="1"/>
  <c r="G134" i="82"/>
  <c r="J134" i="82" s="1"/>
  <c r="G71" i="94"/>
  <c r="J71" i="94" s="1"/>
  <c r="G122" i="84"/>
  <c r="J122" i="84" s="1"/>
  <c r="G165" i="84"/>
  <c r="J165" i="84" s="1"/>
  <c r="G38" i="84"/>
  <c r="J38" i="84" s="1"/>
  <c r="G175" i="94"/>
  <c r="J175" i="94" s="1"/>
  <c r="G18" i="82"/>
  <c r="J18" i="82" s="1"/>
  <c r="G24" i="85"/>
  <c r="J24" i="85" s="1"/>
  <c r="G17" i="82"/>
  <c r="J17" i="82" s="1"/>
  <c r="G7" i="82"/>
  <c r="J7" i="82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104" i="86"/>
  <c r="J104" i="86" s="1"/>
  <c r="G190" i="86"/>
  <c r="J190" i="86" s="1"/>
  <c r="G136" i="84"/>
  <c r="J136" i="84" s="1"/>
  <c r="C5" i="64"/>
  <c r="E5" i="64" s="1"/>
  <c r="G5" i="64" s="1"/>
  <c r="G148" i="99" l="1"/>
  <c r="J148" i="99" s="1"/>
  <c r="E148" i="100" s="1"/>
  <c r="G151" i="99"/>
  <c r="J151" i="99" s="1"/>
  <c r="E151" i="100" s="1"/>
  <c r="G147" i="98"/>
  <c r="J147" i="98" s="1"/>
  <c r="G150" i="98"/>
  <c r="J150" i="98" s="1"/>
  <c r="G149" i="98"/>
  <c r="J149" i="98" s="1"/>
  <c r="G259" i="88"/>
  <c r="J259" i="88" s="1"/>
  <c r="G159" i="86"/>
  <c r="J159" i="86" s="1"/>
  <c r="G154" i="86"/>
  <c r="J154" i="86" s="1"/>
  <c r="G155" i="99"/>
  <c r="J155" i="99" s="1"/>
  <c r="E155" i="100" s="1"/>
  <c r="G155" i="100" s="1"/>
  <c r="J155" i="100" s="1"/>
  <c r="G157" i="98"/>
  <c r="J157" i="98" s="1"/>
  <c r="G153" i="99"/>
  <c r="J153" i="99" s="1"/>
  <c r="G122" i="85"/>
  <c r="J122" i="85" s="1"/>
  <c r="G213" i="99"/>
  <c r="J213" i="99" s="1"/>
  <c r="G194" i="99"/>
  <c r="J194" i="99" s="1"/>
  <c r="E194" i="100" s="1"/>
  <c r="G194" i="100" s="1"/>
  <c r="J194" i="100" s="1"/>
  <c r="G193" i="99"/>
  <c r="J193" i="99" s="1"/>
  <c r="E193" i="100" s="1"/>
  <c r="G193" i="100" s="1"/>
  <c r="J193" i="100" s="1"/>
  <c r="G226" i="99"/>
  <c r="J226" i="99" s="1"/>
  <c r="E226" i="100" s="1"/>
  <c r="G226" i="100" s="1"/>
  <c r="J226" i="100" s="1"/>
  <c r="G206" i="99"/>
  <c r="J206" i="99" s="1"/>
  <c r="E206" i="100" s="1"/>
  <c r="G206" i="100" s="1"/>
  <c r="J206" i="100" s="1"/>
  <c r="G174" i="85"/>
  <c r="J174" i="85" s="1"/>
  <c r="G211" i="98"/>
  <c r="J211" i="98" s="1"/>
  <c r="G202" i="98"/>
  <c r="J202" i="98" s="1"/>
  <c r="G195" i="98"/>
  <c r="J195" i="98" s="1"/>
  <c r="G203" i="98"/>
  <c r="J203" i="98" s="1"/>
  <c r="G212" i="98"/>
  <c r="J212" i="98" s="1"/>
  <c r="G210" i="98"/>
  <c r="J210" i="98" s="1"/>
  <c r="G210" i="99" s="1"/>
  <c r="J210" i="99" s="1"/>
  <c r="E210" i="100" s="1"/>
  <c r="G204" i="98"/>
  <c r="J204" i="98" s="1"/>
  <c r="G204" i="99" s="1"/>
  <c r="J204" i="99" s="1"/>
  <c r="E204" i="100" s="1"/>
  <c r="G208" i="99"/>
  <c r="J208" i="99" s="1"/>
  <c r="E208" i="100" s="1"/>
  <c r="G208" i="100" s="1"/>
  <c r="J208" i="100" s="1"/>
  <c r="G196" i="98"/>
  <c r="J196" i="98" s="1"/>
  <c r="G214" i="83"/>
  <c r="J214" i="83" s="1"/>
  <c r="G182" i="98"/>
  <c r="J182" i="98" s="1"/>
  <c r="G198" i="97"/>
  <c r="J198" i="97" s="1"/>
  <c r="G127" i="99"/>
  <c r="J127" i="99" s="1"/>
  <c r="E127" i="100" s="1"/>
  <c r="G127" i="100" s="1"/>
  <c r="J127" i="100" s="1"/>
  <c r="G126" i="99"/>
  <c r="J126" i="99" s="1"/>
  <c r="E126" i="100" s="1"/>
  <c r="G126" i="100" s="1"/>
  <c r="J126" i="100" s="1"/>
  <c r="G135" i="84"/>
  <c r="J135" i="84" s="1"/>
  <c r="G135" i="85" s="1"/>
  <c r="J135" i="85" s="1"/>
  <c r="G135" i="86" s="1"/>
  <c r="J135" i="86" s="1"/>
  <c r="G132" i="84"/>
  <c r="J132" i="84" s="1"/>
  <c r="G132" i="85" s="1"/>
  <c r="J132" i="85" s="1"/>
  <c r="G132" i="86" s="1"/>
  <c r="J132" i="86" s="1"/>
  <c r="G125" i="99"/>
  <c r="J125" i="99" s="1"/>
  <c r="G128" i="98"/>
  <c r="J128" i="98" s="1"/>
  <c r="G119" i="84"/>
  <c r="J119" i="84" s="1"/>
  <c r="G119" i="85" s="1"/>
  <c r="J119" i="85" s="1"/>
  <c r="G118" i="86"/>
  <c r="J118" i="86" s="1"/>
  <c r="G113" i="98"/>
  <c r="J113" i="98" s="1"/>
  <c r="G83" i="99"/>
  <c r="J83" i="99" s="1"/>
  <c r="G84" i="99"/>
  <c r="J84" i="99" s="1"/>
  <c r="G97" i="87"/>
  <c r="J97" i="87" s="1"/>
  <c r="G59" i="85"/>
  <c r="J59" i="85" s="1"/>
  <c r="G59" i="86" s="1"/>
  <c r="J59" i="86" s="1"/>
  <c r="G42" i="85"/>
  <c r="J42" i="85" s="1"/>
  <c r="G42" i="86" s="1"/>
  <c r="J42" i="86" s="1"/>
  <c r="G64" i="86"/>
  <c r="J64" i="86" s="1"/>
  <c r="G55" i="85"/>
  <c r="J55" i="85" s="1"/>
  <c r="G55" i="86" s="1"/>
  <c r="J55" i="86" s="1"/>
  <c r="G65" i="86"/>
  <c r="J65" i="86" s="1"/>
  <c r="G39" i="98"/>
  <c r="J39" i="98" s="1"/>
  <c r="G23" i="86"/>
  <c r="J23" i="86" s="1"/>
  <c r="G8" i="83"/>
  <c r="J8" i="83" s="1"/>
  <c r="G9" i="98"/>
  <c r="J9" i="98" s="1"/>
  <c r="G10" i="98"/>
  <c r="J10" i="98" s="1"/>
  <c r="G173" i="85"/>
  <c r="J173" i="85" s="1"/>
  <c r="G133" i="85"/>
  <c r="J133" i="85" s="1"/>
  <c r="G11" i="98"/>
  <c r="J11" i="98" s="1"/>
  <c r="G197" i="98"/>
  <c r="J197" i="98" s="1"/>
  <c r="G38" i="85"/>
  <c r="J38" i="85" s="1"/>
  <c r="G165" i="85"/>
  <c r="J165" i="85" s="1"/>
  <c r="G209" i="98"/>
  <c r="J209" i="98" s="1"/>
  <c r="G79" i="86"/>
  <c r="J79" i="86" s="1"/>
  <c r="G176" i="86"/>
  <c r="J176" i="86" s="1"/>
  <c r="G90" i="86"/>
  <c r="J90" i="86" s="1"/>
  <c r="G72" i="86"/>
  <c r="J72" i="86" s="1"/>
  <c r="G184" i="86"/>
  <c r="J184" i="86" s="1"/>
  <c r="G148" i="100"/>
  <c r="J148" i="100" s="1"/>
  <c r="G141" i="86"/>
  <c r="J141" i="86" s="1"/>
  <c r="G167" i="86"/>
  <c r="J167" i="86" s="1"/>
  <c r="G66" i="86"/>
  <c r="J66" i="86" s="1"/>
  <c r="G92" i="86"/>
  <c r="J92" i="86" s="1"/>
  <c r="G227" i="85"/>
  <c r="J227" i="85" s="1"/>
  <c r="G69" i="86"/>
  <c r="J69" i="86" s="1"/>
  <c r="G171" i="86"/>
  <c r="J171" i="86" s="1"/>
  <c r="G95" i="86"/>
  <c r="J95" i="86" s="1"/>
  <c r="G139" i="86"/>
  <c r="J139" i="86" s="1"/>
  <c r="G73" i="86"/>
  <c r="J73" i="86" s="1"/>
  <c r="G137" i="86"/>
  <c r="J137" i="86" s="1"/>
  <c r="G158" i="86"/>
  <c r="J158" i="86" s="1"/>
  <c r="G143" i="86"/>
  <c r="J143" i="86" s="1"/>
  <c r="G177" i="100"/>
  <c r="J177" i="100" s="1"/>
  <c r="G172" i="86"/>
  <c r="J172" i="86" s="1"/>
  <c r="G160" i="86"/>
  <c r="J160" i="86" s="1"/>
  <c r="G205" i="100"/>
  <c r="J205" i="100" s="1"/>
  <c r="G86" i="85"/>
  <c r="J86" i="85" s="1"/>
  <c r="G81" i="86"/>
  <c r="J81" i="86" s="1"/>
  <c r="G140" i="86"/>
  <c r="J140" i="86" s="1"/>
  <c r="G80" i="86"/>
  <c r="J80" i="86" s="1"/>
  <c r="G222" i="86"/>
  <c r="J222" i="86" s="1"/>
  <c r="G162" i="86"/>
  <c r="J162" i="86" s="1"/>
  <c r="G163" i="86"/>
  <c r="J163" i="86" s="1"/>
  <c r="G120" i="86"/>
  <c r="J120" i="86" s="1"/>
  <c r="G180" i="86"/>
  <c r="J180" i="86" s="1"/>
  <c r="G142" i="86"/>
  <c r="J142" i="86" s="1"/>
  <c r="G78" i="86"/>
  <c r="J78" i="86" s="1"/>
  <c r="G164" i="86"/>
  <c r="J164" i="86" s="1"/>
  <c r="G100" i="86"/>
  <c r="J100" i="86" s="1"/>
  <c r="G89" i="86"/>
  <c r="J89" i="86" s="1"/>
  <c r="G181" i="100"/>
  <c r="J181" i="100" s="1"/>
  <c r="G88" i="85"/>
  <c r="J88" i="85" s="1"/>
  <c r="G87" i="85"/>
  <c r="J87" i="85" s="1"/>
  <c r="G62" i="86"/>
  <c r="J62" i="86" s="1"/>
  <c r="G68" i="86"/>
  <c r="J68" i="86" s="1"/>
  <c r="G215" i="86"/>
  <c r="J215" i="86" s="1"/>
  <c r="G183" i="86"/>
  <c r="J183" i="86" s="1"/>
  <c r="G74" i="86"/>
  <c r="J74" i="86" s="1"/>
  <c r="G99" i="86"/>
  <c r="J99" i="86" s="1"/>
  <c r="G179" i="86"/>
  <c r="J179" i="86" s="1"/>
  <c r="G152" i="100"/>
  <c r="J152" i="100" s="1"/>
  <c r="G101" i="86"/>
  <c r="J101" i="86" s="1"/>
  <c r="G61" i="86"/>
  <c r="J61" i="86" s="1"/>
  <c r="G98" i="86"/>
  <c r="J98" i="86" s="1"/>
  <c r="G220" i="86"/>
  <c r="J220" i="86" s="1"/>
  <c r="G67" i="86"/>
  <c r="J67" i="86" s="1"/>
  <c r="G146" i="86"/>
  <c r="J146" i="86" s="1"/>
  <c r="G85" i="86"/>
  <c r="J85" i="86" s="1"/>
  <c r="G151" i="100"/>
  <c r="J151" i="100" s="1"/>
  <c r="G228" i="85"/>
  <c r="J228" i="85" s="1"/>
  <c r="G225" i="86"/>
  <c r="J225" i="86" s="1"/>
  <c r="G123" i="86"/>
  <c r="J123" i="86" s="1"/>
  <c r="G224" i="86"/>
  <c r="J224" i="86" s="1"/>
  <c r="G170" i="86"/>
  <c r="J170" i="86" s="1"/>
  <c r="G93" i="86"/>
  <c r="J93" i="86" s="1"/>
  <c r="G223" i="86"/>
  <c r="J223" i="86" s="1"/>
  <c r="G192" i="86"/>
  <c r="J192" i="86" s="1"/>
  <c r="G145" i="86"/>
  <c r="J145" i="86" s="1"/>
  <c r="G130" i="86"/>
  <c r="J130" i="86" s="1"/>
  <c r="G106" i="86"/>
  <c r="J106" i="86" s="1"/>
  <c r="G121" i="86"/>
  <c r="J121" i="86" s="1"/>
  <c r="G91" i="86"/>
  <c r="J91" i="86" s="1"/>
  <c r="G166" i="86"/>
  <c r="J166" i="86" s="1"/>
  <c r="G168" i="86"/>
  <c r="J168" i="86" s="1"/>
  <c r="G185" i="86"/>
  <c r="J185" i="86" s="1"/>
  <c r="G77" i="86"/>
  <c r="J77" i="86" s="1"/>
  <c r="G138" i="86"/>
  <c r="J138" i="86" s="1"/>
  <c r="G144" i="86"/>
  <c r="J144" i="86" s="1"/>
  <c r="G103" i="85"/>
  <c r="J103" i="85" s="1"/>
  <c r="G102" i="85"/>
  <c r="J102" i="85" s="1"/>
  <c r="G96" i="85"/>
  <c r="J96" i="85" s="1"/>
  <c r="G21" i="86"/>
  <c r="J21" i="86" s="1"/>
  <c r="G26" i="86"/>
  <c r="J26" i="86" s="1"/>
  <c r="G22" i="86"/>
  <c r="J22" i="86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48" i="86"/>
  <c r="J48" i="86" s="1"/>
  <c r="G43" i="86"/>
  <c r="J43" i="86" s="1"/>
  <c r="G34" i="86"/>
  <c r="J34" i="86" s="1"/>
  <c r="G57" i="86"/>
  <c r="J57" i="86" s="1"/>
  <c r="G36" i="86"/>
  <c r="J36" i="86" s="1"/>
  <c r="G56" i="86"/>
  <c r="J56" i="86" s="1"/>
  <c r="G52" i="86"/>
  <c r="J52" i="86" s="1"/>
  <c r="G32" i="86"/>
  <c r="J32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1" i="86"/>
  <c r="J31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186" i="87"/>
  <c r="J186" i="87" s="1"/>
  <c r="G14" i="83"/>
  <c r="J14" i="83" s="1"/>
  <c r="G16" i="83"/>
  <c r="J16" i="83" s="1"/>
  <c r="G104" i="87"/>
  <c r="J104" i="87" s="1"/>
  <c r="G191" i="87"/>
  <c r="J191" i="87" s="1"/>
  <c r="G190" i="87"/>
  <c r="J190" i="87" s="1"/>
  <c r="G136" i="85"/>
  <c r="J136" i="85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26" i="101" l="1"/>
  <c r="J126" i="101" s="1"/>
  <c r="G148" i="101"/>
  <c r="J148" i="101" s="1"/>
  <c r="G226" i="101"/>
  <c r="J226" i="101" s="1"/>
  <c r="G151" i="101"/>
  <c r="J151" i="101" s="1"/>
  <c r="G205" i="101"/>
  <c r="J205" i="101" s="1"/>
  <c r="G155" i="101"/>
  <c r="J155" i="101" s="1"/>
  <c r="E213" i="100"/>
  <c r="G213" i="100" s="1"/>
  <c r="J213" i="100" s="1"/>
  <c r="G213" i="101" s="1"/>
  <c r="J213" i="101" s="1"/>
  <c r="E83" i="100"/>
  <c r="G83" i="100" s="1"/>
  <c r="E84" i="100"/>
  <c r="G84" i="100" s="1"/>
  <c r="G150" i="99"/>
  <c r="J150" i="99" s="1"/>
  <c r="E150" i="100" s="1"/>
  <c r="E259" i="89"/>
  <c r="G147" i="99"/>
  <c r="J147" i="99" s="1"/>
  <c r="E147" i="100" s="1"/>
  <c r="G147" i="100" s="1"/>
  <c r="J147" i="100" s="1"/>
  <c r="G149" i="99"/>
  <c r="J149" i="99" s="1"/>
  <c r="E149" i="100" s="1"/>
  <c r="G149" i="100" s="1"/>
  <c r="J149" i="100" s="1"/>
  <c r="G170" i="87"/>
  <c r="J170" i="87" s="1"/>
  <c r="G146" i="87"/>
  <c r="J146" i="87" s="1"/>
  <c r="G163" i="87"/>
  <c r="J163" i="87" s="1"/>
  <c r="G163" i="88" s="1"/>
  <c r="J163" i="88" s="1"/>
  <c r="G160" i="87"/>
  <c r="J160" i="87" s="1"/>
  <c r="G167" i="87"/>
  <c r="J167" i="87" s="1"/>
  <c r="G167" i="88" s="1"/>
  <c r="J167" i="88" s="1"/>
  <c r="G162" i="87"/>
  <c r="J162" i="87" s="1"/>
  <c r="G162" i="88" s="1"/>
  <c r="J162" i="88" s="1"/>
  <c r="G164" i="87"/>
  <c r="J164" i="87" s="1"/>
  <c r="G145" i="87"/>
  <c r="J145" i="87" s="1"/>
  <c r="G140" i="87"/>
  <c r="J140" i="87" s="1"/>
  <c r="G143" i="87"/>
  <c r="J143" i="87" s="1"/>
  <c r="G143" i="88" s="1"/>
  <c r="J143" i="88" s="1"/>
  <c r="G141" i="87"/>
  <c r="J141" i="87" s="1"/>
  <c r="G141" i="88" s="1"/>
  <c r="J141" i="88" s="1"/>
  <c r="G168" i="87"/>
  <c r="J168" i="87" s="1"/>
  <c r="G142" i="87"/>
  <c r="J142" i="87" s="1"/>
  <c r="G144" i="87"/>
  <c r="J144" i="87" s="1"/>
  <c r="G166" i="87"/>
  <c r="J166" i="87" s="1"/>
  <c r="G166" i="88" s="1"/>
  <c r="J166" i="88" s="1"/>
  <c r="G159" i="87"/>
  <c r="J159" i="87" s="1"/>
  <c r="E153" i="100"/>
  <c r="G153" i="100" s="1"/>
  <c r="J153" i="100" s="1"/>
  <c r="G157" i="99"/>
  <c r="J157" i="99" s="1"/>
  <c r="E157" i="100" s="1"/>
  <c r="G157" i="100" s="1"/>
  <c r="J157" i="100" s="1"/>
  <c r="G158" i="87"/>
  <c r="J158" i="87" s="1"/>
  <c r="G154" i="87"/>
  <c r="J154" i="87" s="1"/>
  <c r="G154" i="88" s="1"/>
  <c r="J154" i="88" s="1"/>
  <c r="G41" i="87"/>
  <c r="J41" i="87" s="1"/>
  <c r="G67" i="87"/>
  <c r="J67" i="87" s="1"/>
  <c r="G123" i="87"/>
  <c r="J123" i="87" s="1"/>
  <c r="G121" i="87"/>
  <c r="J121" i="87" s="1"/>
  <c r="G69" i="87"/>
  <c r="J69" i="87" s="1"/>
  <c r="G70" i="96"/>
  <c r="J70" i="96" s="1"/>
  <c r="G36" i="87"/>
  <c r="J36" i="87" s="1"/>
  <c r="G202" i="99"/>
  <c r="J202" i="99" s="1"/>
  <c r="E202" i="100" s="1"/>
  <c r="G211" i="99"/>
  <c r="J211" i="99" s="1"/>
  <c r="E211" i="100" s="1"/>
  <c r="G211" i="100" s="1"/>
  <c r="J211" i="100" s="1"/>
  <c r="G198" i="98"/>
  <c r="J198" i="98" s="1"/>
  <c r="G182" i="99"/>
  <c r="J182" i="99" s="1"/>
  <c r="E182" i="100" s="1"/>
  <c r="G182" i="100" s="1"/>
  <c r="J182" i="100" s="1"/>
  <c r="G214" i="84"/>
  <c r="J214" i="84" s="1"/>
  <c r="G214" i="85" s="1"/>
  <c r="J214" i="85" s="1"/>
  <c r="G212" i="99"/>
  <c r="J212" i="99" s="1"/>
  <c r="E212" i="100" s="1"/>
  <c r="G212" i="100" s="1"/>
  <c r="J212" i="100" s="1"/>
  <c r="G196" i="99"/>
  <c r="J196" i="99" s="1"/>
  <c r="E196" i="100" s="1"/>
  <c r="G196" i="100" s="1"/>
  <c r="J196" i="100" s="1"/>
  <c r="G203" i="99"/>
  <c r="J203" i="99" s="1"/>
  <c r="E203" i="100" s="1"/>
  <c r="G203" i="100" s="1"/>
  <c r="J203" i="100" s="1"/>
  <c r="G195" i="99"/>
  <c r="J195" i="99" s="1"/>
  <c r="E195" i="100" s="1"/>
  <c r="G195" i="100" s="1"/>
  <c r="J195" i="100" s="1"/>
  <c r="G171" i="87"/>
  <c r="J171" i="87" s="1"/>
  <c r="G179" i="87"/>
  <c r="J179" i="87" s="1"/>
  <c r="G227" i="86"/>
  <c r="J227" i="86" s="1"/>
  <c r="G184" i="87"/>
  <c r="J184" i="87" s="1"/>
  <c r="G180" i="87"/>
  <c r="J180" i="87" s="1"/>
  <c r="G185" i="87"/>
  <c r="J185" i="87" s="1"/>
  <c r="G185" i="88" s="1"/>
  <c r="J185" i="88" s="1"/>
  <c r="G225" i="87"/>
  <c r="J225" i="87" s="1"/>
  <c r="G225" i="88" s="1"/>
  <c r="J225" i="88" s="1"/>
  <c r="G220" i="87"/>
  <c r="J220" i="87" s="1"/>
  <c r="G220" i="88" s="1"/>
  <c r="J220" i="88" s="1"/>
  <c r="G183" i="87"/>
  <c r="J183" i="87" s="1"/>
  <c r="G228" i="86"/>
  <c r="J228" i="86" s="1"/>
  <c r="G176" i="87"/>
  <c r="J176" i="87" s="1"/>
  <c r="G175" i="96"/>
  <c r="J175" i="96" s="1"/>
  <c r="G192" i="87"/>
  <c r="J192" i="87" s="1"/>
  <c r="G215" i="87"/>
  <c r="J215" i="87" s="1"/>
  <c r="G172" i="87"/>
  <c r="J172" i="87" s="1"/>
  <c r="G197" i="99"/>
  <c r="J197" i="99" s="1"/>
  <c r="E197" i="100" s="1"/>
  <c r="G197" i="100" s="1"/>
  <c r="J197" i="100" s="1"/>
  <c r="G224" i="87"/>
  <c r="J224" i="87" s="1"/>
  <c r="G223" i="87"/>
  <c r="J223" i="87" s="1"/>
  <c r="G222" i="87"/>
  <c r="J222" i="87" s="1"/>
  <c r="E125" i="100"/>
  <c r="G125" i="100" s="1"/>
  <c r="J125" i="100" s="1"/>
  <c r="G128" i="99"/>
  <c r="J128" i="99" s="1"/>
  <c r="E128" i="100" s="1"/>
  <c r="G128" i="100" s="1"/>
  <c r="J128" i="100" s="1"/>
  <c r="G137" i="87"/>
  <c r="J137" i="87" s="1"/>
  <c r="G139" i="87"/>
  <c r="J139" i="87" s="1"/>
  <c r="G138" i="87"/>
  <c r="J138" i="87" s="1"/>
  <c r="G130" i="87"/>
  <c r="J130" i="87" s="1"/>
  <c r="G113" i="99"/>
  <c r="J113" i="99" s="1"/>
  <c r="E113" i="100" s="1"/>
  <c r="G113" i="100" s="1"/>
  <c r="J113" i="100" s="1"/>
  <c r="G120" i="87"/>
  <c r="J120" i="87" s="1"/>
  <c r="G118" i="87"/>
  <c r="J118" i="87" s="1"/>
  <c r="G97" i="88"/>
  <c r="J97" i="88" s="1"/>
  <c r="G97" i="89" s="1"/>
  <c r="J97" i="89" s="1"/>
  <c r="G91" i="87"/>
  <c r="J91" i="87" s="1"/>
  <c r="G91" i="88" s="1"/>
  <c r="J91" i="88" s="1"/>
  <c r="G101" i="87"/>
  <c r="J101" i="87" s="1"/>
  <c r="G100" i="87"/>
  <c r="J100" i="87" s="1"/>
  <c r="G73" i="87"/>
  <c r="J73" i="87" s="1"/>
  <c r="G92" i="87"/>
  <c r="J92" i="87" s="1"/>
  <c r="G92" i="88" s="1"/>
  <c r="J92" i="88" s="1"/>
  <c r="G71" i="96"/>
  <c r="J71" i="96" s="1"/>
  <c r="G93" i="87"/>
  <c r="J93" i="87" s="1"/>
  <c r="G85" i="87"/>
  <c r="J85" i="87" s="1"/>
  <c r="G85" i="88" s="1"/>
  <c r="J85" i="88" s="1"/>
  <c r="G78" i="87"/>
  <c r="J78" i="87" s="1"/>
  <c r="G80" i="87"/>
  <c r="J80" i="87" s="1"/>
  <c r="G95" i="87"/>
  <c r="J95" i="87" s="1"/>
  <c r="G79" i="87"/>
  <c r="J79" i="87" s="1"/>
  <c r="G79" i="88" s="1"/>
  <c r="J79" i="88" s="1"/>
  <c r="G99" i="87"/>
  <c r="J99" i="87" s="1"/>
  <c r="G99" i="88" s="1"/>
  <c r="J99" i="88" s="1"/>
  <c r="G77" i="87"/>
  <c r="J77" i="87" s="1"/>
  <c r="G81" i="87"/>
  <c r="J81" i="87" s="1"/>
  <c r="G81" i="88" s="1"/>
  <c r="J81" i="88" s="1"/>
  <c r="G74" i="87"/>
  <c r="J74" i="87" s="1"/>
  <c r="G106" i="87"/>
  <c r="J106" i="87" s="1"/>
  <c r="G98" i="87"/>
  <c r="J98" i="87" s="1"/>
  <c r="G72" i="87"/>
  <c r="J72" i="87" s="1"/>
  <c r="G89" i="87"/>
  <c r="J89" i="87" s="1"/>
  <c r="G90" i="87"/>
  <c r="J90" i="87" s="1"/>
  <c r="G43" i="87"/>
  <c r="J43" i="87" s="1"/>
  <c r="G39" i="99"/>
  <c r="J39" i="99" s="1"/>
  <c r="E39" i="100" s="1"/>
  <c r="G39" i="100" s="1"/>
  <c r="J39" i="100" s="1"/>
  <c r="G61" i="87"/>
  <c r="J61" i="87" s="1"/>
  <c r="G61" i="88" s="1"/>
  <c r="J61" i="88" s="1"/>
  <c r="G56" i="87"/>
  <c r="J56" i="87" s="1"/>
  <c r="G58" i="87"/>
  <c r="J58" i="87" s="1"/>
  <c r="G65" i="87"/>
  <c r="J65" i="87" s="1"/>
  <c r="G44" i="87"/>
  <c r="J44" i="87" s="1"/>
  <c r="G68" i="87"/>
  <c r="J68" i="87" s="1"/>
  <c r="G66" i="87"/>
  <c r="J66" i="87" s="1"/>
  <c r="G47" i="87"/>
  <c r="J47" i="87" s="1"/>
  <c r="G50" i="87"/>
  <c r="J50" i="87" s="1"/>
  <c r="G46" i="87"/>
  <c r="J46" i="87" s="1"/>
  <c r="G53" i="87"/>
  <c r="J53" i="87" s="1"/>
  <c r="G64" i="87"/>
  <c r="J64" i="87" s="1"/>
  <c r="G62" i="87"/>
  <c r="J62" i="87" s="1"/>
  <c r="G40" i="87"/>
  <c r="J40" i="87" s="1"/>
  <c r="G52" i="87"/>
  <c r="J52" i="87" s="1"/>
  <c r="G49" i="87"/>
  <c r="J49" i="87" s="1"/>
  <c r="G54" i="87"/>
  <c r="J54" i="87" s="1"/>
  <c r="G57" i="87"/>
  <c r="J57" i="87" s="1"/>
  <c r="G51" i="87"/>
  <c r="J51" i="87" s="1"/>
  <c r="G37" i="87"/>
  <c r="J37" i="87" s="1"/>
  <c r="G27" i="87"/>
  <c r="J27" i="87" s="1"/>
  <c r="G29" i="87"/>
  <c r="J29" i="87" s="1"/>
  <c r="G34" i="87"/>
  <c r="J34" i="87" s="1"/>
  <c r="G31" i="87"/>
  <c r="J31" i="87" s="1"/>
  <c r="G28" i="87"/>
  <c r="J28" i="87" s="1"/>
  <c r="G33" i="87"/>
  <c r="J33" i="87" s="1"/>
  <c r="G10" i="99"/>
  <c r="J10" i="99" s="1"/>
  <c r="E10" i="100" s="1"/>
  <c r="G10" i="100" s="1"/>
  <c r="J10" i="100" s="1"/>
  <c r="G9" i="99"/>
  <c r="J9" i="99" s="1"/>
  <c r="E9" i="100" s="1"/>
  <c r="G9" i="100" s="1"/>
  <c r="J9" i="100" s="1"/>
  <c r="G11" i="99"/>
  <c r="J11" i="99" s="1"/>
  <c r="G59" i="87"/>
  <c r="J59" i="87" s="1"/>
  <c r="G32" i="87"/>
  <c r="J32" i="87" s="1"/>
  <c r="G48" i="87"/>
  <c r="J48" i="87" s="1"/>
  <c r="G55" i="87"/>
  <c r="J55" i="87" s="1"/>
  <c r="G209" i="99"/>
  <c r="J209" i="99" s="1"/>
  <c r="E209" i="100" s="1"/>
  <c r="G206" i="101"/>
  <c r="J206" i="101" s="1"/>
  <c r="G177" i="101"/>
  <c r="J177" i="101" s="1"/>
  <c r="G127" i="101"/>
  <c r="J127" i="101" s="1"/>
  <c r="G193" i="101"/>
  <c r="J193" i="101" s="1"/>
  <c r="G194" i="101"/>
  <c r="J194" i="101" s="1"/>
  <c r="G88" i="86"/>
  <c r="J88" i="86" s="1"/>
  <c r="G181" i="101"/>
  <c r="J181" i="101" s="1"/>
  <c r="G22" i="87"/>
  <c r="J22" i="87" s="1"/>
  <c r="G20" i="87"/>
  <c r="J20" i="87" s="1"/>
  <c r="G122" i="86"/>
  <c r="J122" i="86" s="1"/>
  <c r="G204" i="100"/>
  <c r="J204" i="100" s="1"/>
  <c r="G202" i="100"/>
  <c r="J202" i="100" s="1"/>
  <c r="G24" i="87"/>
  <c r="J24" i="87" s="1"/>
  <c r="G26" i="87"/>
  <c r="J26" i="87" s="1"/>
  <c r="G86" i="86"/>
  <c r="J86" i="86" s="1"/>
  <c r="G23" i="87"/>
  <c r="J23" i="87" s="1"/>
  <c r="G38" i="86"/>
  <c r="J38" i="86" s="1"/>
  <c r="G221" i="86"/>
  <c r="J221" i="86" s="1"/>
  <c r="G21" i="87"/>
  <c r="J21" i="87" s="1"/>
  <c r="G150" i="100"/>
  <c r="J150" i="100" s="1"/>
  <c r="G210" i="100"/>
  <c r="J210" i="100" s="1"/>
  <c r="G19" i="87"/>
  <c r="J19" i="87" s="1"/>
  <c r="G25" i="87"/>
  <c r="J25" i="87" s="1"/>
  <c r="G161" i="86"/>
  <c r="J161" i="86" s="1"/>
  <c r="G96" i="86"/>
  <c r="J96" i="86" s="1"/>
  <c r="G165" i="86"/>
  <c r="J165" i="86" s="1"/>
  <c r="G119" i="86"/>
  <c r="J119" i="86" s="1"/>
  <c r="G152" i="101"/>
  <c r="J152" i="101" s="1"/>
  <c r="G208" i="101"/>
  <c r="J208" i="101" s="1"/>
  <c r="G87" i="86"/>
  <c r="J87" i="86" s="1"/>
  <c r="G173" i="86"/>
  <c r="J173" i="86" s="1"/>
  <c r="G174" i="86"/>
  <c r="J174" i="86" s="1"/>
  <c r="G103" i="86"/>
  <c r="J103" i="86" s="1"/>
  <c r="G102" i="86"/>
  <c r="J102" i="86" s="1"/>
  <c r="G42" i="87"/>
  <c r="J42" i="87" s="1"/>
  <c r="G107" i="87"/>
  <c r="J107" i="87" s="1"/>
  <c r="G116" i="87"/>
  <c r="J116" i="87" s="1"/>
  <c r="G112" i="87"/>
  <c r="J112" i="87" s="1"/>
  <c r="G117" i="87"/>
  <c r="J117" i="87" s="1"/>
  <c r="G108" i="87"/>
  <c r="J108" i="87" s="1"/>
  <c r="G110" i="87"/>
  <c r="J110" i="87" s="1"/>
  <c r="G111" i="87"/>
  <c r="J111" i="87" s="1"/>
  <c r="G115" i="87"/>
  <c r="J115" i="87" s="1"/>
  <c r="G82" i="86"/>
  <c r="J82" i="86" s="1"/>
  <c r="G131" i="84"/>
  <c r="J131" i="84" s="1"/>
  <c r="G134" i="84"/>
  <c r="J134" i="84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104" i="88"/>
  <c r="J104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9" i="101" l="1"/>
  <c r="J9" i="101" s="1"/>
  <c r="G210" i="101"/>
  <c r="J210" i="101" s="1"/>
  <c r="G157" i="101"/>
  <c r="J157" i="101" s="1"/>
  <c r="G10" i="101"/>
  <c r="J10" i="101" s="1"/>
  <c r="G203" i="101"/>
  <c r="J203" i="101" s="1"/>
  <c r="G202" i="101"/>
  <c r="J202" i="101" s="1"/>
  <c r="G150" i="101"/>
  <c r="J150" i="101" s="1"/>
  <c r="G128" i="101"/>
  <c r="J128" i="101" s="1"/>
  <c r="G212" i="101"/>
  <c r="J212" i="101" s="1"/>
  <c r="G153" i="101"/>
  <c r="J153" i="101" s="1"/>
  <c r="G39" i="101"/>
  <c r="J39" i="101" s="1"/>
  <c r="G125" i="101"/>
  <c r="J125" i="101" s="1"/>
  <c r="G125" i="102" s="1"/>
  <c r="J125" i="102" s="1"/>
  <c r="G149" i="101"/>
  <c r="J149" i="101" s="1"/>
  <c r="G211" i="101"/>
  <c r="J211" i="101" s="1"/>
  <c r="G182" i="101"/>
  <c r="J182" i="101" s="1"/>
  <c r="G196" i="101"/>
  <c r="J196" i="101" s="1"/>
  <c r="G195" i="101"/>
  <c r="J195" i="101" s="1"/>
  <c r="G113" i="101"/>
  <c r="J113" i="101" s="1"/>
  <c r="G113" i="102" s="1"/>
  <c r="J113" i="102" s="1"/>
  <c r="J84" i="100"/>
  <c r="J83" i="100"/>
  <c r="G140" i="88"/>
  <c r="J140" i="88" s="1"/>
  <c r="G140" i="89" s="1"/>
  <c r="J140" i="89" s="1"/>
  <c r="G142" i="88"/>
  <c r="J142" i="88" s="1"/>
  <c r="G142" i="89" s="1"/>
  <c r="J142" i="89" s="1"/>
  <c r="G164" i="88"/>
  <c r="J164" i="88" s="1"/>
  <c r="G164" i="89" s="1"/>
  <c r="J164" i="89" s="1"/>
  <c r="G146" i="88"/>
  <c r="J146" i="88" s="1"/>
  <c r="G146" i="89" s="1"/>
  <c r="J146" i="89" s="1"/>
  <c r="G168" i="88"/>
  <c r="J168" i="88" s="1"/>
  <c r="G168" i="89" s="1"/>
  <c r="J168" i="89" s="1"/>
  <c r="G170" i="88"/>
  <c r="J170" i="88" s="1"/>
  <c r="G170" i="89" s="1"/>
  <c r="J170" i="89" s="1"/>
  <c r="G145" i="88"/>
  <c r="J145" i="88" s="1"/>
  <c r="G145" i="89" s="1"/>
  <c r="J145" i="89" s="1"/>
  <c r="G141" i="89"/>
  <c r="J141" i="89" s="1"/>
  <c r="G144" i="88"/>
  <c r="J144" i="88" s="1"/>
  <c r="G144" i="89" s="1"/>
  <c r="J144" i="89" s="1"/>
  <c r="G160" i="88"/>
  <c r="J160" i="88" s="1"/>
  <c r="G165" i="87"/>
  <c r="J165" i="87" s="1"/>
  <c r="G259" i="89"/>
  <c r="J259" i="89" s="1"/>
  <c r="G161" i="87"/>
  <c r="J161" i="87" s="1"/>
  <c r="G161" i="88" s="1"/>
  <c r="J161" i="88" s="1"/>
  <c r="G159" i="88"/>
  <c r="J159" i="88" s="1"/>
  <c r="G159" i="89" s="1"/>
  <c r="J159" i="89" s="1"/>
  <c r="G158" i="88"/>
  <c r="J158" i="88" s="1"/>
  <c r="G158" i="89" s="1"/>
  <c r="J158" i="89" s="1"/>
  <c r="G152" i="102"/>
  <c r="J152" i="102" s="1"/>
  <c r="G22" i="88"/>
  <c r="J22" i="88" s="1"/>
  <c r="G67" i="88"/>
  <c r="J67" i="88" s="1"/>
  <c r="G67" i="89" s="1"/>
  <c r="J67" i="89" s="1"/>
  <c r="G123" i="88"/>
  <c r="J123" i="88" s="1"/>
  <c r="G123" i="89" s="1"/>
  <c r="J123" i="89" s="1"/>
  <c r="G122" i="87"/>
  <c r="J122" i="87" s="1"/>
  <c r="G121" i="88"/>
  <c r="J121" i="88" s="1"/>
  <c r="G121" i="89" s="1"/>
  <c r="J121" i="89" s="1"/>
  <c r="G69" i="88"/>
  <c r="J69" i="88" s="1"/>
  <c r="G69" i="89" s="1"/>
  <c r="J69" i="89" s="1"/>
  <c r="G24" i="88"/>
  <c r="J24" i="88" s="1"/>
  <c r="G222" i="88"/>
  <c r="J222" i="88" s="1"/>
  <c r="G222" i="89" s="1"/>
  <c r="J222" i="89" s="1"/>
  <c r="G223" i="88"/>
  <c r="J223" i="88" s="1"/>
  <c r="G223" i="89" s="1"/>
  <c r="J223" i="89" s="1"/>
  <c r="G176" i="88"/>
  <c r="J176" i="88" s="1"/>
  <c r="G176" i="89" s="1"/>
  <c r="J176" i="89" s="1"/>
  <c r="G224" i="88"/>
  <c r="J224" i="88" s="1"/>
  <c r="G228" i="87"/>
  <c r="J228" i="87" s="1"/>
  <c r="G228" i="88" s="1"/>
  <c r="J228" i="88" s="1"/>
  <c r="G180" i="88"/>
  <c r="J180" i="88" s="1"/>
  <c r="G180" i="89" s="1"/>
  <c r="J180" i="89" s="1"/>
  <c r="G183" i="88"/>
  <c r="J183" i="88" s="1"/>
  <c r="G183" i="89" s="1"/>
  <c r="J183" i="89" s="1"/>
  <c r="G184" i="88"/>
  <c r="J184" i="88" s="1"/>
  <c r="G184" i="89" s="1"/>
  <c r="J184" i="89" s="1"/>
  <c r="G227" i="87"/>
  <c r="J227" i="87" s="1"/>
  <c r="G227" i="88" s="1"/>
  <c r="J227" i="88" s="1"/>
  <c r="G172" i="88"/>
  <c r="J172" i="88" s="1"/>
  <c r="G172" i="89" s="1"/>
  <c r="J172" i="89" s="1"/>
  <c r="G179" i="88"/>
  <c r="J179" i="88" s="1"/>
  <c r="G179" i="89" s="1"/>
  <c r="J179" i="89" s="1"/>
  <c r="G198" i="99"/>
  <c r="J198" i="99" s="1"/>
  <c r="E198" i="100" s="1"/>
  <c r="G198" i="100" s="1"/>
  <c r="J198" i="100" s="1"/>
  <c r="G215" i="88"/>
  <c r="J215" i="88" s="1"/>
  <c r="G215" i="89" s="1"/>
  <c r="J215" i="89" s="1"/>
  <c r="G171" i="88"/>
  <c r="J171" i="88" s="1"/>
  <c r="G171" i="89" s="1"/>
  <c r="J171" i="89" s="1"/>
  <c r="G192" i="88"/>
  <c r="J192" i="88" s="1"/>
  <c r="G192" i="89" s="1"/>
  <c r="J192" i="89" s="1"/>
  <c r="G221" i="87"/>
  <c r="J221" i="87" s="1"/>
  <c r="G221" i="88" s="1"/>
  <c r="J221" i="88" s="1"/>
  <c r="G177" i="102"/>
  <c r="J177" i="102" s="1"/>
  <c r="G130" i="88"/>
  <c r="J130" i="88" s="1"/>
  <c r="G130" i="89" s="1"/>
  <c r="J130" i="89" s="1"/>
  <c r="G138" i="88"/>
  <c r="J138" i="88" s="1"/>
  <c r="G138" i="89" s="1"/>
  <c r="J138" i="89" s="1"/>
  <c r="G139" i="88"/>
  <c r="J139" i="88" s="1"/>
  <c r="G139" i="89" s="1"/>
  <c r="J139" i="89" s="1"/>
  <c r="G137" i="88"/>
  <c r="J137" i="88" s="1"/>
  <c r="G137" i="89" s="1"/>
  <c r="J137" i="89" s="1"/>
  <c r="G132" i="88"/>
  <c r="J132" i="88" s="1"/>
  <c r="G120" i="88"/>
  <c r="J120" i="88" s="1"/>
  <c r="G120" i="89" s="1"/>
  <c r="J120" i="89" s="1"/>
  <c r="G119" i="87"/>
  <c r="J119" i="87" s="1"/>
  <c r="G118" i="88"/>
  <c r="J118" i="88" s="1"/>
  <c r="G118" i="89" s="1"/>
  <c r="J118" i="89" s="1"/>
  <c r="G106" i="88"/>
  <c r="J106" i="88" s="1"/>
  <c r="G106" i="89" s="1"/>
  <c r="J106" i="89" s="1"/>
  <c r="G74" i="88"/>
  <c r="J74" i="88" s="1"/>
  <c r="G74" i="89" s="1"/>
  <c r="J74" i="89" s="1"/>
  <c r="G95" i="88"/>
  <c r="J95" i="88" s="1"/>
  <c r="G95" i="89" s="1"/>
  <c r="J95" i="89" s="1"/>
  <c r="G80" i="88"/>
  <c r="J80" i="88" s="1"/>
  <c r="G80" i="89" s="1"/>
  <c r="J80" i="89" s="1"/>
  <c r="G73" i="88"/>
  <c r="J73" i="88" s="1"/>
  <c r="G73" i="89" s="1"/>
  <c r="J73" i="89" s="1"/>
  <c r="G78" i="88"/>
  <c r="J78" i="88" s="1"/>
  <c r="G78" i="89" s="1"/>
  <c r="J78" i="89" s="1"/>
  <c r="G100" i="88"/>
  <c r="J100" i="88" s="1"/>
  <c r="G100" i="89" s="1"/>
  <c r="J100" i="89" s="1"/>
  <c r="G90" i="88"/>
  <c r="J90" i="88" s="1"/>
  <c r="G90" i="89" s="1"/>
  <c r="J90" i="89" s="1"/>
  <c r="G77" i="88"/>
  <c r="J77" i="88" s="1"/>
  <c r="G77" i="89" s="1"/>
  <c r="J77" i="89" s="1"/>
  <c r="G101" i="88"/>
  <c r="J101" i="88" s="1"/>
  <c r="G101" i="89" s="1"/>
  <c r="J101" i="89" s="1"/>
  <c r="G89" i="88"/>
  <c r="J89" i="88" s="1"/>
  <c r="G89" i="89" s="1"/>
  <c r="J89" i="89" s="1"/>
  <c r="G72" i="88"/>
  <c r="J72" i="88" s="1"/>
  <c r="G72" i="89" s="1"/>
  <c r="J72" i="89" s="1"/>
  <c r="G93" i="88"/>
  <c r="J93" i="88" s="1"/>
  <c r="G93" i="89" s="1"/>
  <c r="J93" i="89" s="1"/>
  <c r="G98" i="88"/>
  <c r="J98" i="88" s="1"/>
  <c r="G98" i="89" s="1"/>
  <c r="J98" i="89" s="1"/>
  <c r="G96" i="87"/>
  <c r="J96" i="87" s="1"/>
  <c r="G86" i="87"/>
  <c r="J86" i="87" s="1"/>
  <c r="G97" i="90"/>
  <c r="J97" i="90" s="1"/>
  <c r="G97" i="91" s="1"/>
  <c r="J97" i="91" s="1"/>
  <c r="G37" i="88"/>
  <c r="J37" i="88" s="1"/>
  <c r="G64" i="88"/>
  <c r="J64" i="88" s="1"/>
  <c r="G64" i="89" s="1"/>
  <c r="J64" i="89" s="1"/>
  <c r="G54" i="88"/>
  <c r="J54" i="88" s="1"/>
  <c r="G49" i="88"/>
  <c r="J49" i="88" s="1"/>
  <c r="G52" i="88"/>
  <c r="J52" i="88" s="1"/>
  <c r="G66" i="88"/>
  <c r="J66" i="88" s="1"/>
  <c r="G66" i="89" s="1"/>
  <c r="J66" i="89" s="1"/>
  <c r="G68" i="88"/>
  <c r="J68" i="88" s="1"/>
  <c r="G68" i="89" s="1"/>
  <c r="J68" i="89" s="1"/>
  <c r="G62" i="88"/>
  <c r="J62" i="88" s="1"/>
  <c r="G62" i="89" s="1"/>
  <c r="J62" i="89" s="1"/>
  <c r="G65" i="88"/>
  <c r="J65" i="88" s="1"/>
  <c r="G65" i="89" s="1"/>
  <c r="J65" i="89" s="1"/>
  <c r="G38" i="87"/>
  <c r="J38" i="87" s="1"/>
  <c r="G38" i="88" s="1"/>
  <c r="J38" i="88" s="1"/>
  <c r="G33" i="88"/>
  <c r="J33" i="88" s="1"/>
  <c r="G31" i="88"/>
  <c r="J31" i="88" s="1"/>
  <c r="G21" i="88"/>
  <c r="J21" i="88" s="1"/>
  <c r="G21" i="89" s="1"/>
  <c r="J21" i="89" s="1"/>
  <c r="G20" i="88"/>
  <c r="J20" i="88" s="1"/>
  <c r="G26" i="88"/>
  <c r="J26" i="88" s="1"/>
  <c r="G25" i="88"/>
  <c r="J25" i="88" s="1"/>
  <c r="G23" i="88"/>
  <c r="J23" i="88" s="1"/>
  <c r="G23" i="89" s="1"/>
  <c r="J23" i="89" s="1"/>
  <c r="E11" i="100"/>
  <c r="G11" i="100" s="1"/>
  <c r="J11" i="100" s="1"/>
  <c r="G19" i="88"/>
  <c r="J19" i="88" s="1"/>
  <c r="G6" i="85"/>
  <c r="J6" i="85" s="1"/>
  <c r="G14" i="85"/>
  <c r="J14" i="85" s="1"/>
  <c r="G134" i="85"/>
  <c r="J134" i="85" s="1"/>
  <c r="G13" i="85"/>
  <c r="J13" i="85" s="1"/>
  <c r="G8" i="85"/>
  <c r="J8" i="85" s="1"/>
  <c r="G16" i="85"/>
  <c r="J16" i="85" s="1"/>
  <c r="G17" i="85"/>
  <c r="J17" i="85" s="1"/>
  <c r="G209" i="100"/>
  <c r="J209" i="100" s="1"/>
  <c r="G194" i="102"/>
  <c r="J194" i="102" s="1"/>
  <c r="G197" i="101"/>
  <c r="J197" i="101" s="1"/>
  <c r="G213" i="102"/>
  <c r="J213" i="102" s="1"/>
  <c r="G151" i="102"/>
  <c r="J151" i="102" s="1"/>
  <c r="G148" i="102"/>
  <c r="J148" i="102" s="1"/>
  <c r="G205" i="102"/>
  <c r="J205" i="102" s="1"/>
  <c r="G226" i="102"/>
  <c r="J226" i="102" s="1"/>
  <c r="G147" i="101"/>
  <c r="J147" i="101" s="1"/>
  <c r="G204" i="101"/>
  <c r="J204" i="101" s="1"/>
  <c r="G126" i="102"/>
  <c r="J126" i="102" s="1"/>
  <c r="G153" i="102"/>
  <c r="J153" i="102" s="1"/>
  <c r="G59" i="88"/>
  <c r="J59" i="88" s="1"/>
  <c r="G166" i="89"/>
  <c r="J166" i="89" s="1"/>
  <c r="G47" i="88"/>
  <c r="J47" i="88" s="1"/>
  <c r="G57" i="88"/>
  <c r="J57" i="88" s="1"/>
  <c r="G34" i="88"/>
  <c r="J34" i="88" s="1"/>
  <c r="G167" i="89"/>
  <c r="J167" i="89" s="1"/>
  <c r="G185" i="89"/>
  <c r="J185" i="89" s="1"/>
  <c r="G55" i="88"/>
  <c r="J55" i="88" s="1"/>
  <c r="G160" i="89"/>
  <c r="J160" i="89" s="1"/>
  <c r="G92" i="89"/>
  <c r="J92" i="89" s="1"/>
  <c r="G53" i="88"/>
  <c r="J53" i="88" s="1"/>
  <c r="G143" i="89"/>
  <c r="J143" i="89" s="1"/>
  <c r="G220" i="89"/>
  <c r="J220" i="89" s="1"/>
  <c r="G32" i="88"/>
  <c r="J32" i="88" s="1"/>
  <c r="G51" i="88"/>
  <c r="J51" i="88" s="1"/>
  <c r="G85" i="89"/>
  <c r="J85" i="89" s="1"/>
  <c r="G27" i="88"/>
  <c r="J27" i="88" s="1"/>
  <c r="G42" i="88"/>
  <c r="J42" i="88" s="1"/>
  <c r="G46" i="88"/>
  <c r="J46" i="88" s="1"/>
  <c r="G56" i="88"/>
  <c r="J56" i="88" s="1"/>
  <c r="G28" i="88"/>
  <c r="J28" i="88" s="1"/>
  <c r="G91" i="89"/>
  <c r="J91" i="89" s="1"/>
  <c r="G70" i="97"/>
  <c r="J70" i="97" s="1"/>
  <c r="G214" i="86"/>
  <c r="J214" i="86" s="1"/>
  <c r="G44" i="88"/>
  <c r="J44" i="88" s="1"/>
  <c r="G163" i="89"/>
  <c r="J163" i="89" s="1"/>
  <c r="G29" i="88"/>
  <c r="J29" i="88" s="1"/>
  <c r="G50" i="88"/>
  <c r="J50" i="88" s="1"/>
  <c r="G41" i="88"/>
  <c r="J41" i="88" s="1"/>
  <c r="G154" i="89"/>
  <c r="J154" i="89" s="1"/>
  <c r="G71" i="97"/>
  <c r="J71" i="97" s="1"/>
  <c r="G88" i="87"/>
  <c r="J88" i="87" s="1"/>
  <c r="G87" i="87"/>
  <c r="J87" i="87" s="1"/>
  <c r="G162" i="89"/>
  <c r="J162" i="89" s="1"/>
  <c r="G43" i="88"/>
  <c r="J43" i="88" s="1"/>
  <c r="G61" i="89"/>
  <c r="J61" i="89" s="1"/>
  <c r="G225" i="89"/>
  <c r="J225" i="89" s="1"/>
  <c r="G175" i="97"/>
  <c r="J175" i="97" s="1"/>
  <c r="G79" i="89"/>
  <c r="J79" i="89" s="1"/>
  <c r="G36" i="88"/>
  <c r="J36" i="88" s="1"/>
  <c r="G48" i="88"/>
  <c r="J48" i="88" s="1"/>
  <c r="G99" i="89"/>
  <c r="J99" i="89" s="1"/>
  <c r="G81" i="89"/>
  <c r="J81" i="89" s="1"/>
  <c r="G40" i="88"/>
  <c r="J40" i="88" s="1"/>
  <c r="G58" i="88"/>
  <c r="J58" i="88" s="1"/>
  <c r="G208" i="102"/>
  <c r="J208" i="102" s="1"/>
  <c r="G181" i="102"/>
  <c r="J181" i="102" s="1"/>
  <c r="G155" i="102"/>
  <c r="J155" i="102" s="1"/>
  <c r="G193" i="102"/>
  <c r="J193" i="102" s="1"/>
  <c r="G127" i="102"/>
  <c r="J127" i="102" s="1"/>
  <c r="G206" i="102"/>
  <c r="J206" i="102" s="1"/>
  <c r="G173" i="87"/>
  <c r="J173" i="87" s="1"/>
  <c r="G174" i="87"/>
  <c r="J174" i="87" s="1"/>
  <c r="G103" i="87"/>
  <c r="J103" i="87" s="1"/>
  <c r="G102" i="87"/>
  <c r="J102" i="87" s="1"/>
  <c r="G111" i="88"/>
  <c r="J111" i="88" s="1"/>
  <c r="G116" i="88"/>
  <c r="J116" i="88" s="1"/>
  <c r="G115" i="88"/>
  <c r="J115" i="88" s="1"/>
  <c r="G107" i="88"/>
  <c r="J107" i="88" s="1"/>
  <c r="G110" i="88"/>
  <c r="J110" i="88" s="1"/>
  <c r="G117" i="88"/>
  <c r="J117" i="88" s="1"/>
  <c r="G112" i="88"/>
  <c r="J112" i="88" s="1"/>
  <c r="G108" i="88"/>
  <c r="J108" i="88" s="1"/>
  <c r="G131" i="85"/>
  <c r="J131" i="85" s="1"/>
  <c r="G82" i="87"/>
  <c r="J82" i="87" s="1"/>
  <c r="G7" i="85"/>
  <c r="J7" i="85" s="1"/>
  <c r="G15" i="85"/>
  <c r="J15" i="85" s="1"/>
  <c r="G18" i="85"/>
  <c r="J18" i="85" s="1"/>
  <c r="G186" i="89"/>
  <c r="J186" i="89" s="1"/>
  <c r="G104" i="89"/>
  <c r="J104" i="89" s="1"/>
  <c r="G191" i="89"/>
  <c r="J191" i="89" s="1"/>
  <c r="G190" i="89"/>
  <c r="J190" i="89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2" l="1"/>
  <c r="J202" i="102" s="1"/>
  <c r="G182" i="102"/>
  <c r="J182" i="102" s="1"/>
  <c r="G83" i="101"/>
  <c r="J83" i="101" s="1"/>
  <c r="G83" i="102" s="1"/>
  <c r="J83" i="102" s="1"/>
  <c r="G83" i="103" s="1"/>
  <c r="J83" i="103" s="1"/>
  <c r="G84" i="101"/>
  <c r="J84" i="101" s="1"/>
  <c r="G84" i="102" s="1"/>
  <c r="J84" i="102" s="1"/>
  <c r="G84" i="103" s="1"/>
  <c r="J84" i="103" s="1"/>
  <c r="G11" i="101"/>
  <c r="J11" i="101" s="1"/>
  <c r="G11" i="102" s="1"/>
  <c r="J11" i="102" s="1"/>
  <c r="G198" i="101"/>
  <c r="J198" i="101" s="1"/>
  <c r="G198" i="102" s="1"/>
  <c r="J198" i="102" s="1"/>
  <c r="G196" i="102"/>
  <c r="J196" i="102" s="1"/>
  <c r="G165" i="88"/>
  <c r="J165" i="88" s="1"/>
  <c r="G165" i="89" s="1"/>
  <c r="J165" i="89" s="1"/>
  <c r="G168" i="90"/>
  <c r="J168" i="90" s="1"/>
  <c r="G168" i="91" s="1"/>
  <c r="J168" i="91" s="1"/>
  <c r="G143" i="90"/>
  <c r="J143" i="90" s="1"/>
  <c r="G143" i="91" s="1"/>
  <c r="J143" i="91" s="1"/>
  <c r="G146" i="90"/>
  <c r="J146" i="90" s="1"/>
  <c r="G144" i="90"/>
  <c r="J144" i="90" s="1"/>
  <c r="G142" i="90"/>
  <c r="J142" i="90" s="1"/>
  <c r="G142" i="91" s="1"/>
  <c r="J142" i="91" s="1"/>
  <c r="G164" i="90"/>
  <c r="J164" i="90" s="1"/>
  <c r="G259" i="90"/>
  <c r="J259" i="90" s="1"/>
  <c r="E259" i="91" s="1"/>
  <c r="G259" i="91" s="1"/>
  <c r="J259" i="91" s="1"/>
  <c r="E259" i="92" s="1"/>
  <c r="G170" i="90"/>
  <c r="J170" i="90" s="1"/>
  <c r="G170" i="91" s="1"/>
  <c r="J170" i="91" s="1"/>
  <c r="G163" i="90"/>
  <c r="J163" i="90" s="1"/>
  <c r="G163" i="91" s="1"/>
  <c r="J163" i="91" s="1"/>
  <c r="G151" i="103"/>
  <c r="J151" i="103" s="1"/>
  <c r="G140" i="90"/>
  <c r="J140" i="90" s="1"/>
  <c r="G145" i="90"/>
  <c r="J145" i="90" s="1"/>
  <c r="G145" i="91" s="1"/>
  <c r="J145" i="91" s="1"/>
  <c r="G141" i="90"/>
  <c r="J141" i="90" s="1"/>
  <c r="G166" i="90"/>
  <c r="J166" i="90" s="1"/>
  <c r="G166" i="91" s="1"/>
  <c r="J166" i="91" s="1"/>
  <c r="G148" i="103"/>
  <c r="J148" i="103" s="1"/>
  <c r="G162" i="90"/>
  <c r="J162" i="90" s="1"/>
  <c r="G159" i="90"/>
  <c r="J159" i="90" s="1"/>
  <c r="G155" i="103"/>
  <c r="J155" i="103" s="1"/>
  <c r="G158" i="90"/>
  <c r="J158" i="90" s="1"/>
  <c r="G154" i="90"/>
  <c r="J154" i="90" s="1"/>
  <c r="G152" i="103"/>
  <c r="J152" i="103" s="1"/>
  <c r="G153" i="103"/>
  <c r="J153" i="103" s="1"/>
  <c r="G22" i="89"/>
  <c r="J22" i="89" s="1"/>
  <c r="G67" i="90"/>
  <c r="J67" i="90" s="1"/>
  <c r="G122" i="88"/>
  <c r="J122" i="88" s="1"/>
  <c r="G123" i="90"/>
  <c r="J123" i="90" s="1"/>
  <c r="G69" i="90"/>
  <c r="J69" i="90" s="1"/>
  <c r="G69" i="91" s="1"/>
  <c r="J69" i="91" s="1"/>
  <c r="G70" i="98"/>
  <c r="J70" i="98" s="1"/>
  <c r="G36" i="89"/>
  <c r="J36" i="89" s="1"/>
  <c r="G24" i="89"/>
  <c r="J24" i="89" s="1"/>
  <c r="G208" i="103"/>
  <c r="J208" i="103" s="1"/>
  <c r="G175" i="98"/>
  <c r="J175" i="98" s="1"/>
  <c r="G192" i="90"/>
  <c r="J192" i="90" s="1"/>
  <c r="G192" i="91" s="1"/>
  <c r="J192" i="91" s="1"/>
  <c r="G171" i="90"/>
  <c r="J171" i="90" s="1"/>
  <c r="G205" i="103"/>
  <c r="J205" i="103" s="1"/>
  <c r="G194" i="103"/>
  <c r="J194" i="103" s="1"/>
  <c r="G193" i="103"/>
  <c r="J193" i="103" s="1"/>
  <c r="G180" i="90"/>
  <c r="J180" i="90" s="1"/>
  <c r="G209" i="101"/>
  <c r="J209" i="101" s="1"/>
  <c r="G209" i="102" s="1"/>
  <c r="J209" i="102" s="1"/>
  <c r="G224" i="89"/>
  <c r="J224" i="89" s="1"/>
  <c r="G225" i="90"/>
  <c r="J225" i="90" s="1"/>
  <c r="G176" i="90"/>
  <c r="J176" i="90" s="1"/>
  <c r="G176" i="91" s="1"/>
  <c r="J176" i="91" s="1"/>
  <c r="G185" i="90"/>
  <c r="J185" i="90" s="1"/>
  <c r="G185" i="91" s="1"/>
  <c r="J185" i="91" s="1"/>
  <c r="G181" i="103"/>
  <c r="J181" i="103" s="1"/>
  <c r="G215" i="90"/>
  <c r="J215" i="90" s="1"/>
  <c r="G215" i="91" s="1"/>
  <c r="J215" i="91" s="1"/>
  <c r="G220" i="90"/>
  <c r="J220" i="90" s="1"/>
  <c r="G172" i="90"/>
  <c r="J172" i="90" s="1"/>
  <c r="G172" i="91" s="1"/>
  <c r="J172" i="91" s="1"/>
  <c r="G213" i="103"/>
  <c r="J213" i="103" s="1"/>
  <c r="G222" i="90"/>
  <c r="J222" i="90" s="1"/>
  <c r="G222" i="91" s="1"/>
  <c r="J222" i="91" s="1"/>
  <c r="G226" i="103"/>
  <c r="J226" i="103" s="1"/>
  <c r="G206" i="103"/>
  <c r="J206" i="103" s="1"/>
  <c r="G227" i="89"/>
  <c r="J227" i="89" s="1"/>
  <c r="G179" i="90"/>
  <c r="J179" i="90" s="1"/>
  <c r="G228" i="89"/>
  <c r="J228" i="89" s="1"/>
  <c r="G228" i="90" s="1"/>
  <c r="J228" i="90" s="1"/>
  <c r="G177" i="103"/>
  <c r="J177" i="103" s="1"/>
  <c r="G127" i="103"/>
  <c r="J127" i="103" s="1"/>
  <c r="G137" i="90"/>
  <c r="J137" i="90" s="1"/>
  <c r="G126" i="103"/>
  <c r="J126" i="103" s="1"/>
  <c r="G130" i="90"/>
  <c r="J130" i="90" s="1"/>
  <c r="G139" i="90"/>
  <c r="J139" i="90" s="1"/>
  <c r="G139" i="91" s="1"/>
  <c r="J139" i="91" s="1"/>
  <c r="G138" i="90"/>
  <c r="J138" i="90" s="1"/>
  <c r="G125" i="103"/>
  <c r="J125" i="103" s="1"/>
  <c r="G118" i="90"/>
  <c r="J118" i="90" s="1"/>
  <c r="G119" i="88"/>
  <c r="J119" i="88" s="1"/>
  <c r="G119" i="89" s="1"/>
  <c r="J119" i="89" s="1"/>
  <c r="G120" i="90"/>
  <c r="J120" i="90" s="1"/>
  <c r="G120" i="91" s="1"/>
  <c r="J120" i="91" s="1"/>
  <c r="G86" i="88"/>
  <c r="J86" i="88" s="1"/>
  <c r="G96" i="88"/>
  <c r="J96" i="88" s="1"/>
  <c r="G96" i="89" s="1"/>
  <c r="J96" i="89" s="1"/>
  <c r="G81" i="90"/>
  <c r="J81" i="90" s="1"/>
  <c r="G71" i="98"/>
  <c r="J71" i="98" s="1"/>
  <c r="G89" i="90"/>
  <c r="J89" i="90" s="1"/>
  <c r="G89" i="91" s="1"/>
  <c r="J89" i="91" s="1"/>
  <c r="G106" i="90"/>
  <c r="J106" i="90" s="1"/>
  <c r="G99" i="90"/>
  <c r="J99" i="90" s="1"/>
  <c r="G98" i="90"/>
  <c r="J98" i="90" s="1"/>
  <c r="G101" i="90"/>
  <c r="J101" i="90" s="1"/>
  <c r="G103" i="88"/>
  <c r="J103" i="88" s="1"/>
  <c r="G93" i="90"/>
  <c r="J93" i="90" s="1"/>
  <c r="G93" i="91" s="1"/>
  <c r="J93" i="91" s="1"/>
  <c r="G77" i="90"/>
  <c r="J77" i="90" s="1"/>
  <c r="G77" i="91" s="1"/>
  <c r="J77" i="91" s="1"/>
  <c r="G73" i="90"/>
  <c r="J73" i="90" s="1"/>
  <c r="G74" i="90"/>
  <c r="J74" i="90" s="1"/>
  <c r="G95" i="90"/>
  <c r="J95" i="90" s="1"/>
  <c r="G85" i="90"/>
  <c r="J85" i="90" s="1"/>
  <c r="G85" i="91" s="1"/>
  <c r="J85" i="91" s="1"/>
  <c r="G92" i="90"/>
  <c r="J92" i="90" s="1"/>
  <c r="G72" i="90"/>
  <c r="J72" i="90" s="1"/>
  <c r="G79" i="90"/>
  <c r="J79" i="90" s="1"/>
  <c r="G90" i="90"/>
  <c r="J90" i="90" s="1"/>
  <c r="G78" i="90"/>
  <c r="J78" i="90" s="1"/>
  <c r="G78" i="91" s="1"/>
  <c r="J78" i="91" s="1"/>
  <c r="G52" i="89"/>
  <c r="J52" i="89" s="1"/>
  <c r="G57" i="89"/>
  <c r="J57" i="89" s="1"/>
  <c r="G62" i="90"/>
  <c r="J62" i="90" s="1"/>
  <c r="G58" i="89"/>
  <c r="J58" i="89" s="1"/>
  <c r="G40" i="89"/>
  <c r="J40" i="89" s="1"/>
  <c r="G61" i="90"/>
  <c r="J61" i="90" s="1"/>
  <c r="G50" i="89"/>
  <c r="J50" i="89" s="1"/>
  <c r="G37" i="107"/>
  <c r="J37" i="107" s="1"/>
  <c r="G37" i="89"/>
  <c r="J37" i="89" s="1"/>
  <c r="G37" i="92"/>
  <c r="J37" i="92" s="1"/>
  <c r="G37" i="93" s="1"/>
  <c r="J37" i="93" s="1"/>
  <c r="G37" i="94" s="1"/>
  <c r="J37" i="94" s="1"/>
  <c r="G64" i="90"/>
  <c r="J64" i="90" s="1"/>
  <c r="G43" i="89"/>
  <c r="J43" i="89" s="1"/>
  <c r="G43" i="90" s="1"/>
  <c r="J43" i="90" s="1"/>
  <c r="G56" i="89"/>
  <c r="J56" i="89" s="1"/>
  <c r="G54" i="89"/>
  <c r="J54" i="89" s="1"/>
  <c r="G54" i="90" s="1"/>
  <c r="J54" i="90" s="1"/>
  <c r="G49" i="89"/>
  <c r="J49" i="89" s="1"/>
  <c r="G49" i="90" s="1"/>
  <c r="J49" i="90" s="1"/>
  <c r="G51" i="89"/>
  <c r="J51" i="89" s="1"/>
  <c r="G51" i="90" s="1"/>
  <c r="J51" i="90" s="1"/>
  <c r="G55" i="89"/>
  <c r="J55" i="89" s="1"/>
  <c r="G55" i="90" s="1"/>
  <c r="J55" i="90" s="1"/>
  <c r="G68" i="90"/>
  <c r="J68" i="90" s="1"/>
  <c r="G68" i="91" s="1"/>
  <c r="J68" i="91" s="1"/>
  <c r="G65" i="90"/>
  <c r="J65" i="90" s="1"/>
  <c r="G48" i="89"/>
  <c r="J48" i="89" s="1"/>
  <c r="G66" i="90"/>
  <c r="J66" i="90" s="1"/>
  <c r="G46" i="89"/>
  <c r="J46" i="89" s="1"/>
  <c r="G44" i="89"/>
  <c r="J44" i="89" s="1"/>
  <c r="G42" i="89"/>
  <c r="J42" i="89" s="1"/>
  <c r="G53" i="89"/>
  <c r="J53" i="89" s="1"/>
  <c r="G59" i="89"/>
  <c r="J59" i="89" s="1"/>
  <c r="G25" i="89"/>
  <c r="J25" i="89" s="1"/>
  <c r="G26" i="89"/>
  <c r="J26" i="89" s="1"/>
  <c r="G20" i="89"/>
  <c r="J20" i="89" s="1"/>
  <c r="G21" i="90"/>
  <c r="J21" i="90" s="1"/>
  <c r="G23" i="90"/>
  <c r="J23" i="90" s="1"/>
  <c r="G23" i="91" s="1"/>
  <c r="J23" i="91" s="1"/>
  <c r="G28" i="89"/>
  <c r="J28" i="89" s="1"/>
  <c r="G29" i="89"/>
  <c r="J29" i="89" s="1"/>
  <c r="G27" i="89"/>
  <c r="J27" i="89" s="1"/>
  <c r="G27" i="90" s="1"/>
  <c r="J27" i="90" s="1"/>
  <c r="G33" i="89"/>
  <c r="J33" i="89" s="1"/>
  <c r="G34" i="89"/>
  <c r="J34" i="89" s="1"/>
  <c r="G34" i="90" s="1"/>
  <c r="J34" i="90" s="1"/>
  <c r="G32" i="89"/>
  <c r="J32" i="89" s="1"/>
  <c r="G19" i="89"/>
  <c r="J19" i="89" s="1"/>
  <c r="G184" i="90"/>
  <c r="J184" i="90" s="1"/>
  <c r="G223" i="90"/>
  <c r="J223" i="90" s="1"/>
  <c r="G223" i="91" s="1"/>
  <c r="J223" i="91" s="1"/>
  <c r="G41" i="89"/>
  <c r="J41" i="89" s="1"/>
  <c r="G100" i="90"/>
  <c r="J100" i="90" s="1"/>
  <c r="G183" i="90"/>
  <c r="J183" i="90" s="1"/>
  <c r="G31" i="89"/>
  <c r="J31" i="89" s="1"/>
  <c r="G47" i="89"/>
  <c r="J47" i="89" s="1"/>
  <c r="G47" i="90" s="1"/>
  <c r="J47" i="90" s="1"/>
  <c r="G214" i="87"/>
  <c r="J214" i="87" s="1"/>
  <c r="G214" i="88" s="1"/>
  <c r="J214" i="88" s="1"/>
  <c r="G160" i="90"/>
  <c r="J160" i="90" s="1"/>
  <c r="G167" i="90"/>
  <c r="J167" i="90" s="1"/>
  <c r="G167" i="91" s="1"/>
  <c r="J167" i="91" s="1"/>
  <c r="G121" i="90"/>
  <c r="J121" i="90" s="1"/>
  <c r="G91" i="90"/>
  <c r="J91" i="90" s="1"/>
  <c r="G91" i="91" s="1"/>
  <c r="J91" i="91" s="1"/>
  <c r="G80" i="90"/>
  <c r="J80" i="90" s="1"/>
  <c r="G80" i="91" s="1"/>
  <c r="J80" i="91" s="1"/>
  <c r="G157" i="102"/>
  <c r="J157" i="102" s="1"/>
  <c r="G128" i="102"/>
  <c r="J128" i="102" s="1"/>
  <c r="G204" i="102"/>
  <c r="J204" i="102" s="1"/>
  <c r="G10" i="102"/>
  <c r="J10" i="102" s="1"/>
  <c r="G212" i="102"/>
  <c r="J212" i="102" s="1"/>
  <c r="G113" i="103"/>
  <c r="J113" i="103" s="1"/>
  <c r="G39" i="102"/>
  <c r="J39" i="102" s="1"/>
  <c r="G149" i="102"/>
  <c r="J149" i="102" s="1"/>
  <c r="G210" i="102"/>
  <c r="J210" i="102" s="1"/>
  <c r="G147" i="102"/>
  <c r="J147" i="102" s="1"/>
  <c r="G195" i="102"/>
  <c r="J195" i="102" s="1"/>
  <c r="G203" i="102"/>
  <c r="J203" i="102" s="1"/>
  <c r="G197" i="102"/>
  <c r="J197" i="102" s="1"/>
  <c r="G9" i="102"/>
  <c r="J9" i="102" s="1"/>
  <c r="G150" i="102"/>
  <c r="J150" i="102" s="1"/>
  <c r="G211" i="102"/>
  <c r="J211" i="102" s="1"/>
  <c r="G122" i="89"/>
  <c r="J122" i="89" s="1"/>
  <c r="G161" i="89"/>
  <c r="J161" i="89" s="1"/>
  <c r="G115" i="89"/>
  <c r="J115" i="89" s="1"/>
  <c r="G88" i="88"/>
  <c r="J88" i="88" s="1"/>
  <c r="G87" i="88"/>
  <c r="J87" i="88" s="1"/>
  <c r="G108" i="89"/>
  <c r="J108" i="89" s="1"/>
  <c r="G221" i="89"/>
  <c r="J221" i="89" s="1"/>
  <c r="G107" i="89"/>
  <c r="J107" i="89" s="1"/>
  <c r="G112" i="89"/>
  <c r="J112" i="89" s="1"/>
  <c r="G117" i="89"/>
  <c r="J117" i="89" s="1"/>
  <c r="G116" i="89"/>
  <c r="J116" i="89" s="1"/>
  <c r="G110" i="89"/>
  <c r="J110" i="89" s="1"/>
  <c r="G38" i="89"/>
  <c r="J38" i="89" s="1"/>
  <c r="G111" i="89"/>
  <c r="J111" i="89" s="1"/>
  <c r="G173" i="88"/>
  <c r="J173" i="88" s="1"/>
  <c r="G174" i="88"/>
  <c r="J174" i="88" s="1"/>
  <c r="G102" i="88"/>
  <c r="J102" i="88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17" i="86"/>
  <c r="J17" i="86" s="1"/>
  <c r="G14" i="86"/>
  <c r="J14" i="86" s="1"/>
  <c r="G7" i="86"/>
  <c r="J7" i="86" s="1"/>
  <c r="G82" i="88"/>
  <c r="J82" i="88" s="1"/>
  <c r="G131" i="86"/>
  <c r="J131" i="86" s="1"/>
  <c r="G134" i="86"/>
  <c r="J134" i="86" s="1"/>
  <c r="G97" i="92"/>
  <c r="J97" i="92" s="1"/>
  <c r="G186" i="90"/>
  <c r="J186" i="90" s="1"/>
  <c r="G104" i="90"/>
  <c r="J10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144" i="91" l="1"/>
  <c r="J144" i="91" s="1"/>
  <c r="G144" i="92" s="1"/>
  <c r="J144" i="92" s="1"/>
  <c r="G164" i="91"/>
  <c r="J164" i="91" s="1"/>
  <c r="G162" i="91"/>
  <c r="J162" i="91" s="1"/>
  <c r="G162" i="92" s="1"/>
  <c r="J162" i="92" s="1"/>
  <c r="G140" i="91"/>
  <c r="J140" i="91" s="1"/>
  <c r="G140" i="92" s="1"/>
  <c r="J140" i="92" s="1"/>
  <c r="G148" i="104"/>
  <c r="J148" i="104" s="1"/>
  <c r="G151" i="104"/>
  <c r="J151" i="104" s="1"/>
  <c r="G150" i="103"/>
  <c r="J150" i="103" s="1"/>
  <c r="G160" i="91"/>
  <c r="J160" i="91" s="1"/>
  <c r="G149" i="103"/>
  <c r="J149" i="103" s="1"/>
  <c r="G165" i="90"/>
  <c r="J165" i="90" s="1"/>
  <c r="G165" i="91" s="1"/>
  <c r="J165" i="91" s="1"/>
  <c r="G161" i="90"/>
  <c r="J161" i="90" s="1"/>
  <c r="G161" i="91" s="1"/>
  <c r="J161" i="91" s="1"/>
  <c r="G141" i="91"/>
  <c r="J141" i="91" s="1"/>
  <c r="G141" i="92" s="1"/>
  <c r="J141" i="92" s="1"/>
  <c r="G146" i="91"/>
  <c r="J146" i="91" s="1"/>
  <c r="G146" i="92" s="1"/>
  <c r="J146" i="92" s="1"/>
  <c r="G159" i="91"/>
  <c r="J159" i="91" s="1"/>
  <c r="G159" i="92" s="1"/>
  <c r="J159" i="92" s="1"/>
  <c r="G153" i="104"/>
  <c r="J153" i="104" s="1"/>
  <c r="G154" i="91"/>
  <c r="J154" i="91" s="1"/>
  <c r="G154" i="92" s="1"/>
  <c r="J154" i="92" s="1"/>
  <c r="G158" i="91"/>
  <c r="J158" i="91" s="1"/>
  <c r="G158" i="92" s="1"/>
  <c r="J158" i="92" s="1"/>
  <c r="G155" i="104"/>
  <c r="J155" i="104" s="1"/>
  <c r="G157" i="103"/>
  <c r="J157" i="103" s="1"/>
  <c r="G152" i="104"/>
  <c r="J152" i="104" s="1"/>
  <c r="G22" i="90"/>
  <c r="J22" i="90" s="1"/>
  <c r="G41" i="90"/>
  <c r="J41" i="90" s="1"/>
  <c r="G67" i="91"/>
  <c r="J67" i="91" s="1"/>
  <c r="G67" i="92" s="1"/>
  <c r="J67" i="92" s="1"/>
  <c r="G123" i="91"/>
  <c r="J123" i="91" s="1"/>
  <c r="G123" i="92" s="1"/>
  <c r="J123" i="92" s="1"/>
  <c r="G122" i="90"/>
  <c r="J122" i="90" s="1"/>
  <c r="G121" i="91"/>
  <c r="J121" i="91" s="1"/>
  <c r="G70" i="99"/>
  <c r="J70" i="99" s="1"/>
  <c r="E70" i="100" s="1"/>
  <c r="G70" i="100" s="1"/>
  <c r="J70" i="100" s="1"/>
  <c r="G36" i="90"/>
  <c r="J36" i="90" s="1"/>
  <c r="G36" i="91" s="1"/>
  <c r="J36" i="91" s="1"/>
  <c r="G24" i="90"/>
  <c r="J24" i="90" s="1"/>
  <c r="G227" i="90"/>
  <c r="J227" i="90" s="1"/>
  <c r="G227" i="91" s="1"/>
  <c r="J227" i="91" s="1"/>
  <c r="G194" i="104"/>
  <c r="J194" i="104" s="1"/>
  <c r="G193" i="104"/>
  <c r="J193" i="104" s="1"/>
  <c r="G206" i="104"/>
  <c r="J206" i="104" s="1"/>
  <c r="G220" i="91"/>
  <c r="J220" i="91" s="1"/>
  <c r="G220" i="92" s="1"/>
  <c r="J220" i="92" s="1"/>
  <c r="G205" i="104"/>
  <c r="J205" i="104" s="1"/>
  <c r="G225" i="91"/>
  <c r="J225" i="91" s="1"/>
  <c r="G225" i="92" s="1"/>
  <c r="J225" i="92" s="1"/>
  <c r="G171" i="91"/>
  <c r="J171" i="91" s="1"/>
  <c r="G171" i="92" s="1"/>
  <c r="J171" i="92" s="1"/>
  <c r="G224" i="90"/>
  <c r="J224" i="90" s="1"/>
  <c r="G224" i="91" s="1"/>
  <c r="J224" i="91" s="1"/>
  <c r="G224" i="92" s="1"/>
  <c r="J224" i="92" s="1"/>
  <c r="G179" i="91"/>
  <c r="J179" i="91" s="1"/>
  <c r="G179" i="92" s="1"/>
  <c r="J179" i="92" s="1"/>
  <c r="G177" i="104"/>
  <c r="J177" i="104" s="1"/>
  <c r="G175" i="99"/>
  <c r="J175" i="99" s="1"/>
  <c r="E175" i="100" s="1"/>
  <c r="G175" i="100" s="1"/>
  <c r="J175" i="100" s="1"/>
  <c r="G213" i="104"/>
  <c r="J213" i="104" s="1"/>
  <c r="G213" i="105" s="1"/>
  <c r="J213" i="105" s="1"/>
  <c r="G180" i="91"/>
  <c r="J180" i="91" s="1"/>
  <c r="G180" i="92" s="1"/>
  <c r="J180" i="92" s="1"/>
  <c r="G208" i="104"/>
  <c r="J208" i="104" s="1"/>
  <c r="G208" i="105" s="1"/>
  <c r="J208" i="105" s="1"/>
  <c r="G209" i="103"/>
  <c r="J209" i="103" s="1"/>
  <c r="G209" i="104" s="1"/>
  <c r="J209" i="104" s="1"/>
  <c r="G209" i="105" s="1"/>
  <c r="J209" i="105" s="1"/>
  <c r="G197" i="103"/>
  <c r="J197" i="103" s="1"/>
  <c r="G198" i="103"/>
  <c r="J198" i="103" s="1"/>
  <c r="G203" i="103"/>
  <c r="J203" i="103" s="1"/>
  <c r="G182" i="103"/>
  <c r="J182" i="103" s="1"/>
  <c r="G183" i="91"/>
  <c r="J183" i="91" s="1"/>
  <c r="G183" i="92" s="1"/>
  <c r="J183" i="92" s="1"/>
  <c r="G221" i="90"/>
  <c r="J221" i="90" s="1"/>
  <c r="G202" i="103"/>
  <c r="J202" i="103" s="1"/>
  <c r="G211" i="103"/>
  <c r="J211" i="103" s="1"/>
  <c r="G195" i="103"/>
  <c r="J195" i="103" s="1"/>
  <c r="G212" i="103"/>
  <c r="J212" i="103" s="1"/>
  <c r="G210" i="103"/>
  <c r="J210" i="103" s="1"/>
  <c r="G184" i="91"/>
  <c r="J184" i="91" s="1"/>
  <c r="G226" i="104"/>
  <c r="J226" i="104" s="1"/>
  <c r="G181" i="104"/>
  <c r="J181" i="104" s="1"/>
  <c r="G196" i="103"/>
  <c r="J196" i="103" s="1"/>
  <c r="G204" i="103"/>
  <c r="J204" i="103" s="1"/>
  <c r="G130" i="91"/>
  <c r="J130" i="91" s="1"/>
  <c r="G130" i="92" s="1"/>
  <c r="J130" i="92" s="1"/>
  <c r="G137" i="91"/>
  <c r="J137" i="91" s="1"/>
  <c r="G137" i="92" s="1"/>
  <c r="J137" i="92" s="1"/>
  <c r="G138" i="91"/>
  <c r="J138" i="91" s="1"/>
  <c r="G138" i="92" s="1"/>
  <c r="J138" i="92" s="1"/>
  <c r="G127" i="104"/>
  <c r="J127" i="104" s="1"/>
  <c r="G126" i="104"/>
  <c r="J126" i="104" s="1"/>
  <c r="G128" i="103"/>
  <c r="J128" i="103" s="1"/>
  <c r="G125" i="104"/>
  <c r="J125" i="104" s="1"/>
  <c r="G118" i="91"/>
  <c r="J118" i="91" s="1"/>
  <c r="G118" i="92" s="1"/>
  <c r="J118" i="92" s="1"/>
  <c r="G113" i="104"/>
  <c r="J113" i="104" s="1"/>
  <c r="G116" i="90"/>
  <c r="J116" i="90" s="1"/>
  <c r="G111" i="90"/>
  <c r="J111" i="90" s="1"/>
  <c r="G117" i="90"/>
  <c r="J117" i="90" s="1"/>
  <c r="G117" i="91" s="1"/>
  <c r="J117" i="91" s="1"/>
  <c r="G115" i="90"/>
  <c r="J115" i="90" s="1"/>
  <c r="G119" i="90"/>
  <c r="J119" i="90" s="1"/>
  <c r="G119" i="91" s="1"/>
  <c r="J119" i="91" s="1"/>
  <c r="G112" i="90"/>
  <c r="J112" i="90" s="1"/>
  <c r="G92" i="91"/>
  <c r="J92" i="91" s="1"/>
  <c r="G92" i="92" s="1"/>
  <c r="J92" i="92" s="1"/>
  <c r="G99" i="91"/>
  <c r="J99" i="91" s="1"/>
  <c r="G99" i="92" s="1"/>
  <c r="J99" i="92" s="1"/>
  <c r="G106" i="91"/>
  <c r="J106" i="91" s="1"/>
  <c r="G106" i="92" s="1"/>
  <c r="J106" i="92" s="1"/>
  <c r="G95" i="91"/>
  <c r="J95" i="91" s="1"/>
  <c r="G95" i="92" s="1"/>
  <c r="J95" i="92" s="1"/>
  <c r="G74" i="91"/>
  <c r="J74" i="91" s="1"/>
  <c r="G74" i="92" s="1"/>
  <c r="J74" i="92" s="1"/>
  <c r="G71" i="99"/>
  <c r="J71" i="99" s="1"/>
  <c r="E71" i="100" s="1"/>
  <c r="G71" i="100" s="1"/>
  <c r="J71" i="100" s="1"/>
  <c r="G90" i="91"/>
  <c r="J90" i="91" s="1"/>
  <c r="G90" i="92" s="1"/>
  <c r="J90" i="92" s="1"/>
  <c r="G101" i="91"/>
  <c r="J101" i="91" s="1"/>
  <c r="G101" i="92" s="1"/>
  <c r="J101" i="92" s="1"/>
  <c r="G81" i="91"/>
  <c r="J81" i="91" s="1"/>
  <c r="G81" i="92" s="1"/>
  <c r="J81" i="92" s="1"/>
  <c r="G79" i="91"/>
  <c r="J79" i="91" s="1"/>
  <c r="G79" i="92" s="1"/>
  <c r="J79" i="92" s="1"/>
  <c r="G84" i="104"/>
  <c r="J84" i="104" s="1"/>
  <c r="G72" i="91"/>
  <c r="J72" i="91" s="1"/>
  <c r="G72" i="92" s="1"/>
  <c r="J72" i="92" s="1"/>
  <c r="G83" i="104"/>
  <c r="J83" i="104" s="1"/>
  <c r="G98" i="91"/>
  <c r="J98" i="91" s="1"/>
  <c r="G98" i="92" s="1"/>
  <c r="J98" i="92" s="1"/>
  <c r="G110" i="90"/>
  <c r="J110" i="90" s="1"/>
  <c r="G96" i="90"/>
  <c r="J96" i="90" s="1"/>
  <c r="G100" i="91"/>
  <c r="J100" i="91" s="1"/>
  <c r="G100" i="92" s="1"/>
  <c r="J100" i="92" s="1"/>
  <c r="G108" i="90"/>
  <c r="J108" i="90" s="1"/>
  <c r="G86" i="89"/>
  <c r="J86" i="89" s="1"/>
  <c r="G53" i="90"/>
  <c r="J53" i="90" s="1"/>
  <c r="G53" i="91" s="1"/>
  <c r="J53" i="91" s="1"/>
  <c r="G42" i="90"/>
  <c r="J42" i="90" s="1"/>
  <c r="G42" i="91" s="1"/>
  <c r="J42" i="91" s="1"/>
  <c r="G50" i="90"/>
  <c r="J50" i="90" s="1"/>
  <c r="G50" i="91" s="1"/>
  <c r="J50" i="91" s="1"/>
  <c r="G44" i="90"/>
  <c r="J44" i="90" s="1"/>
  <c r="G44" i="91" s="1"/>
  <c r="J44" i="91" s="1"/>
  <c r="G61" i="91"/>
  <c r="J61" i="91" s="1"/>
  <c r="G61" i="92" s="1"/>
  <c r="J61" i="92" s="1"/>
  <c r="G46" i="90"/>
  <c r="J46" i="90" s="1"/>
  <c r="G46" i="91" s="1"/>
  <c r="J46" i="91" s="1"/>
  <c r="G40" i="90"/>
  <c r="J40" i="90" s="1"/>
  <c r="G40" i="91" s="1"/>
  <c r="J40" i="91" s="1"/>
  <c r="G66" i="91"/>
  <c r="J66" i="91" s="1"/>
  <c r="G66" i="92" s="1"/>
  <c r="J66" i="92" s="1"/>
  <c r="G58" i="90"/>
  <c r="J58" i="90" s="1"/>
  <c r="G58" i="91" s="1"/>
  <c r="J58" i="91" s="1"/>
  <c r="G48" i="90"/>
  <c r="J48" i="90" s="1"/>
  <c r="G48" i="91" s="1"/>
  <c r="J48" i="91" s="1"/>
  <c r="G64" i="91"/>
  <c r="J64" i="91" s="1"/>
  <c r="G64" i="92" s="1"/>
  <c r="J64" i="92" s="1"/>
  <c r="G62" i="91"/>
  <c r="J62" i="91" s="1"/>
  <c r="G62" i="92" s="1"/>
  <c r="J62" i="92" s="1"/>
  <c r="G65" i="91"/>
  <c r="J65" i="91" s="1"/>
  <c r="G65" i="92" s="1"/>
  <c r="J65" i="92" s="1"/>
  <c r="G57" i="90"/>
  <c r="J57" i="90" s="1"/>
  <c r="G57" i="91" s="1"/>
  <c r="J57" i="91" s="1"/>
  <c r="G59" i="90"/>
  <c r="J59" i="90" s="1"/>
  <c r="G59" i="91" s="1"/>
  <c r="J59" i="91" s="1"/>
  <c r="G37" i="90"/>
  <c r="J37" i="90" s="1"/>
  <c r="G37" i="91" s="1"/>
  <c r="J37" i="91" s="1"/>
  <c r="G52" i="90"/>
  <c r="J52" i="90" s="1"/>
  <c r="G52" i="91" s="1"/>
  <c r="J52" i="91" s="1"/>
  <c r="G37" i="95"/>
  <c r="J37" i="95" s="1"/>
  <c r="G37" i="96" s="1"/>
  <c r="J37" i="96" s="1"/>
  <c r="G37" i="97" s="1"/>
  <c r="J37" i="97" s="1"/>
  <c r="G37" i="98" s="1"/>
  <c r="J37" i="98" s="1"/>
  <c r="G37" i="99" s="1"/>
  <c r="J37" i="99" s="1"/>
  <c r="E37" i="100" s="1"/>
  <c r="G37" i="100" s="1"/>
  <c r="J37" i="100" s="1"/>
  <c r="G56" i="90"/>
  <c r="J56" i="90" s="1"/>
  <c r="G56" i="91" s="1"/>
  <c r="J56" i="91" s="1"/>
  <c r="G39" i="103"/>
  <c r="J39" i="103" s="1"/>
  <c r="G28" i="90"/>
  <c r="J28" i="90" s="1"/>
  <c r="G28" i="91" s="1"/>
  <c r="J28" i="91" s="1"/>
  <c r="G29" i="90"/>
  <c r="J29" i="90" s="1"/>
  <c r="G29" i="91" s="1"/>
  <c r="J29" i="91" s="1"/>
  <c r="G21" i="91"/>
  <c r="J21" i="91" s="1"/>
  <c r="G21" i="92" s="1"/>
  <c r="J21" i="92" s="1"/>
  <c r="G32" i="90"/>
  <c r="J32" i="90" s="1"/>
  <c r="G32" i="91" s="1"/>
  <c r="J32" i="91" s="1"/>
  <c r="G33" i="90"/>
  <c r="J33" i="90" s="1"/>
  <c r="G33" i="91" s="1"/>
  <c r="J33" i="91" s="1"/>
  <c r="G31" i="90"/>
  <c r="J31" i="90" s="1"/>
  <c r="G20" i="90"/>
  <c r="J20" i="90" s="1"/>
  <c r="G26" i="90"/>
  <c r="J26" i="90" s="1"/>
  <c r="G25" i="90"/>
  <c r="J25" i="90" s="1"/>
  <c r="G10" i="103"/>
  <c r="J10" i="103" s="1"/>
  <c r="G16" i="87"/>
  <c r="J16" i="87" s="1"/>
  <c r="G9" i="103"/>
  <c r="J9" i="103" s="1"/>
  <c r="G19" i="90"/>
  <c r="J19" i="90" s="1"/>
  <c r="G38" i="90"/>
  <c r="J38" i="90" s="1"/>
  <c r="G38" i="91" s="1"/>
  <c r="J38" i="91" s="1"/>
  <c r="G215" i="92"/>
  <c r="J215" i="92" s="1"/>
  <c r="G11" i="103"/>
  <c r="J11" i="103" s="1"/>
  <c r="G147" i="103"/>
  <c r="J147" i="103" s="1"/>
  <c r="G69" i="92"/>
  <c r="J69" i="92" s="1"/>
  <c r="G185" i="92"/>
  <c r="J185" i="92" s="1"/>
  <c r="G93" i="92"/>
  <c r="J93" i="92" s="1"/>
  <c r="G103" i="89"/>
  <c r="J103" i="89" s="1"/>
  <c r="G107" i="90"/>
  <c r="J107" i="90" s="1"/>
  <c r="G17" i="87"/>
  <c r="J17" i="87" s="1"/>
  <c r="G15" i="87"/>
  <c r="J15" i="87" s="1"/>
  <c r="G6" i="87"/>
  <c r="J6" i="87" s="1"/>
  <c r="G18" i="87"/>
  <c r="J18" i="87" s="1"/>
  <c r="G8" i="87"/>
  <c r="J8" i="87" s="1"/>
  <c r="G214" i="89"/>
  <c r="J214" i="89" s="1"/>
  <c r="G13" i="87"/>
  <c r="J13" i="87" s="1"/>
  <c r="G7" i="87"/>
  <c r="J7" i="87" s="1"/>
  <c r="G88" i="89"/>
  <c r="J88" i="89" s="1"/>
  <c r="G87" i="89"/>
  <c r="J87" i="89" s="1"/>
  <c r="G14" i="87"/>
  <c r="J14" i="87" s="1"/>
  <c r="G39" i="107"/>
  <c r="J39" i="107" s="1"/>
  <c r="G228" i="91"/>
  <c r="J228" i="91" s="1"/>
  <c r="G173" i="89"/>
  <c r="J173" i="89" s="1"/>
  <c r="G174" i="89"/>
  <c r="J174" i="89" s="1"/>
  <c r="G102" i="89"/>
  <c r="J102" i="89" s="1"/>
  <c r="G23" i="92"/>
  <c r="J23" i="92" s="1"/>
  <c r="G131" i="87"/>
  <c r="J131" i="87" s="1"/>
  <c r="G134" i="87"/>
  <c r="J134" i="87" s="1"/>
  <c r="G82" i="89"/>
  <c r="J82" i="89" s="1"/>
  <c r="G170" i="92"/>
  <c r="J170" i="92" s="1"/>
  <c r="G78" i="92"/>
  <c r="J78" i="92" s="1"/>
  <c r="G55" i="91"/>
  <c r="J55" i="91" s="1"/>
  <c r="G164" i="92"/>
  <c r="J164" i="92" s="1"/>
  <c r="G139" i="92"/>
  <c r="J139" i="92" s="1"/>
  <c r="G68" i="92"/>
  <c r="J68" i="92" s="1"/>
  <c r="G77" i="92"/>
  <c r="J77" i="92" s="1"/>
  <c r="G80" i="92"/>
  <c r="J80" i="92" s="1"/>
  <c r="G166" i="92"/>
  <c r="J166" i="92" s="1"/>
  <c r="G168" i="92"/>
  <c r="J168" i="92" s="1"/>
  <c r="G120" i="92"/>
  <c r="J120" i="92" s="1"/>
  <c r="G34" i="91"/>
  <c r="J34" i="91" s="1"/>
  <c r="G51" i="91"/>
  <c r="J51" i="91" s="1"/>
  <c r="G223" i="92"/>
  <c r="J223" i="92" s="1"/>
  <c r="G43" i="91"/>
  <c r="J43" i="91" s="1"/>
  <c r="G49" i="91"/>
  <c r="J49" i="91" s="1"/>
  <c r="G91" i="92"/>
  <c r="J91" i="92" s="1"/>
  <c r="G142" i="92"/>
  <c r="J142" i="92" s="1"/>
  <c r="G27" i="91"/>
  <c r="J27" i="91" s="1"/>
  <c r="G97" i="93"/>
  <c r="J97" i="93" s="1"/>
  <c r="G54" i="91"/>
  <c r="J54" i="91" s="1"/>
  <c r="G89" i="92"/>
  <c r="J89" i="92" s="1"/>
  <c r="G85" i="92"/>
  <c r="J85" i="92" s="1"/>
  <c r="G47" i="91"/>
  <c r="J47" i="91" s="1"/>
  <c r="G192" i="92"/>
  <c r="J192" i="92" s="1"/>
  <c r="G143" i="92"/>
  <c r="J143" i="92" s="1"/>
  <c r="G163" i="92"/>
  <c r="J163" i="92" s="1"/>
  <c r="G176" i="92"/>
  <c r="J176" i="92" s="1"/>
  <c r="G222" i="92"/>
  <c r="J222" i="92" s="1"/>
  <c r="G172" i="92"/>
  <c r="J172" i="92" s="1"/>
  <c r="G145" i="92"/>
  <c r="J145" i="92" s="1"/>
  <c r="G167" i="92"/>
  <c r="J167" i="92" s="1"/>
  <c r="G186" i="91"/>
  <c r="J186" i="91" s="1"/>
  <c r="G104" i="91"/>
  <c r="J104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37" i="101" l="1"/>
  <c r="J37" i="101" s="1"/>
  <c r="G37" i="102" s="1"/>
  <c r="J37" i="102" s="1"/>
  <c r="G37" i="103" s="1"/>
  <c r="J37" i="103" s="1"/>
  <c r="G37" i="104" s="1"/>
  <c r="J37" i="104" s="1"/>
  <c r="G37" i="105" s="1"/>
  <c r="J37" i="105" s="1"/>
  <c r="G37" i="106" s="1"/>
  <c r="J37" i="106" s="1"/>
  <c r="G155" i="105"/>
  <c r="J155" i="105" s="1"/>
  <c r="G148" i="105"/>
  <c r="J148" i="105" s="1"/>
  <c r="G148" i="106" s="1"/>
  <c r="J148" i="106" s="1"/>
  <c r="G71" i="101"/>
  <c r="J71" i="101" s="1"/>
  <c r="G70" i="101"/>
  <c r="J70" i="101" s="1"/>
  <c r="G175" i="101"/>
  <c r="J175" i="101" s="1"/>
  <c r="G151" i="105"/>
  <c r="J151" i="105" s="1"/>
  <c r="G149" i="104"/>
  <c r="J149" i="104" s="1"/>
  <c r="G160" i="92"/>
  <c r="J160" i="92" s="1"/>
  <c r="G160" i="93" s="1"/>
  <c r="J160" i="93" s="1"/>
  <c r="G150" i="104"/>
  <c r="J150" i="104" s="1"/>
  <c r="G147" i="104"/>
  <c r="J147" i="104" s="1"/>
  <c r="G152" i="105"/>
  <c r="J152" i="105" s="1"/>
  <c r="G157" i="104"/>
  <c r="J157" i="104" s="1"/>
  <c r="G153" i="105"/>
  <c r="J153" i="105" s="1"/>
  <c r="G155" i="106"/>
  <c r="J155" i="106" s="1"/>
  <c r="G155" i="107" s="1"/>
  <c r="J155" i="107" s="1"/>
  <c r="G22" i="91"/>
  <c r="J22" i="91" s="1"/>
  <c r="G22" i="92" s="1"/>
  <c r="J22" i="92" s="1"/>
  <c r="G22" i="93" s="1"/>
  <c r="J22" i="93" s="1"/>
  <c r="G41" i="91"/>
  <c r="J41" i="91" s="1"/>
  <c r="G41" i="92" s="1"/>
  <c r="J41" i="92" s="1"/>
  <c r="G122" i="91"/>
  <c r="J122" i="91" s="1"/>
  <c r="G122" i="92" s="1"/>
  <c r="J122" i="92" s="1"/>
  <c r="G121" i="92"/>
  <c r="J121" i="92" s="1"/>
  <c r="G121" i="93" s="1"/>
  <c r="J121" i="93" s="1"/>
  <c r="G24" i="91"/>
  <c r="J24" i="91" s="1"/>
  <c r="G24" i="92" s="1"/>
  <c r="J24" i="92" s="1"/>
  <c r="G24" i="93" s="1"/>
  <c r="J24" i="93" s="1"/>
  <c r="G181" i="105"/>
  <c r="J181" i="105" s="1"/>
  <c r="G196" i="104"/>
  <c r="J196" i="104" s="1"/>
  <c r="G226" i="105"/>
  <c r="J226" i="105" s="1"/>
  <c r="G205" i="105"/>
  <c r="J205" i="105" s="1"/>
  <c r="G184" i="92"/>
  <c r="J184" i="92" s="1"/>
  <c r="G184" i="93" s="1"/>
  <c r="J184" i="93" s="1"/>
  <c r="G221" i="91"/>
  <c r="J221" i="91" s="1"/>
  <c r="G221" i="92" s="1"/>
  <c r="J221" i="92" s="1"/>
  <c r="G210" i="104"/>
  <c r="J210" i="104" s="1"/>
  <c r="G206" i="105"/>
  <c r="J206" i="105" s="1"/>
  <c r="G211" i="104"/>
  <c r="J211" i="104" s="1"/>
  <c r="G211" i="105" s="1"/>
  <c r="J211" i="105" s="1"/>
  <c r="G212" i="104"/>
  <c r="J212" i="104" s="1"/>
  <c r="G177" i="105"/>
  <c r="J177" i="105" s="1"/>
  <c r="G193" i="105"/>
  <c r="J193" i="105" s="1"/>
  <c r="G182" i="104"/>
  <c r="J182" i="104" s="1"/>
  <c r="G182" i="105" s="1"/>
  <c r="J182" i="105" s="1"/>
  <c r="G194" i="105"/>
  <c r="J194" i="105" s="1"/>
  <c r="G214" i="90"/>
  <c r="J214" i="90" s="1"/>
  <c r="G214" i="91" s="1"/>
  <c r="J214" i="91" s="1"/>
  <c r="G209" i="106"/>
  <c r="J209" i="106" s="1"/>
  <c r="G197" i="104"/>
  <c r="J197" i="104" s="1"/>
  <c r="G198" i="104"/>
  <c r="J198" i="104" s="1"/>
  <c r="G213" i="106"/>
  <c r="J213" i="106" s="1"/>
  <c r="G203" i="104"/>
  <c r="J203" i="104" s="1"/>
  <c r="G203" i="105" s="1"/>
  <c r="J203" i="105" s="1"/>
  <c r="G204" i="104"/>
  <c r="J204" i="104" s="1"/>
  <c r="G195" i="104"/>
  <c r="J195" i="104" s="1"/>
  <c r="G202" i="104"/>
  <c r="J202" i="104" s="1"/>
  <c r="G208" i="106"/>
  <c r="J208" i="106" s="1"/>
  <c r="G125" i="105"/>
  <c r="J125" i="105" s="1"/>
  <c r="G126" i="105"/>
  <c r="J126" i="105" s="1"/>
  <c r="G128" i="104"/>
  <c r="J128" i="104" s="1"/>
  <c r="G127" i="105"/>
  <c r="J127" i="105" s="1"/>
  <c r="G136" i="90"/>
  <c r="J136" i="90" s="1"/>
  <c r="G135" i="91"/>
  <c r="J135" i="91" s="1"/>
  <c r="G111" i="91"/>
  <c r="J111" i="91" s="1"/>
  <c r="G111" i="92" s="1"/>
  <c r="J111" i="92" s="1"/>
  <c r="G115" i="91"/>
  <c r="J115" i="91" s="1"/>
  <c r="G115" i="92" s="1"/>
  <c r="J115" i="92" s="1"/>
  <c r="G116" i="91"/>
  <c r="J116" i="91" s="1"/>
  <c r="G116" i="92" s="1"/>
  <c r="J116" i="92" s="1"/>
  <c r="G113" i="105"/>
  <c r="J113" i="105" s="1"/>
  <c r="G112" i="91"/>
  <c r="J112" i="91" s="1"/>
  <c r="G112" i="92" s="1"/>
  <c r="J112" i="92" s="1"/>
  <c r="G96" i="91"/>
  <c r="J96" i="91" s="1"/>
  <c r="G96" i="92" s="1"/>
  <c r="J96" i="92" s="1"/>
  <c r="G110" i="91"/>
  <c r="J110" i="91" s="1"/>
  <c r="G110" i="92" s="1"/>
  <c r="J110" i="92" s="1"/>
  <c r="G83" i="105"/>
  <c r="J83" i="105" s="1"/>
  <c r="G86" i="90"/>
  <c r="J86" i="90" s="1"/>
  <c r="G86" i="91" s="1"/>
  <c r="J86" i="91" s="1"/>
  <c r="G86" i="92" s="1"/>
  <c r="J86" i="92" s="1"/>
  <c r="G108" i="91"/>
  <c r="J108" i="91" s="1"/>
  <c r="G108" i="92" s="1"/>
  <c r="J108" i="92" s="1"/>
  <c r="G84" i="105"/>
  <c r="J84" i="105" s="1"/>
  <c r="G74" i="93"/>
  <c r="J74" i="93" s="1"/>
  <c r="G39" i="104"/>
  <c r="J39" i="104" s="1"/>
  <c r="G21" i="93"/>
  <c r="J21" i="93" s="1"/>
  <c r="G31" i="91"/>
  <c r="J31" i="91" s="1"/>
  <c r="G31" i="92" s="1"/>
  <c r="J31" i="92" s="1"/>
  <c r="G25" i="91"/>
  <c r="J25" i="91" s="1"/>
  <c r="G25" i="92" s="1"/>
  <c r="J25" i="92" s="1"/>
  <c r="G25" i="93" s="1"/>
  <c r="J25" i="93" s="1"/>
  <c r="G27" i="92"/>
  <c r="J27" i="92" s="1"/>
  <c r="G26" i="91"/>
  <c r="J26" i="91" s="1"/>
  <c r="G26" i="92" s="1"/>
  <c r="J26" i="92" s="1"/>
  <c r="G26" i="93" s="1"/>
  <c r="J26" i="93" s="1"/>
  <c r="G20" i="91"/>
  <c r="J20" i="91" s="1"/>
  <c r="G20" i="92" s="1"/>
  <c r="J20" i="92" s="1"/>
  <c r="G20" i="93" s="1"/>
  <c r="J20" i="93" s="1"/>
  <c r="G9" i="104"/>
  <c r="J9" i="104" s="1"/>
  <c r="G10" i="104"/>
  <c r="J10" i="104" s="1"/>
  <c r="G10" i="105" s="1"/>
  <c r="J10" i="105" s="1"/>
  <c r="G18" i="88"/>
  <c r="J18" i="88" s="1"/>
  <c r="G7" i="88"/>
  <c r="J7" i="88" s="1"/>
  <c r="G6" i="88"/>
  <c r="J6" i="88" s="1"/>
  <c r="G15" i="88"/>
  <c r="J15" i="88" s="1"/>
  <c r="G17" i="88"/>
  <c r="J17" i="88" s="1"/>
  <c r="G8" i="88"/>
  <c r="J8" i="88" s="1"/>
  <c r="G14" i="88"/>
  <c r="J14" i="88" s="1"/>
  <c r="G14" i="89" s="1"/>
  <c r="J14" i="89" s="1"/>
  <c r="G13" i="88"/>
  <c r="J13" i="88" s="1"/>
  <c r="G11" i="104"/>
  <c r="J11" i="104" s="1"/>
  <c r="G19" i="91"/>
  <c r="J19" i="91" s="1"/>
  <c r="G19" i="92" s="1"/>
  <c r="J19" i="92" s="1"/>
  <c r="G19" i="93" s="1"/>
  <c r="J19" i="93" s="1"/>
  <c r="G95" i="93"/>
  <c r="J95" i="93" s="1"/>
  <c r="G16" i="88"/>
  <c r="J16" i="88" s="1"/>
  <c r="G117" i="92"/>
  <c r="J117" i="92" s="1"/>
  <c r="G107" i="91"/>
  <c r="J107" i="91" s="1"/>
  <c r="G88" i="90"/>
  <c r="J88" i="90" s="1"/>
  <c r="G87" i="90"/>
  <c r="J87" i="90" s="1"/>
  <c r="G228" i="92"/>
  <c r="J228" i="92" s="1"/>
  <c r="G227" i="92"/>
  <c r="J227" i="92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90" i="93"/>
  <c r="J90" i="93" s="1"/>
  <c r="G23" i="93"/>
  <c r="J23" i="93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192" i="93"/>
  <c r="J192" i="93" s="1"/>
  <c r="G54" i="92"/>
  <c r="J54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62" i="93"/>
  <c r="J62" i="93" s="1"/>
  <c r="G220" i="93"/>
  <c r="J220" i="93" s="1"/>
  <c r="G80" i="93"/>
  <c r="J80" i="93" s="1"/>
  <c r="G57" i="92"/>
  <c r="J57" i="92" s="1"/>
  <c r="G53" i="92"/>
  <c r="J53" i="92" s="1"/>
  <c r="G44" i="92"/>
  <c r="J44" i="92" s="1"/>
  <c r="G165" i="92"/>
  <c r="J165" i="92" s="1"/>
  <c r="G130" i="93"/>
  <c r="J130" i="93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85" i="93"/>
  <c r="J85" i="93" s="1"/>
  <c r="G142" i="93"/>
  <c r="J142" i="93" s="1"/>
  <c r="G32" i="92"/>
  <c r="J32" i="92" s="1"/>
  <c r="G141" i="93"/>
  <c r="J141" i="93" s="1"/>
  <c r="G56" i="92"/>
  <c r="J56" i="92" s="1"/>
  <c r="G91" i="93"/>
  <c r="J91" i="93" s="1"/>
  <c r="G123" i="93"/>
  <c r="J123" i="93" s="1"/>
  <c r="G99" i="93"/>
  <c r="J99" i="93" s="1"/>
  <c r="G180" i="93"/>
  <c r="J180" i="93" s="1"/>
  <c r="G98" i="93"/>
  <c r="J98" i="93" s="1"/>
  <c r="G69" i="93"/>
  <c r="J69" i="93" s="1"/>
  <c r="G140" i="93"/>
  <c r="J140" i="93" s="1"/>
  <c r="G162" i="93"/>
  <c r="J162" i="93" s="1"/>
  <c r="G52" i="92"/>
  <c r="J52" i="92" s="1"/>
  <c r="G168" i="93"/>
  <c r="J168" i="93" s="1"/>
  <c r="G167" i="93"/>
  <c r="J167" i="93" s="1"/>
  <c r="G46" i="92"/>
  <c r="J46" i="92" s="1"/>
  <c r="G163" i="93"/>
  <c r="J163" i="93" s="1"/>
  <c r="G118" i="93"/>
  <c r="J118" i="93" s="1"/>
  <c r="G48" i="92"/>
  <c r="J48" i="92" s="1"/>
  <c r="G100" i="93"/>
  <c r="J100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159" i="93"/>
  <c r="J159" i="93" s="1"/>
  <c r="G164" i="93"/>
  <c r="J164" i="93" s="1"/>
  <c r="G78" i="93"/>
  <c r="J78" i="93" s="1"/>
  <c r="G146" i="93"/>
  <c r="J146" i="93" s="1"/>
  <c r="G186" i="92"/>
  <c r="J186" i="92" s="1"/>
  <c r="G104" i="92"/>
  <c r="J104" i="92" s="1"/>
  <c r="G191" i="92"/>
  <c r="J191" i="92" s="1"/>
  <c r="G190" i="92"/>
  <c r="J190" i="92" s="1"/>
  <c r="G132" i="91"/>
  <c r="J132" i="91" s="1"/>
  <c r="G133" i="90"/>
  <c r="J133" i="90" s="1"/>
  <c r="G70" i="102" l="1"/>
  <c r="J70" i="102" s="1"/>
  <c r="J155" i="8"/>
  <c r="J37" i="8"/>
  <c r="G147" i="105"/>
  <c r="J147" i="105" s="1"/>
  <c r="G148" i="107"/>
  <c r="J148" i="107" s="1"/>
  <c r="J148" i="8" s="1"/>
  <c r="G150" i="105"/>
  <c r="J150" i="105" s="1"/>
  <c r="G149" i="105"/>
  <c r="J149" i="105" s="1"/>
  <c r="G170" i="94"/>
  <c r="J170" i="94" s="1"/>
  <c r="G166" i="94"/>
  <c r="J166" i="94" s="1"/>
  <c r="G151" i="106"/>
  <c r="J151" i="106" s="1"/>
  <c r="G157" i="105"/>
  <c r="J157" i="105" s="1"/>
  <c r="G153" i="106"/>
  <c r="J153" i="106" s="1"/>
  <c r="G152" i="106"/>
  <c r="J152" i="106" s="1"/>
  <c r="G210" i="105"/>
  <c r="J210" i="105" s="1"/>
  <c r="G198" i="105"/>
  <c r="J198" i="105" s="1"/>
  <c r="G204" i="105"/>
  <c r="J204" i="105" s="1"/>
  <c r="G209" i="107"/>
  <c r="J209" i="107" s="1"/>
  <c r="J209" i="8" s="1"/>
  <c r="G212" i="105"/>
  <c r="J212" i="105" s="1"/>
  <c r="G196" i="105"/>
  <c r="J196" i="105" s="1"/>
  <c r="G202" i="105"/>
  <c r="J202" i="105" s="1"/>
  <c r="G203" i="106"/>
  <c r="J203" i="106" s="1"/>
  <c r="G226" i="106"/>
  <c r="J226" i="106" s="1"/>
  <c r="G195" i="105"/>
  <c r="J195" i="105" s="1"/>
  <c r="G182" i="106"/>
  <c r="J182" i="106" s="1"/>
  <c r="G193" i="106"/>
  <c r="J193" i="106" s="1"/>
  <c r="G211" i="106"/>
  <c r="J211" i="106" s="1"/>
  <c r="G208" i="107"/>
  <c r="J208" i="107" s="1"/>
  <c r="J208" i="8" s="1"/>
  <c r="G213" i="107"/>
  <c r="J213" i="107" s="1"/>
  <c r="J213" i="8" s="1"/>
  <c r="G197" i="105"/>
  <c r="J197" i="105" s="1"/>
  <c r="G174" i="91"/>
  <c r="J174" i="91" s="1"/>
  <c r="G177" i="106"/>
  <c r="J177" i="106" s="1"/>
  <c r="G206" i="106"/>
  <c r="J206" i="106" s="1"/>
  <c r="G181" i="106"/>
  <c r="J181" i="106" s="1"/>
  <c r="G194" i="106"/>
  <c r="J194" i="106" s="1"/>
  <c r="G194" i="107" s="1"/>
  <c r="J194" i="107" s="1"/>
  <c r="G205" i="106"/>
  <c r="J205" i="106" s="1"/>
  <c r="G128" i="105"/>
  <c r="J128" i="105" s="1"/>
  <c r="G133" i="91"/>
  <c r="J133" i="91" s="1"/>
  <c r="G127" i="106"/>
  <c r="J127" i="106" s="1"/>
  <c r="G126" i="106"/>
  <c r="J126" i="106" s="1"/>
  <c r="G125" i="106"/>
  <c r="J125" i="106" s="1"/>
  <c r="G113" i="106"/>
  <c r="J113" i="106" s="1"/>
  <c r="G116" i="93"/>
  <c r="J116" i="93" s="1"/>
  <c r="G112" i="93"/>
  <c r="J112" i="93" s="1"/>
  <c r="G117" i="93"/>
  <c r="J117" i="93" s="1"/>
  <c r="G111" i="93"/>
  <c r="J111" i="93" s="1"/>
  <c r="G74" i="94"/>
  <c r="J74" i="94" s="1"/>
  <c r="G74" i="95" s="1"/>
  <c r="J74" i="95" s="1"/>
  <c r="G108" i="93"/>
  <c r="J108" i="93" s="1"/>
  <c r="G83" i="106"/>
  <c r="J83" i="106" s="1"/>
  <c r="G84" i="106"/>
  <c r="J84" i="106" s="1"/>
  <c r="G78" i="94"/>
  <c r="J78" i="94" s="1"/>
  <c r="G80" i="94"/>
  <c r="J80" i="94" s="1"/>
  <c r="G39" i="105"/>
  <c r="J39" i="105" s="1"/>
  <c r="G54" i="93"/>
  <c r="J54" i="93" s="1"/>
  <c r="G64" i="94"/>
  <c r="J64" i="94" s="1"/>
  <c r="G59" i="93"/>
  <c r="J59" i="93" s="1"/>
  <c r="G68" i="94"/>
  <c r="J68" i="94" s="1"/>
  <c r="G27" i="93"/>
  <c r="J27" i="93" s="1"/>
  <c r="G23" i="94"/>
  <c r="J23" i="94" s="1"/>
  <c r="G19" i="94"/>
  <c r="J19" i="94" s="1"/>
  <c r="G7" i="89"/>
  <c r="J7" i="89" s="1"/>
  <c r="G18" i="89"/>
  <c r="J18" i="89" s="1"/>
  <c r="G11" i="105"/>
  <c r="J11" i="105" s="1"/>
  <c r="G14" i="90"/>
  <c r="J14" i="90" s="1"/>
  <c r="G14" i="91" s="1"/>
  <c r="J14" i="91" s="1"/>
  <c r="G17" i="89"/>
  <c r="J17" i="89" s="1"/>
  <c r="G17" i="90" s="1"/>
  <c r="J17" i="90" s="1"/>
  <c r="G13" i="89"/>
  <c r="J13" i="89" s="1"/>
  <c r="G6" i="89"/>
  <c r="J6" i="89" s="1"/>
  <c r="G9" i="105"/>
  <c r="J9" i="105" s="1"/>
  <c r="G16" i="89"/>
  <c r="J16" i="89" s="1"/>
  <c r="G10" i="106"/>
  <c r="J10" i="106" s="1"/>
  <c r="G8" i="89"/>
  <c r="J8" i="89" s="1"/>
  <c r="G69" i="94"/>
  <c r="J69" i="94" s="1"/>
  <c r="G25" i="94"/>
  <c r="J25" i="94" s="1"/>
  <c r="G46" i="93"/>
  <c r="J46" i="93" s="1"/>
  <c r="G138" i="94"/>
  <c r="J138" i="94" s="1"/>
  <c r="G192" i="94"/>
  <c r="J192" i="94" s="1"/>
  <c r="G115" i="93"/>
  <c r="J115" i="93" s="1"/>
  <c r="G65" i="94"/>
  <c r="J65" i="94" s="1"/>
  <c r="G15" i="89"/>
  <c r="J15" i="89" s="1"/>
  <c r="G110" i="93"/>
  <c r="J110" i="93" s="1"/>
  <c r="G107" i="92"/>
  <c r="J107" i="92" s="1"/>
  <c r="G175" i="102"/>
  <c r="J175" i="102" s="1"/>
  <c r="G71" i="102"/>
  <c r="J71" i="102" s="1"/>
  <c r="G20" i="94"/>
  <c r="J20" i="94" s="1"/>
  <c r="G88" i="91"/>
  <c r="J88" i="91" s="1"/>
  <c r="G87" i="91"/>
  <c r="J87" i="91" s="1"/>
  <c r="G86" i="93"/>
  <c r="J86" i="93" s="1"/>
  <c r="G228" i="93"/>
  <c r="J228" i="93" s="1"/>
  <c r="G227" i="93"/>
  <c r="J227" i="93" s="1"/>
  <c r="G259" i="92"/>
  <c r="J259" i="92" s="1"/>
  <c r="G173" i="91"/>
  <c r="J173" i="91" s="1"/>
  <c r="G102" i="91"/>
  <c r="J102" i="91" s="1"/>
  <c r="G90" i="94"/>
  <c r="J90" i="94" s="1"/>
  <c r="G26" i="94"/>
  <c r="J26" i="94" s="1"/>
  <c r="G24" i="94"/>
  <c r="J24" i="94" s="1"/>
  <c r="G97" i="95"/>
  <c r="J97" i="95" s="1"/>
  <c r="G224" i="94"/>
  <c r="J224" i="94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161" i="93"/>
  <c r="J161" i="93" s="1"/>
  <c r="G164" i="94"/>
  <c r="J164" i="94" s="1"/>
  <c r="G43" i="93"/>
  <c r="J43" i="93" s="1"/>
  <c r="G160" i="94"/>
  <c r="J160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121" i="94"/>
  <c r="J121" i="94" s="1"/>
  <c r="G168" i="94"/>
  <c r="J168" i="94" s="1"/>
  <c r="G56" i="93"/>
  <c r="J56" i="93" s="1"/>
  <c r="G221" i="93"/>
  <c r="J221" i="93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176" i="94"/>
  <c r="J176" i="94" s="1"/>
  <c r="G31" i="93"/>
  <c r="J31" i="93" s="1"/>
  <c r="G34" i="93"/>
  <c r="J34" i="93" s="1"/>
  <c r="G137" i="94"/>
  <c r="J137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9" i="93"/>
  <c r="J29" i="93" s="1"/>
  <c r="G139" i="94"/>
  <c r="J139" i="94" s="1"/>
  <c r="G120" i="94"/>
  <c r="J120" i="94" s="1"/>
  <c r="G96" i="93"/>
  <c r="J9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66" i="94"/>
  <c r="J66" i="94" s="1"/>
  <c r="G144" i="94"/>
  <c r="J144" i="94" s="1"/>
  <c r="G72" i="94"/>
  <c r="J72" i="94" s="1"/>
  <c r="G44" i="93"/>
  <c r="J44" i="93" s="1"/>
  <c r="G145" i="94"/>
  <c r="J145" i="94" s="1"/>
  <c r="G42" i="93"/>
  <c r="J42" i="93" s="1"/>
  <c r="G214" i="92"/>
  <c r="J214" i="92" s="1"/>
  <c r="G89" i="94"/>
  <c r="J89" i="94" s="1"/>
  <c r="G5" i="78"/>
  <c r="J5" i="78" s="1"/>
  <c r="G186" i="93"/>
  <c r="J186" i="93" s="1"/>
  <c r="G104" i="93"/>
  <c r="J104" i="93" s="1"/>
  <c r="G191" i="93"/>
  <c r="J191" i="93" s="1"/>
  <c r="G190" i="93"/>
  <c r="J190" i="93" s="1"/>
  <c r="G136" i="91"/>
  <c r="J136" i="91" s="1"/>
  <c r="G132" i="92"/>
  <c r="J132" i="92" s="1"/>
  <c r="G135" i="92"/>
  <c r="J135" i="92" s="1"/>
  <c r="G5" i="8"/>
  <c r="J194" i="8" l="1"/>
  <c r="G151" i="107"/>
  <c r="J151" i="107" s="1"/>
  <c r="J151" i="8" s="1"/>
  <c r="G149" i="106"/>
  <c r="J149" i="106" s="1"/>
  <c r="G150" i="106"/>
  <c r="J150" i="106" s="1"/>
  <c r="G259" i="93"/>
  <c r="G147" i="106"/>
  <c r="J147" i="106" s="1"/>
  <c r="G153" i="107"/>
  <c r="J153" i="107" s="1"/>
  <c r="J153" i="8" s="1"/>
  <c r="G152" i="107"/>
  <c r="J152" i="107" s="1"/>
  <c r="J152" i="8" s="1"/>
  <c r="G157" i="106"/>
  <c r="J157" i="106" s="1"/>
  <c r="G70" i="103"/>
  <c r="J70" i="103" s="1"/>
  <c r="G182" i="107"/>
  <c r="J182" i="107" s="1"/>
  <c r="J182" i="8" s="1"/>
  <c r="G211" i="107"/>
  <c r="J211" i="107" s="1"/>
  <c r="J211" i="8" s="1"/>
  <c r="G193" i="107"/>
  <c r="J193" i="107" s="1"/>
  <c r="J193" i="8" s="1"/>
  <c r="G174" i="92"/>
  <c r="J174" i="92" s="1"/>
  <c r="G226" i="107"/>
  <c r="J226" i="107" s="1"/>
  <c r="J226" i="8" s="1"/>
  <c r="G203" i="107"/>
  <c r="J203" i="107" s="1"/>
  <c r="J203" i="8" s="1"/>
  <c r="G175" i="103"/>
  <c r="J175" i="103" s="1"/>
  <c r="G181" i="107"/>
  <c r="J181" i="107" s="1"/>
  <c r="J181" i="8" s="1"/>
  <c r="G190" i="94"/>
  <c r="J190" i="94" s="1"/>
  <c r="G202" i="106"/>
  <c r="J202" i="106" s="1"/>
  <c r="G204" i="106"/>
  <c r="J204" i="106" s="1"/>
  <c r="G205" i="107"/>
  <c r="J205" i="107" s="1"/>
  <c r="J205" i="8" s="1"/>
  <c r="G206" i="107"/>
  <c r="J206" i="107" s="1"/>
  <c r="J206" i="8" s="1"/>
  <c r="G197" i="106"/>
  <c r="J197" i="106" s="1"/>
  <c r="G195" i="106"/>
  <c r="J195" i="106" s="1"/>
  <c r="G196" i="106"/>
  <c r="J196" i="106" s="1"/>
  <c r="G177" i="107"/>
  <c r="J177" i="107" s="1"/>
  <c r="J177" i="8" s="1"/>
  <c r="G198" i="106"/>
  <c r="J198" i="106" s="1"/>
  <c r="G212" i="106"/>
  <c r="J212" i="106" s="1"/>
  <c r="G210" i="106"/>
  <c r="J210" i="106" s="1"/>
  <c r="G191" i="94"/>
  <c r="J191" i="94" s="1"/>
  <c r="G125" i="107"/>
  <c r="J125" i="107" s="1"/>
  <c r="J125" i="8" s="1"/>
  <c r="G126" i="107"/>
  <c r="J126" i="107" s="1"/>
  <c r="J126" i="8" s="1"/>
  <c r="G127" i="107"/>
  <c r="J127" i="107" s="1"/>
  <c r="J127" i="8" s="1"/>
  <c r="G134" i="90"/>
  <c r="J134" i="90" s="1"/>
  <c r="G128" i="106"/>
  <c r="J128" i="106" s="1"/>
  <c r="G116" i="94"/>
  <c r="J116" i="94" s="1"/>
  <c r="G116" i="95" s="1"/>
  <c r="J116" i="95" s="1"/>
  <c r="G116" i="96" s="1"/>
  <c r="J116" i="96" s="1"/>
  <c r="G113" i="107"/>
  <c r="J113" i="107" s="1"/>
  <c r="J113" i="8" s="1"/>
  <c r="G112" i="94"/>
  <c r="J112" i="94" s="1"/>
  <c r="G112" i="95" s="1"/>
  <c r="J112" i="95" s="1"/>
  <c r="G115" i="94"/>
  <c r="J115" i="94" s="1"/>
  <c r="G115" i="95" s="1"/>
  <c r="J115" i="95" s="1"/>
  <c r="G111" i="94"/>
  <c r="J111" i="94" s="1"/>
  <c r="G111" i="95" s="1"/>
  <c r="J111" i="95" s="1"/>
  <c r="G117" i="94"/>
  <c r="J117" i="94" s="1"/>
  <c r="G117" i="95" s="1"/>
  <c r="J117" i="95" s="1"/>
  <c r="G84" i="107"/>
  <c r="J84" i="107" s="1"/>
  <c r="J84" i="8" s="1"/>
  <c r="G108" i="94"/>
  <c r="J108" i="94" s="1"/>
  <c r="G108" i="95" s="1"/>
  <c r="J108" i="95" s="1"/>
  <c r="G97" i="96"/>
  <c r="J97" i="96" s="1"/>
  <c r="G110" i="94"/>
  <c r="J110" i="94" s="1"/>
  <c r="G110" i="95" s="1"/>
  <c r="J110" i="95" s="1"/>
  <c r="G83" i="107"/>
  <c r="J83" i="107" s="1"/>
  <c r="J83" i="8" s="1"/>
  <c r="G71" i="103"/>
  <c r="J71" i="103" s="1"/>
  <c r="G107" i="93"/>
  <c r="J107" i="93" s="1"/>
  <c r="G57" i="94"/>
  <c r="J57" i="94" s="1"/>
  <c r="G53" i="94"/>
  <c r="J53" i="94" s="1"/>
  <c r="G49" i="94"/>
  <c r="J49" i="94" s="1"/>
  <c r="G39" i="106"/>
  <c r="J39" i="106" s="1"/>
  <c r="J39" i="8" s="1"/>
  <c r="G29" i="94"/>
  <c r="J29" i="94" s="1"/>
  <c r="G34" i="94"/>
  <c r="J34" i="94" s="1"/>
  <c r="G11" i="106"/>
  <c r="J11" i="106" s="1"/>
  <c r="G16" i="90"/>
  <c r="J16" i="90" s="1"/>
  <c r="G16" i="91" s="1"/>
  <c r="J16" i="91" s="1"/>
  <c r="G16" i="92" s="1"/>
  <c r="J16" i="92" s="1"/>
  <c r="G6" i="90"/>
  <c r="J6" i="90" s="1"/>
  <c r="G15" i="90"/>
  <c r="J15" i="90" s="1"/>
  <c r="G13" i="90"/>
  <c r="J13" i="90" s="1"/>
  <c r="G13" i="91" s="1"/>
  <c r="J13" i="91" s="1"/>
  <c r="G13" i="92" s="1"/>
  <c r="J13" i="92" s="1"/>
  <c r="G18" i="90"/>
  <c r="J18" i="90" s="1"/>
  <c r="G7" i="90"/>
  <c r="J7" i="90" s="1"/>
  <c r="G17" i="91"/>
  <c r="J17" i="91" s="1"/>
  <c r="G9" i="106"/>
  <c r="J9" i="106" s="1"/>
  <c r="G10" i="107"/>
  <c r="J10" i="107" s="1"/>
  <c r="J10" i="8" s="1"/>
  <c r="G8" i="90"/>
  <c r="J8" i="90" s="1"/>
  <c r="G20" i="95"/>
  <c r="J20" i="95" s="1"/>
  <c r="G74" i="96"/>
  <c r="J74" i="96" s="1"/>
  <c r="G14" i="92"/>
  <c r="J14" i="92" s="1"/>
  <c r="G88" i="92"/>
  <c r="J88" i="92" s="1"/>
  <c r="G87" i="92"/>
  <c r="J87" i="92" s="1"/>
  <c r="G86" i="94"/>
  <c r="J86" i="94" s="1"/>
  <c r="G227" i="94"/>
  <c r="J227" i="94" s="1"/>
  <c r="G228" i="94"/>
  <c r="J228" i="94" s="1"/>
  <c r="G173" i="92"/>
  <c r="J173" i="92" s="1"/>
  <c r="G103" i="92"/>
  <c r="J103" i="92" s="1"/>
  <c r="G102" i="92"/>
  <c r="J102" i="92" s="1"/>
  <c r="G25" i="95"/>
  <c r="J25" i="95" s="1"/>
  <c r="G24" i="95"/>
  <c r="J24" i="95" s="1"/>
  <c r="G22" i="95"/>
  <c r="J22" i="95" s="1"/>
  <c r="G19" i="95"/>
  <c r="J19" i="95" s="1"/>
  <c r="G224" i="95"/>
  <c r="J224" i="95" s="1"/>
  <c r="G23" i="95"/>
  <c r="J23" i="95" s="1"/>
  <c r="G26" i="95"/>
  <c r="J26" i="95" s="1"/>
  <c r="G21" i="95"/>
  <c r="G90" i="95"/>
  <c r="J90" i="95" s="1"/>
  <c r="G121" i="95"/>
  <c r="J121" i="95" s="1"/>
  <c r="G146" i="95"/>
  <c r="J146" i="95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82" i="92"/>
  <c r="J82" i="92" s="1"/>
  <c r="G131" i="90"/>
  <c r="J131" i="90" s="1"/>
  <c r="G46" i="94"/>
  <c r="J46" i="94" s="1"/>
  <c r="G214" i="93"/>
  <c r="J214" i="93" s="1"/>
  <c r="G184" i="95"/>
  <c r="J184" i="95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162" i="95"/>
  <c r="J162" i="95" s="1"/>
  <c r="G27" i="94"/>
  <c r="J27" i="94" s="1"/>
  <c r="G93" i="95"/>
  <c r="G118" i="95"/>
  <c r="J118" i="95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221" i="94"/>
  <c r="J221" i="94" s="1"/>
  <c r="G179" i="95"/>
  <c r="J179" i="95" s="1"/>
  <c r="G159" i="95"/>
  <c r="J159" i="95" s="1"/>
  <c r="G33" i="94"/>
  <c r="J33" i="94" s="1"/>
  <c r="G59" i="94"/>
  <c r="J59" i="94" s="1"/>
  <c r="G120" i="95"/>
  <c r="J120" i="95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104" i="94"/>
  <c r="J104" i="94" s="1"/>
  <c r="G132" i="93"/>
  <c r="J132" i="93" s="1"/>
  <c r="G135" i="93"/>
  <c r="J135" i="93" s="1"/>
  <c r="G133" i="92"/>
  <c r="J133" i="92" s="1"/>
  <c r="G136" i="92"/>
  <c r="J136" i="92" s="1"/>
  <c r="G147" i="107" l="1"/>
  <c r="J147" i="107" s="1"/>
  <c r="J147" i="8" s="1"/>
  <c r="G150" i="107"/>
  <c r="J150" i="107" s="1"/>
  <c r="J150" i="8" s="1"/>
  <c r="G149" i="107"/>
  <c r="J149" i="107" s="1"/>
  <c r="J149" i="8" s="1"/>
  <c r="G166" i="96"/>
  <c r="J166" i="96" s="1"/>
  <c r="G163" i="96"/>
  <c r="J163" i="96" s="1"/>
  <c r="G143" i="96"/>
  <c r="J143" i="96" s="1"/>
  <c r="G141" i="96"/>
  <c r="J141" i="96" s="1"/>
  <c r="G170" i="96"/>
  <c r="J170" i="96" s="1"/>
  <c r="G168" i="96"/>
  <c r="J168" i="96" s="1"/>
  <c r="G167" i="96"/>
  <c r="J167" i="96" s="1"/>
  <c r="G162" i="96"/>
  <c r="J162" i="96" s="1"/>
  <c r="G145" i="96"/>
  <c r="J145" i="96" s="1"/>
  <c r="G142" i="96"/>
  <c r="J142" i="96" s="1"/>
  <c r="G144" i="96"/>
  <c r="J144" i="96" s="1"/>
  <c r="G164" i="96"/>
  <c r="J164" i="96" s="1"/>
  <c r="G146" i="96"/>
  <c r="J146" i="96" s="1"/>
  <c r="G140" i="96"/>
  <c r="J140" i="96" s="1"/>
  <c r="G159" i="96"/>
  <c r="J159" i="96" s="1"/>
  <c r="G157" i="107"/>
  <c r="J157" i="107" s="1"/>
  <c r="J157" i="8" s="1"/>
  <c r="G154" i="96"/>
  <c r="J154" i="96" s="1"/>
  <c r="G158" i="96"/>
  <c r="J158" i="96" s="1"/>
  <c r="G22" i="96"/>
  <c r="J22" i="96" s="1"/>
  <c r="G67" i="96"/>
  <c r="J67" i="96" s="1"/>
  <c r="G123" i="96"/>
  <c r="J123" i="96" s="1"/>
  <c r="G121" i="96"/>
  <c r="J121" i="96" s="1"/>
  <c r="G70" i="104"/>
  <c r="J70" i="104" s="1"/>
  <c r="G69" i="96"/>
  <c r="J69" i="96" s="1"/>
  <c r="G9" i="107"/>
  <c r="J9" i="107" s="1"/>
  <c r="J9" i="8" s="1"/>
  <c r="G24" i="96"/>
  <c r="J24" i="96" s="1"/>
  <c r="G195" i="107"/>
  <c r="J195" i="107" s="1"/>
  <c r="J195" i="8" s="1"/>
  <c r="G212" i="107"/>
  <c r="J212" i="107" s="1"/>
  <c r="J212" i="8" s="1"/>
  <c r="G210" i="107"/>
  <c r="J210" i="107" s="1"/>
  <c r="J210" i="8" s="1"/>
  <c r="G198" i="107"/>
  <c r="J198" i="107" s="1"/>
  <c r="J198" i="8" s="1"/>
  <c r="G196" i="107"/>
  <c r="J196" i="107" s="1"/>
  <c r="J196" i="8" s="1"/>
  <c r="G204" i="107"/>
  <c r="J204" i="107" s="1"/>
  <c r="J204" i="8" s="1"/>
  <c r="G222" i="96"/>
  <c r="J222" i="96" s="1"/>
  <c r="G184" i="96"/>
  <c r="J184" i="96" s="1"/>
  <c r="G185" i="96"/>
  <c r="J185" i="96" s="1"/>
  <c r="G176" i="96"/>
  <c r="J176" i="96" s="1"/>
  <c r="G224" i="96"/>
  <c r="J224" i="96" s="1"/>
  <c r="G192" i="96"/>
  <c r="J192" i="96" s="1"/>
  <c r="G172" i="96"/>
  <c r="J172" i="96" s="1"/>
  <c r="G215" i="96"/>
  <c r="J215" i="96" s="1"/>
  <c r="G197" i="107"/>
  <c r="J197" i="107" s="1"/>
  <c r="J197" i="8" s="1"/>
  <c r="G202" i="107"/>
  <c r="J202" i="107" s="1"/>
  <c r="J202" i="8" s="1"/>
  <c r="G175" i="104"/>
  <c r="J175" i="104" s="1"/>
  <c r="G183" i="96"/>
  <c r="J183" i="96" s="1"/>
  <c r="G171" i="96"/>
  <c r="J171" i="96" s="1"/>
  <c r="G180" i="96"/>
  <c r="J180" i="96" s="1"/>
  <c r="G225" i="96"/>
  <c r="J225" i="96" s="1"/>
  <c r="G223" i="96"/>
  <c r="J223" i="96" s="1"/>
  <c r="G179" i="96"/>
  <c r="J179" i="96" s="1"/>
  <c r="G220" i="96"/>
  <c r="J220" i="96" s="1"/>
  <c r="G128" i="107"/>
  <c r="J128" i="107" s="1"/>
  <c r="J128" i="8" s="1"/>
  <c r="G134" i="91"/>
  <c r="J134" i="91" s="1"/>
  <c r="G130" i="96"/>
  <c r="J130" i="96" s="1"/>
  <c r="G137" i="96"/>
  <c r="J137" i="96" s="1"/>
  <c r="G139" i="96"/>
  <c r="J139" i="96" s="1"/>
  <c r="G138" i="96"/>
  <c r="J138" i="96" s="1"/>
  <c r="G111" i="96"/>
  <c r="J111" i="96" s="1"/>
  <c r="G111" i="97" s="1"/>
  <c r="J111" i="97" s="1"/>
  <c r="G112" i="96"/>
  <c r="J112" i="96" s="1"/>
  <c r="G112" i="97" s="1"/>
  <c r="J112" i="97" s="1"/>
  <c r="G117" i="96"/>
  <c r="J117" i="96" s="1"/>
  <c r="G117" i="97" s="1"/>
  <c r="J117" i="97" s="1"/>
  <c r="G120" i="96"/>
  <c r="J120" i="96" s="1"/>
  <c r="G118" i="96"/>
  <c r="J118" i="96" s="1"/>
  <c r="G97" i="97"/>
  <c r="J97" i="97" s="1"/>
  <c r="G108" i="96"/>
  <c r="J108" i="96" s="1"/>
  <c r="G108" i="97" s="1"/>
  <c r="J108" i="97" s="1"/>
  <c r="G107" i="94"/>
  <c r="J107" i="94" s="1"/>
  <c r="G107" i="95" s="1"/>
  <c r="J107" i="95" s="1"/>
  <c r="G71" i="104"/>
  <c r="J71" i="104" s="1"/>
  <c r="G102" i="93"/>
  <c r="J102" i="93" s="1"/>
  <c r="G90" i="96"/>
  <c r="J90" i="96" s="1"/>
  <c r="G91" i="96"/>
  <c r="J91" i="96" s="1"/>
  <c r="G89" i="96"/>
  <c r="J89" i="96" s="1"/>
  <c r="G80" i="96"/>
  <c r="J80" i="96" s="1"/>
  <c r="G85" i="96"/>
  <c r="J85" i="96" s="1"/>
  <c r="G79" i="96"/>
  <c r="J79" i="96" s="1"/>
  <c r="G95" i="96"/>
  <c r="J95" i="96" s="1"/>
  <c r="G72" i="96"/>
  <c r="J72" i="96" s="1"/>
  <c r="G78" i="96"/>
  <c r="J78" i="96" s="1"/>
  <c r="G100" i="96"/>
  <c r="J100" i="96" s="1"/>
  <c r="G101" i="96"/>
  <c r="J101" i="96" s="1"/>
  <c r="G81" i="96"/>
  <c r="J81" i="96" s="1"/>
  <c r="G92" i="96"/>
  <c r="J92" i="96" s="1"/>
  <c r="G106" i="96"/>
  <c r="J106" i="96" s="1"/>
  <c r="G68" i="96"/>
  <c r="J68" i="96" s="1"/>
  <c r="G61" i="96"/>
  <c r="J61" i="96" s="1"/>
  <c r="G65" i="96"/>
  <c r="J65" i="96" s="1"/>
  <c r="G62" i="96"/>
  <c r="J62" i="96" s="1"/>
  <c r="G64" i="96"/>
  <c r="J64" i="96" s="1"/>
  <c r="G25" i="96"/>
  <c r="J25" i="96" s="1"/>
  <c r="G26" i="96"/>
  <c r="J26" i="96" s="1"/>
  <c r="G23" i="96"/>
  <c r="J23" i="96" s="1"/>
  <c r="G20" i="96"/>
  <c r="J20" i="96" s="1"/>
  <c r="G15" i="91"/>
  <c r="J15" i="91" s="1"/>
  <c r="G6" i="91"/>
  <c r="J6" i="91" s="1"/>
  <c r="G6" i="92" s="1"/>
  <c r="J6" i="92" s="1"/>
  <c r="G6" i="93" s="1"/>
  <c r="J6" i="93" s="1"/>
  <c r="G17" i="92"/>
  <c r="J17" i="92" s="1"/>
  <c r="G17" i="93" s="1"/>
  <c r="J17" i="93" s="1"/>
  <c r="G7" i="91"/>
  <c r="J7" i="91" s="1"/>
  <c r="G7" i="92" s="1"/>
  <c r="J7" i="92" s="1"/>
  <c r="G7" i="93" s="1"/>
  <c r="J7" i="93" s="1"/>
  <c r="G8" i="91"/>
  <c r="J8" i="91" s="1"/>
  <c r="G8" i="92" s="1"/>
  <c r="J8" i="92" s="1"/>
  <c r="G8" i="93" s="1"/>
  <c r="J8" i="93" s="1"/>
  <c r="G11" i="107"/>
  <c r="J11" i="107" s="1"/>
  <c r="J11" i="8" s="1"/>
  <c r="G18" i="91"/>
  <c r="J18" i="91" s="1"/>
  <c r="G18" i="92" s="1"/>
  <c r="J18" i="92" s="1"/>
  <c r="G18" i="93" s="1"/>
  <c r="J18" i="93" s="1"/>
  <c r="G19" i="96"/>
  <c r="J19" i="96" s="1"/>
  <c r="G110" i="96"/>
  <c r="J110" i="96" s="1"/>
  <c r="G115" i="96"/>
  <c r="J115" i="96" s="1"/>
  <c r="J259" i="93"/>
  <c r="G14" i="93"/>
  <c r="J14" i="93" s="1"/>
  <c r="G160" i="96"/>
  <c r="J160" i="96" s="1"/>
  <c r="G116" i="97"/>
  <c r="J116" i="97" s="1"/>
  <c r="G88" i="93"/>
  <c r="J88" i="93" s="1"/>
  <c r="G87" i="93"/>
  <c r="J87" i="93" s="1"/>
  <c r="J98" i="95"/>
  <c r="J99" i="95"/>
  <c r="J21" i="95"/>
  <c r="J66" i="95"/>
  <c r="J93" i="95"/>
  <c r="J77" i="95"/>
  <c r="G86" i="95"/>
  <c r="G228" i="95"/>
  <c r="G227" i="95"/>
  <c r="G173" i="93"/>
  <c r="J173" i="93" s="1"/>
  <c r="G174" i="93"/>
  <c r="J174" i="93" s="1"/>
  <c r="G103" i="93"/>
  <c r="J103" i="93" s="1"/>
  <c r="G74" i="97"/>
  <c r="J74" i="97" s="1"/>
  <c r="G13" i="93"/>
  <c r="J13" i="93" s="1"/>
  <c r="G16" i="93"/>
  <c r="J16" i="93" s="1"/>
  <c r="G29" i="95"/>
  <c r="J29" i="95" s="1"/>
  <c r="G131" i="91"/>
  <c r="J131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59" i="94" l="1"/>
  <c r="J259" i="94" s="1"/>
  <c r="E259" i="95" s="1"/>
  <c r="G259" i="95" s="1"/>
  <c r="J259" i="95" s="1"/>
  <c r="G165" i="96"/>
  <c r="J165" i="96" s="1"/>
  <c r="G41" i="96"/>
  <c r="J41" i="96" s="1"/>
  <c r="G122" i="96"/>
  <c r="J122" i="96" s="1"/>
  <c r="G70" i="105"/>
  <c r="J70" i="105" s="1"/>
  <c r="G36" i="96"/>
  <c r="J36" i="96" s="1"/>
  <c r="G220" i="97"/>
  <c r="J220" i="97" s="1"/>
  <c r="G179" i="97"/>
  <c r="J179" i="97" s="1"/>
  <c r="G171" i="97"/>
  <c r="J171" i="97" s="1"/>
  <c r="G172" i="97"/>
  <c r="J172" i="97" s="1"/>
  <c r="G183" i="97"/>
  <c r="J183" i="97" s="1"/>
  <c r="G175" i="105"/>
  <c r="J175" i="105" s="1"/>
  <c r="G190" i="96"/>
  <c r="J190" i="96" s="1"/>
  <c r="G221" i="96"/>
  <c r="J221" i="96" s="1"/>
  <c r="G173" i="94"/>
  <c r="J173" i="94" s="1"/>
  <c r="G191" i="96"/>
  <c r="J191" i="96" s="1"/>
  <c r="G186" i="96"/>
  <c r="J186" i="96" s="1"/>
  <c r="G117" i="98"/>
  <c r="J117" i="98" s="1"/>
  <c r="G119" i="96"/>
  <c r="J119" i="96" s="1"/>
  <c r="G116" i="98"/>
  <c r="J116" i="98" s="1"/>
  <c r="G112" i="98"/>
  <c r="J112" i="98" s="1"/>
  <c r="G115" i="97"/>
  <c r="J115" i="97" s="1"/>
  <c r="G111" i="98"/>
  <c r="J111" i="98" s="1"/>
  <c r="G71" i="105"/>
  <c r="J71" i="105" s="1"/>
  <c r="G107" i="96"/>
  <c r="J107" i="96" s="1"/>
  <c r="G81" i="97"/>
  <c r="J81" i="97" s="1"/>
  <c r="G110" i="97"/>
  <c r="J110" i="97" s="1"/>
  <c r="G77" i="96"/>
  <c r="J77" i="96" s="1"/>
  <c r="G93" i="96"/>
  <c r="J93" i="96" s="1"/>
  <c r="G97" i="98"/>
  <c r="J97" i="98" s="1"/>
  <c r="G98" i="96"/>
  <c r="J98" i="96" s="1"/>
  <c r="G74" i="98"/>
  <c r="J74" i="98" s="1"/>
  <c r="G104" i="96"/>
  <c r="J104" i="96" s="1"/>
  <c r="G99" i="96"/>
  <c r="J99" i="96" s="1"/>
  <c r="G96" i="96"/>
  <c r="J96" i="96" s="1"/>
  <c r="G108" i="98"/>
  <c r="J108" i="98" s="1"/>
  <c r="G108" i="99" s="1"/>
  <c r="J108" i="99" s="1"/>
  <c r="E108" i="100" s="1"/>
  <c r="G62" i="97"/>
  <c r="J62" i="97" s="1"/>
  <c r="G66" i="96"/>
  <c r="J66" i="96" s="1"/>
  <c r="G53" i="96"/>
  <c r="J53" i="96" s="1"/>
  <c r="G59" i="96"/>
  <c r="J59" i="96" s="1"/>
  <c r="G44" i="96"/>
  <c r="J44" i="96" s="1"/>
  <c r="G38" i="96"/>
  <c r="J38" i="96" s="1"/>
  <c r="G57" i="96"/>
  <c r="J57" i="96" s="1"/>
  <c r="G54" i="96"/>
  <c r="J54" i="96" s="1"/>
  <c r="G48" i="96"/>
  <c r="J48" i="96" s="1"/>
  <c r="G52" i="96"/>
  <c r="J52" i="96" s="1"/>
  <c r="G47" i="96"/>
  <c r="J47" i="96" s="1"/>
  <c r="G40" i="96"/>
  <c r="J40" i="96" s="1"/>
  <c r="G58" i="96"/>
  <c r="J58" i="96" s="1"/>
  <c r="G50" i="96"/>
  <c r="J50" i="96" s="1"/>
  <c r="G56" i="96"/>
  <c r="J56" i="96" s="1"/>
  <c r="G46" i="96"/>
  <c r="J46" i="96" s="1"/>
  <c r="G55" i="96"/>
  <c r="J55" i="96" s="1"/>
  <c r="G43" i="96"/>
  <c r="J43" i="96" s="1"/>
  <c r="G42" i="96"/>
  <c r="J42" i="96" s="1"/>
  <c r="G20" i="97"/>
  <c r="J20" i="97" s="1"/>
  <c r="G31" i="96"/>
  <c r="J31" i="96" s="1"/>
  <c r="G32" i="96"/>
  <c r="J32" i="96" s="1"/>
  <c r="G29" i="96"/>
  <c r="J29" i="96" s="1"/>
  <c r="G21" i="96"/>
  <c r="J21" i="96" s="1"/>
  <c r="G34" i="96"/>
  <c r="J34" i="96" s="1"/>
  <c r="G28" i="96"/>
  <c r="J28" i="96" s="1"/>
  <c r="G27" i="96"/>
  <c r="J27" i="96" s="1"/>
  <c r="G33" i="96"/>
  <c r="J33" i="96" s="1"/>
  <c r="G15" i="92"/>
  <c r="J15" i="92" s="1"/>
  <c r="G15" i="93" s="1"/>
  <c r="J15" i="93" s="1"/>
  <c r="G15" i="94" s="1"/>
  <c r="J15" i="94" s="1"/>
  <c r="G103" i="94"/>
  <c r="J103" i="94" s="1"/>
  <c r="G67" i="97"/>
  <c r="J67" i="97" s="1"/>
  <c r="G72" i="97"/>
  <c r="J72" i="97" s="1"/>
  <c r="G168" i="97"/>
  <c r="J168" i="97" s="1"/>
  <c r="G138" i="97"/>
  <c r="J138" i="97" s="1"/>
  <c r="G145" i="97"/>
  <c r="J145" i="97" s="1"/>
  <c r="G225" i="97"/>
  <c r="J225" i="97" s="1"/>
  <c r="G224" i="97"/>
  <c r="J224" i="97" s="1"/>
  <c r="G26" i="97"/>
  <c r="J26" i="97" s="1"/>
  <c r="G78" i="97"/>
  <c r="J78" i="97" s="1"/>
  <c r="G91" i="97"/>
  <c r="J91" i="97" s="1"/>
  <c r="G69" i="97"/>
  <c r="J69" i="97" s="1"/>
  <c r="G65" i="97"/>
  <c r="J65" i="97" s="1"/>
  <c r="G167" i="97"/>
  <c r="J167" i="97" s="1"/>
  <c r="G164" i="97"/>
  <c r="J164" i="97" s="1"/>
  <c r="G159" i="97"/>
  <c r="J159" i="97" s="1"/>
  <c r="G144" i="97"/>
  <c r="J144" i="97" s="1"/>
  <c r="G61" i="97"/>
  <c r="J61" i="97" s="1"/>
  <c r="G90" i="97"/>
  <c r="J90" i="97" s="1"/>
  <c r="G101" i="97"/>
  <c r="J101" i="97" s="1"/>
  <c r="G106" i="97"/>
  <c r="J106" i="97" s="1"/>
  <c r="G22" i="97"/>
  <c r="J22" i="97" s="1"/>
  <c r="G142" i="97"/>
  <c r="J142" i="97" s="1"/>
  <c r="G154" i="97"/>
  <c r="J154" i="97" s="1"/>
  <c r="G19" i="97"/>
  <c r="J19" i="97" s="1"/>
  <c r="G85" i="97"/>
  <c r="J85" i="97" s="1"/>
  <c r="G92" i="97"/>
  <c r="J92" i="97" s="1"/>
  <c r="G158" i="97"/>
  <c r="J158" i="97" s="1"/>
  <c r="G123" i="97"/>
  <c r="J123" i="97" s="1"/>
  <c r="G215" i="97"/>
  <c r="J215" i="97" s="1"/>
  <c r="G118" i="97"/>
  <c r="J118" i="97" s="1"/>
  <c r="G143" i="97"/>
  <c r="J143" i="97" s="1"/>
  <c r="G185" i="97"/>
  <c r="J185" i="97" s="1"/>
  <c r="G222" i="97"/>
  <c r="J222" i="97" s="1"/>
  <c r="G141" i="97"/>
  <c r="J141" i="97" s="1"/>
  <c r="G166" i="97"/>
  <c r="J166" i="97" s="1"/>
  <c r="G23" i="97"/>
  <c r="J23" i="97" s="1"/>
  <c r="G120" i="97"/>
  <c r="J120" i="97" s="1"/>
  <c r="G192" i="97"/>
  <c r="J192" i="97" s="1"/>
  <c r="G68" i="97"/>
  <c r="J68" i="97" s="1"/>
  <c r="G89" i="97"/>
  <c r="J89" i="97" s="1"/>
  <c r="G184" i="97"/>
  <c r="J184" i="97" s="1"/>
  <c r="G223" i="97"/>
  <c r="J223" i="97" s="1"/>
  <c r="G139" i="97"/>
  <c r="J139" i="97" s="1"/>
  <c r="G121" i="97"/>
  <c r="J121" i="97" s="1"/>
  <c r="G80" i="97"/>
  <c r="J80" i="97" s="1"/>
  <c r="G80" i="98" s="1"/>
  <c r="J80" i="98" s="1"/>
  <c r="G137" i="97"/>
  <c r="J137" i="97" s="1"/>
  <c r="G100" i="97"/>
  <c r="J100" i="97" s="1"/>
  <c r="G95" i="97"/>
  <c r="J95" i="97" s="1"/>
  <c r="G130" i="97"/>
  <c r="J130" i="97" s="1"/>
  <c r="G180" i="97"/>
  <c r="J180" i="97" s="1"/>
  <c r="G24" i="97"/>
  <c r="J24" i="97" s="1"/>
  <c r="G140" i="97"/>
  <c r="J140" i="97" s="1"/>
  <c r="G88" i="94"/>
  <c r="J88" i="94" s="1"/>
  <c r="G87" i="94"/>
  <c r="J87" i="94" s="1"/>
  <c r="G163" i="97"/>
  <c r="J163" i="97" s="1"/>
  <c r="G146" i="97"/>
  <c r="J146" i="97" s="1"/>
  <c r="G79" i="97"/>
  <c r="J79" i="97" s="1"/>
  <c r="G160" i="97"/>
  <c r="J160" i="97" s="1"/>
  <c r="G64" i="97"/>
  <c r="J64" i="97" s="1"/>
  <c r="G170" i="97"/>
  <c r="J170" i="97" s="1"/>
  <c r="G162" i="97"/>
  <c r="J162" i="97" s="1"/>
  <c r="G25" i="97"/>
  <c r="J25" i="97" s="1"/>
  <c r="G176" i="97"/>
  <c r="J176" i="97" s="1"/>
  <c r="J86" i="95"/>
  <c r="J227" i="95"/>
  <c r="J51" i="95"/>
  <c r="J49" i="95"/>
  <c r="J228" i="95"/>
  <c r="G174" i="94"/>
  <c r="J174" i="94" s="1"/>
  <c r="G102" i="94"/>
  <c r="J102" i="94" s="1"/>
  <c r="G161" i="96"/>
  <c r="J161" i="96" s="1"/>
  <c r="G16" i="94"/>
  <c r="J16" i="94" s="1"/>
  <c r="G14" i="94"/>
  <c r="J14" i="94" s="1"/>
  <c r="G17" i="94"/>
  <c r="J17" i="94" s="1"/>
  <c r="G7" i="94"/>
  <c r="J7" i="94" s="1"/>
  <c r="G8" i="94"/>
  <c r="J8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32" i="95"/>
  <c r="J132" i="95" s="1"/>
  <c r="G135" i="95"/>
  <c r="J135" i="95" s="1"/>
  <c r="G133" i="94"/>
  <c r="J133" i="94" s="1"/>
  <c r="G136" i="94"/>
  <c r="J136" i="94" s="1"/>
  <c r="E259" i="96" l="1"/>
  <c r="G259" i="96" s="1"/>
  <c r="J259" i="96" s="1"/>
  <c r="G142" i="98"/>
  <c r="J142" i="98" s="1"/>
  <c r="G164" i="98"/>
  <c r="J164" i="98" s="1"/>
  <c r="G163" i="98"/>
  <c r="J163" i="98" s="1"/>
  <c r="G162" i="98"/>
  <c r="J162" i="98" s="1"/>
  <c r="G162" i="99" s="1"/>
  <c r="J162" i="99" s="1"/>
  <c r="E162" i="100" s="1"/>
  <c r="G145" i="98"/>
  <c r="J145" i="98" s="1"/>
  <c r="G170" i="98"/>
  <c r="J170" i="98" s="1"/>
  <c r="G143" i="98"/>
  <c r="J143" i="98" s="1"/>
  <c r="G166" i="98"/>
  <c r="J166" i="98" s="1"/>
  <c r="G168" i="98"/>
  <c r="J168" i="98" s="1"/>
  <c r="G141" i="98"/>
  <c r="J141" i="98" s="1"/>
  <c r="G146" i="98"/>
  <c r="J146" i="98" s="1"/>
  <c r="G144" i="98"/>
  <c r="J144" i="98" s="1"/>
  <c r="G144" i="99" s="1"/>
  <c r="J144" i="99" s="1"/>
  <c r="E144" i="100" s="1"/>
  <c r="G158" i="98"/>
  <c r="J158" i="98" s="1"/>
  <c r="G154" i="98"/>
  <c r="J154" i="98" s="1"/>
  <c r="G22" i="98"/>
  <c r="J22" i="98" s="1"/>
  <c r="G67" i="98"/>
  <c r="J67" i="98" s="1"/>
  <c r="G123" i="98"/>
  <c r="J123" i="98" s="1"/>
  <c r="G121" i="98"/>
  <c r="J121" i="98" s="1"/>
  <c r="G69" i="98"/>
  <c r="J69" i="98" s="1"/>
  <c r="G70" i="106"/>
  <c r="J70" i="106" s="1"/>
  <c r="G24" i="98"/>
  <c r="J24" i="98" s="1"/>
  <c r="G171" i="98"/>
  <c r="J171" i="98" s="1"/>
  <c r="G222" i="98"/>
  <c r="J222" i="98" s="1"/>
  <c r="G172" i="98"/>
  <c r="J172" i="98" s="1"/>
  <c r="G185" i="98"/>
  <c r="J185" i="98" s="1"/>
  <c r="G185" i="99" s="1"/>
  <c r="J185" i="99" s="1"/>
  <c r="E185" i="100" s="1"/>
  <c r="G215" i="98"/>
  <c r="J215" i="98" s="1"/>
  <c r="G214" i="96"/>
  <c r="J214" i="96" s="1"/>
  <c r="G183" i="98"/>
  <c r="J183" i="98" s="1"/>
  <c r="G183" i="99" s="1"/>
  <c r="J183" i="99" s="1"/>
  <c r="E183" i="100" s="1"/>
  <c r="G225" i="98"/>
  <c r="J225" i="98" s="1"/>
  <c r="G175" i="106"/>
  <c r="J175" i="106" s="1"/>
  <c r="G180" i="98"/>
  <c r="J180" i="98" s="1"/>
  <c r="G220" i="98"/>
  <c r="J220" i="98" s="1"/>
  <c r="G220" i="99" s="1"/>
  <c r="J220" i="99" s="1"/>
  <c r="E220" i="100" s="1"/>
  <c r="G228" i="96"/>
  <c r="J228" i="96" s="1"/>
  <c r="G227" i="96"/>
  <c r="J227" i="96" s="1"/>
  <c r="G224" i="98"/>
  <c r="J224" i="98" s="1"/>
  <c r="G224" i="99" s="1"/>
  <c r="J224" i="99" s="1"/>
  <c r="E224" i="100" s="1"/>
  <c r="G179" i="98"/>
  <c r="J179" i="98" s="1"/>
  <c r="G184" i="98"/>
  <c r="J184" i="98" s="1"/>
  <c r="G137" i="98"/>
  <c r="J137" i="98" s="1"/>
  <c r="G132" i="96"/>
  <c r="J132" i="96" s="1"/>
  <c r="G139" i="98"/>
  <c r="J139" i="98" s="1"/>
  <c r="G138" i="98"/>
  <c r="J138" i="98" s="1"/>
  <c r="G135" i="96"/>
  <c r="J135" i="96" s="1"/>
  <c r="G130" i="98"/>
  <c r="J130" i="98" s="1"/>
  <c r="G111" i="99"/>
  <c r="J111" i="99" s="1"/>
  <c r="E111" i="100" s="1"/>
  <c r="G111" i="100" s="1"/>
  <c r="J111" i="100" s="1"/>
  <c r="G115" i="98"/>
  <c r="J115" i="98" s="1"/>
  <c r="G112" i="99"/>
  <c r="J112" i="99" s="1"/>
  <c r="E112" i="100" s="1"/>
  <c r="G112" i="100" s="1"/>
  <c r="J112" i="100" s="1"/>
  <c r="G117" i="99"/>
  <c r="J117" i="99" s="1"/>
  <c r="E117" i="100" s="1"/>
  <c r="G117" i="100" s="1"/>
  <c r="J117" i="100" s="1"/>
  <c r="G116" i="99"/>
  <c r="J116" i="99" s="1"/>
  <c r="E116" i="100" s="1"/>
  <c r="G116" i="100" s="1"/>
  <c r="J116" i="100" s="1"/>
  <c r="G118" i="98"/>
  <c r="J118" i="98" s="1"/>
  <c r="G120" i="98"/>
  <c r="J120" i="98" s="1"/>
  <c r="G96" i="97"/>
  <c r="J96" i="97" s="1"/>
  <c r="G99" i="97"/>
  <c r="J99" i="97" s="1"/>
  <c r="G97" i="99"/>
  <c r="J97" i="99" s="1"/>
  <c r="E97" i="100" s="1"/>
  <c r="G97" i="100" s="1"/>
  <c r="J97" i="100" s="1"/>
  <c r="G90" i="98"/>
  <c r="J90" i="98" s="1"/>
  <c r="G91" i="98"/>
  <c r="J91" i="98" s="1"/>
  <c r="G81" i="98"/>
  <c r="J81" i="98" s="1"/>
  <c r="G81" i="99" s="1"/>
  <c r="J81" i="99" s="1"/>
  <c r="E81" i="100" s="1"/>
  <c r="G77" i="97"/>
  <c r="J77" i="97" s="1"/>
  <c r="G72" i="98"/>
  <c r="J72" i="98" s="1"/>
  <c r="G98" i="97"/>
  <c r="J98" i="97" s="1"/>
  <c r="G78" i="98"/>
  <c r="J78" i="98" s="1"/>
  <c r="G93" i="97"/>
  <c r="J93" i="97" s="1"/>
  <c r="G85" i="98"/>
  <c r="J85" i="98" s="1"/>
  <c r="G95" i="98"/>
  <c r="J95" i="98" s="1"/>
  <c r="G107" i="97"/>
  <c r="J107" i="97" s="1"/>
  <c r="G89" i="98"/>
  <c r="J89" i="98" s="1"/>
  <c r="G89" i="99" s="1"/>
  <c r="J89" i="99" s="1"/>
  <c r="E89" i="100" s="1"/>
  <c r="G106" i="98"/>
  <c r="J106" i="98" s="1"/>
  <c r="G110" i="98"/>
  <c r="J110" i="98" s="1"/>
  <c r="G92" i="98"/>
  <c r="J92" i="98" s="1"/>
  <c r="G92" i="99" s="1"/>
  <c r="J92" i="99" s="1"/>
  <c r="E92" i="100" s="1"/>
  <c r="G86" i="96"/>
  <c r="J86" i="96" s="1"/>
  <c r="G100" i="98"/>
  <c r="J100" i="98" s="1"/>
  <c r="G100" i="99" s="1"/>
  <c r="J100" i="99" s="1"/>
  <c r="E100" i="100" s="1"/>
  <c r="G101" i="98"/>
  <c r="J101" i="98" s="1"/>
  <c r="G101" i="99" s="1"/>
  <c r="J101" i="99" s="1"/>
  <c r="E101" i="100" s="1"/>
  <c r="G71" i="106"/>
  <c r="J71" i="106" s="1"/>
  <c r="G57" i="97"/>
  <c r="J57" i="97" s="1"/>
  <c r="G59" i="97"/>
  <c r="J59" i="97" s="1"/>
  <c r="G50" i="97"/>
  <c r="J50" i="97" s="1"/>
  <c r="G55" i="97"/>
  <c r="J55" i="97" s="1"/>
  <c r="G66" i="97"/>
  <c r="J66" i="97" s="1"/>
  <c r="G65" i="98"/>
  <c r="J65" i="98" s="1"/>
  <c r="G64" i="98"/>
  <c r="J64" i="98" s="1"/>
  <c r="G68" i="98"/>
  <c r="J68" i="98" s="1"/>
  <c r="G62" i="98"/>
  <c r="J62" i="98" s="1"/>
  <c r="G62" i="99" s="1"/>
  <c r="J62" i="99" s="1"/>
  <c r="E62" i="100" s="1"/>
  <c r="G49" i="96"/>
  <c r="J49" i="96" s="1"/>
  <c r="G51" i="96"/>
  <c r="J51" i="96" s="1"/>
  <c r="G28" i="97"/>
  <c r="J28" i="97" s="1"/>
  <c r="G29" i="97"/>
  <c r="J29" i="97" s="1"/>
  <c r="G20" i="98"/>
  <c r="J20" i="98" s="1"/>
  <c r="G23" i="98"/>
  <c r="J23" i="98" s="1"/>
  <c r="G21" i="97"/>
  <c r="J21" i="97" s="1"/>
  <c r="G25" i="98"/>
  <c r="J25" i="98" s="1"/>
  <c r="G26" i="98"/>
  <c r="J26" i="98" s="1"/>
  <c r="G26" i="99" s="1"/>
  <c r="J26" i="99" s="1"/>
  <c r="E26" i="100" s="1"/>
  <c r="G19" i="98"/>
  <c r="J19" i="98" s="1"/>
  <c r="G104" i="97"/>
  <c r="J104" i="97" s="1"/>
  <c r="G159" i="98"/>
  <c r="J159" i="98" s="1"/>
  <c r="G176" i="98"/>
  <c r="J176" i="98" s="1"/>
  <c r="G223" i="98"/>
  <c r="J223" i="98" s="1"/>
  <c r="G167" i="98"/>
  <c r="J167" i="98" s="1"/>
  <c r="G140" i="98"/>
  <c r="J140" i="98" s="1"/>
  <c r="G61" i="98"/>
  <c r="J61" i="98" s="1"/>
  <c r="G160" i="98"/>
  <c r="J160" i="98" s="1"/>
  <c r="G192" i="98"/>
  <c r="J192" i="98" s="1"/>
  <c r="G79" i="98"/>
  <c r="J79" i="98" s="1"/>
  <c r="G42" i="97"/>
  <c r="J42" i="97" s="1"/>
  <c r="G43" i="97"/>
  <c r="J43" i="97" s="1"/>
  <c r="G165" i="97"/>
  <c r="J165" i="97" s="1"/>
  <c r="G52" i="97"/>
  <c r="J52" i="97" s="1"/>
  <c r="G31" i="97"/>
  <c r="J31" i="97" s="1"/>
  <c r="G40" i="97"/>
  <c r="J40" i="97" s="1"/>
  <c r="G41" i="97"/>
  <c r="J41" i="97" s="1"/>
  <c r="G54" i="97"/>
  <c r="J54" i="97" s="1"/>
  <c r="G36" i="97"/>
  <c r="J36" i="97" s="1"/>
  <c r="G38" i="97"/>
  <c r="J38" i="97" s="1"/>
  <c r="G48" i="97"/>
  <c r="J48" i="97" s="1"/>
  <c r="G53" i="97"/>
  <c r="J53" i="97" s="1"/>
  <c r="G56" i="97"/>
  <c r="J56" i="97" s="1"/>
  <c r="G46" i="97"/>
  <c r="J46" i="97" s="1"/>
  <c r="G47" i="97"/>
  <c r="J47" i="97" s="1"/>
  <c r="G108" i="100"/>
  <c r="J108" i="100" s="1"/>
  <c r="G44" i="97"/>
  <c r="J44" i="97" s="1"/>
  <c r="G122" i="97"/>
  <c r="J122" i="97" s="1"/>
  <c r="G32" i="97"/>
  <c r="J32" i="97" s="1"/>
  <c r="G161" i="97"/>
  <c r="J161" i="97" s="1"/>
  <c r="G119" i="97"/>
  <c r="J119" i="97" s="1"/>
  <c r="G88" i="95"/>
  <c r="J88" i="95" s="1"/>
  <c r="G87" i="95"/>
  <c r="J87" i="95" s="1"/>
  <c r="G33" i="97"/>
  <c r="J33" i="97" s="1"/>
  <c r="G34" i="97"/>
  <c r="J34" i="97" s="1"/>
  <c r="G58" i="97"/>
  <c r="J58" i="97" s="1"/>
  <c r="G27" i="97"/>
  <c r="J27" i="97" s="1"/>
  <c r="G221" i="97"/>
  <c r="J221" i="97" s="1"/>
  <c r="G173" i="95"/>
  <c r="J173" i="95" s="1"/>
  <c r="G174" i="95"/>
  <c r="J174" i="95" s="1"/>
  <c r="G102" i="95"/>
  <c r="J102" i="95" s="1"/>
  <c r="G80" i="99"/>
  <c r="J80" i="99" s="1"/>
  <c r="E80" i="100" s="1"/>
  <c r="G74" i="99"/>
  <c r="J74" i="99" s="1"/>
  <c r="E74" i="100" s="1"/>
  <c r="G189" i="74"/>
  <c r="J189" i="74" s="1"/>
  <c r="G187" i="74"/>
  <c r="J187" i="74" s="1"/>
  <c r="G105" i="74"/>
  <c r="J105" i="74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91" i="97"/>
  <c r="J191" i="97" s="1"/>
  <c r="G190" i="97"/>
  <c r="J190" i="97" s="1"/>
  <c r="G133" i="95"/>
  <c r="J133" i="95" s="1"/>
  <c r="G136" i="95"/>
  <c r="J136" i="95" s="1"/>
  <c r="G111" i="101" l="1"/>
  <c r="J111" i="101" s="1"/>
  <c r="G170" i="99"/>
  <c r="J170" i="99" s="1"/>
  <c r="E170" i="100" s="1"/>
  <c r="G170" i="100" s="1"/>
  <c r="J170" i="100" s="1"/>
  <c r="G145" i="99"/>
  <c r="J145" i="99" s="1"/>
  <c r="E145" i="100" s="1"/>
  <c r="G141" i="99"/>
  <c r="J141" i="99" s="1"/>
  <c r="E141" i="100" s="1"/>
  <c r="G141" i="100" s="1"/>
  <c r="J141" i="100" s="1"/>
  <c r="G163" i="99"/>
  <c r="J163" i="99" s="1"/>
  <c r="E163" i="100" s="1"/>
  <c r="G163" i="100" s="1"/>
  <c r="J163" i="100" s="1"/>
  <c r="G168" i="99"/>
  <c r="J168" i="99" s="1"/>
  <c r="E168" i="100" s="1"/>
  <c r="G168" i="100" s="1"/>
  <c r="J168" i="100" s="1"/>
  <c r="G164" i="99"/>
  <c r="J164" i="99" s="1"/>
  <c r="E164" i="100" s="1"/>
  <c r="G164" i="100" s="1"/>
  <c r="J164" i="100" s="1"/>
  <c r="G142" i="99"/>
  <c r="J142" i="99" s="1"/>
  <c r="E142" i="100" s="1"/>
  <c r="G142" i="100" s="1"/>
  <c r="J142" i="100" s="1"/>
  <c r="G143" i="99"/>
  <c r="J143" i="99" s="1"/>
  <c r="E143" i="100" s="1"/>
  <c r="G143" i="100" s="1"/>
  <c r="J143" i="100" s="1"/>
  <c r="G160" i="99"/>
  <c r="J160" i="99" s="1"/>
  <c r="E160" i="100" s="1"/>
  <c r="G160" i="100" s="1"/>
  <c r="J160" i="100" s="1"/>
  <c r="G140" i="99"/>
  <c r="J140" i="99" s="1"/>
  <c r="E140" i="100" s="1"/>
  <c r="G140" i="100" s="1"/>
  <c r="J140" i="100" s="1"/>
  <c r="E259" i="97"/>
  <c r="G259" i="97" s="1"/>
  <c r="J259" i="97" s="1"/>
  <c r="G167" i="99"/>
  <c r="J167" i="99" s="1"/>
  <c r="E167" i="100" s="1"/>
  <c r="G167" i="100" s="1"/>
  <c r="J167" i="100" s="1"/>
  <c r="G159" i="99"/>
  <c r="J159" i="99" s="1"/>
  <c r="G154" i="99"/>
  <c r="J154" i="99" s="1"/>
  <c r="E154" i="100" s="1"/>
  <c r="G154" i="100" s="1"/>
  <c r="J154" i="100" s="1"/>
  <c r="G158" i="99"/>
  <c r="J158" i="99" s="1"/>
  <c r="E158" i="100" s="1"/>
  <c r="G158" i="100" s="1"/>
  <c r="J158" i="100" s="1"/>
  <c r="G22" i="99"/>
  <c r="J22" i="99" s="1"/>
  <c r="G41" i="98"/>
  <c r="J41" i="98" s="1"/>
  <c r="G67" i="99"/>
  <c r="J67" i="99" s="1"/>
  <c r="E67" i="100" s="1"/>
  <c r="G67" i="100" s="1"/>
  <c r="J67" i="100" s="1"/>
  <c r="G123" i="99"/>
  <c r="J123" i="99" s="1"/>
  <c r="E123" i="100" s="1"/>
  <c r="G123" i="100" s="1"/>
  <c r="J123" i="100" s="1"/>
  <c r="G122" i="98"/>
  <c r="J122" i="98" s="1"/>
  <c r="G121" i="99"/>
  <c r="J121" i="99" s="1"/>
  <c r="E121" i="100" s="1"/>
  <c r="G121" i="100" s="1"/>
  <c r="J121" i="100" s="1"/>
  <c r="G69" i="99"/>
  <c r="J69" i="99" s="1"/>
  <c r="E69" i="100" s="1"/>
  <c r="G69" i="100" s="1"/>
  <c r="J69" i="100" s="1"/>
  <c r="G70" i="107"/>
  <c r="J70" i="107" s="1"/>
  <c r="J70" i="8" s="1"/>
  <c r="G36" i="98"/>
  <c r="J36" i="98" s="1"/>
  <c r="G24" i="99"/>
  <c r="J24" i="99" s="1"/>
  <c r="E24" i="100" s="1"/>
  <c r="G24" i="100" s="1"/>
  <c r="J24" i="100" s="1"/>
  <c r="G214" i="97"/>
  <c r="J214" i="97" s="1"/>
  <c r="G215" i="99"/>
  <c r="J215" i="99" s="1"/>
  <c r="E215" i="100" s="1"/>
  <c r="G215" i="100" s="1"/>
  <c r="J215" i="100" s="1"/>
  <c r="G184" i="99"/>
  <c r="J184" i="99" s="1"/>
  <c r="E184" i="100" s="1"/>
  <c r="G184" i="100" s="1"/>
  <c r="J184" i="100" s="1"/>
  <c r="G179" i="99"/>
  <c r="J179" i="99" s="1"/>
  <c r="E179" i="100" s="1"/>
  <c r="G179" i="100" s="1"/>
  <c r="J179" i="100" s="1"/>
  <c r="G175" i="107"/>
  <c r="J175" i="107" s="1"/>
  <c r="J175" i="8" s="1"/>
  <c r="G172" i="99"/>
  <c r="J172" i="99" s="1"/>
  <c r="E172" i="100" s="1"/>
  <c r="G172" i="100" s="1"/>
  <c r="J172" i="100" s="1"/>
  <c r="G222" i="99"/>
  <c r="J222" i="99" s="1"/>
  <c r="E222" i="100" s="1"/>
  <c r="G222" i="100" s="1"/>
  <c r="J222" i="100" s="1"/>
  <c r="G227" i="97"/>
  <c r="J227" i="97" s="1"/>
  <c r="G171" i="99"/>
  <c r="J171" i="99" s="1"/>
  <c r="E171" i="100" s="1"/>
  <c r="G171" i="100" s="1"/>
  <c r="J171" i="100" s="1"/>
  <c r="G180" i="99"/>
  <c r="J180" i="99" s="1"/>
  <c r="G173" i="96"/>
  <c r="J173" i="96" s="1"/>
  <c r="G228" i="97"/>
  <c r="J228" i="97" s="1"/>
  <c r="G221" i="98"/>
  <c r="J221" i="98" s="1"/>
  <c r="G221" i="99" s="1"/>
  <c r="J221" i="99" s="1"/>
  <c r="E221" i="100" s="1"/>
  <c r="G174" i="96"/>
  <c r="J174" i="96" s="1"/>
  <c r="G192" i="99"/>
  <c r="J192" i="99" s="1"/>
  <c r="G223" i="99"/>
  <c r="J223" i="99" s="1"/>
  <c r="G187" i="77"/>
  <c r="J187" i="77" s="1"/>
  <c r="G176" i="99"/>
  <c r="J176" i="99" s="1"/>
  <c r="E176" i="100" s="1"/>
  <c r="G176" i="100" s="1"/>
  <c r="J176" i="100" s="1"/>
  <c r="G225" i="99"/>
  <c r="J225" i="99" s="1"/>
  <c r="E225" i="100" s="1"/>
  <c r="G225" i="100" s="1"/>
  <c r="J225" i="100" s="1"/>
  <c r="G130" i="99"/>
  <c r="J130" i="99" s="1"/>
  <c r="E130" i="100" s="1"/>
  <c r="G130" i="100" s="1"/>
  <c r="J130" i="100" s="1"/>
  <c r="G138" i="99"/>
  <c r="J138" i="99" s="1"/>
  <c r="E138" i="100" s="1"/>
  <c r="G138" i="100" s="1"/>
  <c r="J138" i="100" s="1"/>
  <c r="G139" i="99"/>
  <c r="J139" i="99" s="1"/>
  <c r="E139" i="100" s="1"/>
  <c r="G139" i="100" s="1"/>
  <c r="J139" i="100" s="1"/>
  <c r="G137" i="99"/>
  <c r="J137" i="99" s="1"/>
  <c r="E137" i="100" s="1"/>
  <c r="G137" i="100" s="1"/>
  <c r="J137" i="100" s="1"/>
  <c r="G136" i="96"/>
  <c r="J136" i="96" s="1"/>
  <c r="G133" i="96"/>
  <c r="J133" i="96" s="1"/>
  <c r="G118" i="99"/>
  <c r="J118" i="99" s="1"/>
  <c r="E118" i="100" s="1"/>
  <c r="G118" i="100" s="1"/>
  <c r="J118" i="100" s="1"/>
  <c r="G115" i="99"/>
  <c r="J115" i="99" s="1"/>
  <c r="E115" i="100" s="1"/>
  <c r="G115" i="100" s="1"/>
  <c r="J115" i="100" s="1"/>
  <c r="G119" i="98"/>
  <c r="J119" i="98" s="1"/>
  <c r="G120" i="99"/>
  <c r="J120" i="99" s="1"/>
  <c r="E120" i="100" s="1"/>
  <c r="G120" i="100" s="1"/>
  <c r="J120" i="100" s="1"/>
  <c r="G77" i="98"/>
  <c r="J77" i="98" s="1"/>
  <c r="G107" i="98"/>
  <c r="J107" i="98" s="1"/>
  <c r="G95" i="99"/>
  <c r="J95" i="99" s="1"/>
  <c r="E95" i="100" s="1"/>
  <c r="G95" i="100" s="1"/>
  <c r="J95" i="100" s="1"/>
  <c r="G85" i="99"/>
  <c r="J85" i="99" s="1"/>
  <c r="G91" i="99"/>
  <c r="J91" i="99" s="1"/>
  <c r="E91" i="100" s="1"/>
  <c r="G91" i="100" s="1"/>
  <c r="J91" i="100" s="1"/>
  <c r="G90" i="99"/>
  <c r="J90" i="99" s="1"/>
  <c r="E90" i="100" s="1"/>
  <c r="G90" i="100" s="1"/>
  <c r="J90" i="100" s="1"/>
  <c r="G71" i="107"/>
  <c r="J71" i="107" s="1"/>
  <c r="J71" i="8" s="1"/>
  <c r="G110" i="99"/>
  <c r="J110" i="99" s="1"/>
  <c r="E110" i="100" s="1"/>
  <c r="G110" i="100" s="1"/>
  <c r="J110" i="100" s="1"/>
  <c r="G93" i="98"/>
  <c r="J93" i="98" s="1"/>
  <c r="G106" i="99"/>
  <c r="J106" i="99" s="1"/>
  <c r="E106" i="100" s="1"/>
  <c r="G106" i="100" s="1"/>
  <c r="J106" i="100" s="1"/>
  <c r="G98" i="98"/>
  <c r="J98" i="98" s="1"/>
  <c r="G98" i="99" s="1"/>
  <c r="J98" i="99" s="1"/>
  <c r="E98" i="100" s="1"/>
  <c r="G98" i="100" s="1"/>
  <c r="J98" i="100" s="1"/>
  <c r="G99" i="98"/>
  <c r="J99" i="98" s="1"/>
  <c r="G72" i="99"/>
  <c r="J72" i="99" s="1"/>
  <c r="E72" i="100" s="1"/>
  <c r="G72" i="100" s="1"/>
  <c r="J72" i="100" s="1"/>
  <c r="G88" i="96"/>
  <c r="J88" i="96" s="1"/>
  <c r="G86" i="97"/>
  <c r="J86" i="97" s="1"/>
  <c r="G103" i="96"/>
  <c r="J103" i="96" s="1"/>
  <c r="G78" i="99"/>
  <c r="J78" i="99" s="1"/>
  <c r="E78" i="100" s="1"/>
  <c r="G104" i="98"/>
  <c r="J104" i="98" s="1"/>
  <c r="G82" i="96"/>
  <c r="J82" i="96" s="1"/>
  <c r="G96" i="98"/>
  <c r="J96" i="98" s="1"/>
  <c r="G102" i="96"/>
  <c r="J102" i="96" s="1"/>
  <c r="G87" i="96"/>
  <c r="J87" i="96" s="1"/>
  <c r="G79" i="99"/>
  <c r="J79" i="99" s="1"/>
  <c r="G68" i="99"/>
  <c r="J68" i="99" s="1"/>
  <c r="E68" i="100" s="1"/>
  <c r="G68" i="100" s="1"/>
  <c r="J68" i="100" s="1"/>
  <c r="G65" i="99"/>
  <c r="J65" i="99" s="1"/>
  <c r="E65" i="100" s="1"/>
  <c r="G65" i="100" s="1"/>
  <c r="J65" i="100" s="1"/>
  <c r="G64" i="99"/>
  <c r="J64" i="99" s="1"/>
  <c r="E64" i="100" s="1"/>
  <c r="G64" i="100" s="1"/>
  <c r="J64" i="100" s="1"/>
  <c r="G66" i="98"/>
  <c r="J66" i="98" s="1"/>
  <c r="G66" i="99" s="1"/>
  <c r="J66" i="99" s="1"/>
  <c r="E66" i="100" s="1"/>
  <c r="G66" i="100" s="1"/>
  <c r="J66" i="100" s="1"/>
  <c r="G49" i="97"/>
  <c r="J49" i="97" s="1"/>
  <c r="G57" i="98"/>
  <c r="J57" i="98" s="1"/>
  <c r="G51" i="97"/>
  <c r="J51" i="97" s="1"/>
  <c r="G46" i="98"/>
  <c r="J46" i="98" s="1"/>
  <c r="G52" i="98"/>
  <c r="J52" i="98" s="1"/>
  <c r="G55" i="98"/>
  <c r="J55" i="98" s="1"/>
  <c r="G59" i="98"/>
  <c r="J59" i="98" s="1"/>
  <c r="G59" i="99" s="1"/>
  <c r="J59" i="99" s="1"/>
  <c r="E59" i="100" s="1"/>
  <c r="G48" i="98"/>
  <c r="J48" i="98" s="1"/>
  <c r="G38" i="98"/>
  <c r="J38" i="98" s="1"/>
  <c r="G43" i="98"/>
  <c r="J43" i="98" s="1"/>
  <c r="G44" i="98"/>
  <c r="J44" i="98" s="1"/>
  <c r="G58" i="98"/>
  <c r="J58" i="98" s="1"/>
  <c r="G50" i="98"/>
  <c r="J50" i="98" s="1"/>
  <c r="G42" i="98"/>
  <c r="J42" i="98" s="1"/>
  <c r="G25" i="99"/>
  <c r="J25" i="99" s="1"/>
  <c r="E25" i="100" s="1"/>
  <c r="G25" i="100" s="1"/>
  <c r="J25" i="100" s="1"/>
  <c r="G23" i="99"/>
  <c r="J23" i="99" s="1"/>
  <c r="E23" i="100" s="1"/>
  <c r="G23" i="100" s="1"/>
  <c r="J23" i="100" s="1"/>
  <c r="G20" i="99"/>
  <c r="J20" i="99" s="1"/>
  <c r="E20" i="100" s="1"/>
  <c r="G20" i="100" s="1"/>
  <c r="J20" i="100" s="1"/>
  <c r="G33" i="98"/>
  <c r="J33" i="98" s="1"/>
  <c r="G32" i="98"/>
  <c r="J32" i="98" s="1"/>
  <c r="G21" i="98"/>
  <c r="J21" i="98" s="1"/>
  <c r="G21" i="99" s="1"/>
  <c r="J21" i="99" s="1"/>
  <c r="E21" i="100" s="1"/>
  <c r="G21" i="100" s="1"/>
  <c r="J21" i="100" s="1"/>
  <c r="G28" i="98"/>
  <c r="J28" i="98" s="1"/>
  <c r="G31" i="98"/>
  <c r="J31" i="98" s="1"/>
  <c r="G29" i="98"/>
  <c r="J29" i="98" s="1"/>
  <c r="G27" i="98"/>
  <c r="J27" i="98" s="1"/>
  <c r="G19" i="99"/>
  <c r="J19" i="99" s="1"/>
  <c r="E19" i="100" s="1"/>
  <c r="G19" i="100" s="1"/>
  <c r="J19" i="100" s="1"/>
  <c r="G17" i="96"/>
  <c r="J17" i="96" s="1"/>
  <c r="G14" i="96"/>
  <c r="J14" i="96" s="1"/>
  <c r="G7" i="96"/>
  <c r="J7" i="96" s="1"/>
  <c r="G8" i="96"/>
  <c r="J8" i="96" s="1"/>
  <c r="G15" i="96"/>
  <c r="J15" i="96" s="1"/>
  <c r="G13" i="96"/>
  <c r="J13" i="96" s="1"/>
  <c r="G16" i="96"/>
  <c r="J16" i="96" s="1"/>
  <c r="G165" i="98"/>
  <c r="J165" i="98" s="1"/>
  <c r="G165" i="99" s="1"/>
  <c r="J165" i="99" s="1"/>
  <c r="E165" i="100" s="1"/>
  <c r="G54" i="98"/>
  <c r="J54" i="98" s="1"/>
  <c r="G161" i="98"/>
  <c r="J161" i="98" s="1"/>
  <c r="G34" i="98"/>
  <c r="J34" i="98" s="1"/>
  <c r="G61" i="99"/>
  <c r="J61" i="99" s="1"/>
  <c r="G224" i="100"/>
  <c r="J224" i="100" s="1"/>
  <c r="G56" i="98"/>
  <c r="J56" i="98" s="1"/>
  <c r="G166" i="99"/>
  <c r="J166" i="99" s="1"/>
  <c r="G53" i="98"/>
  <c r="J53" i="98" s="1"/>
  <c r="G40" i="98"/>
  <c r="J40" i="98" s="1"/>
  <c r="G146" i="99"/>
  <c r="J146" i="99" s="1"/>
  <c r="E146" i="100" s="1"/>
  <c r="G47" i="98"/>
  <c r="J47" i="98" s="1"/>
  <c r="G189" i="77"/>
  <c r="J189" i="77" s="1"/>
  <c r="G105" i="77"/>
  <c r="J105" i="77" s="1"/>
  <c r="G219" i="78"/>
  <c r="J219" i="78" s="1"/>
  <c r="G80" i="100"/>
  <c r="G108" i="101"/>
  <c r="J108" i="101" s="1"/>
  <c r="G116" i="101"/>
  <c r="J116" i="101" s="1"/>
  <c r="G112" i="101"/>
  <c r="J112" i="101" s="1"/>
  <c r="G97" i="101"/>
  <c r="J97" i="101" s="1"/>
  <c r="G117" i="101"/>
  <c r="J117" i="101" s="1"/>
  <c r="G183" i="100"/>
  <c r="J183" i="100" s="1"/>
  <c r="G100" i="100"/>
  <c r="J100" i="100" s="1"/>
  <c r="G62" i="100"/>
  <c r="J62" i="100" s="1"/>
  <c r="G81" i="100"/>
  <c r="G162" i="100"/>
  <c r="J162" i="100" s="1"/>
  <c r="G220" i="100"/>
  <c r="J220" i="100" s="1"/>
  <c r="G92" i="100"/>
  <c r="J92" i="100" s="1"/>
  <c r="G89" i="100"/>
  <c r="J89" i="100" s="1"/>
  <c r="G185" i="100"/>
  <c r="J185" i="100" s="1"/>
  <c r="G144" i="100"/>
  <c r="J144" i="100" s="1"/>
  <c r="G101" i="100"/>
  <c r="J101" i="100" s="1"/>
  <c r="G145" i="100"/>
  <c r="J145" i="100" s="1"/>
  <c r="G26" i="100"/>
  <c r="J26" i="100" s="1"/>
  <c r="G74" i="100"/>
  <c r="J74" i="100" s="1"/>
  <c r="J6" i="95"/>
  <c r="G131" i="94"/>
  <c r="J131" i="94" s="1"/>
  <c r="G134" i="94"/>
  <c r="J134" i="9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191" i="98"/>
  <c r="J191" i="98" s="1"/>
  <c r="G190" i="98"/>
  <c r="J190" i="98" s="1"/>
  <c r="G132" i="97"/>
  <c r="J132" i="97" s="1"/>
  <c r="G135" i="97"/>
  <c r="J135" i="97" s="1"/>
  <c r="G20" i="107"/>
  <c r="J20" i="107" s="1"/>
  <c r="G21" i="107"/>
  <c r="J21" i="107" s="1"/>
  <c r="G62" i="107"/>
  <c r="J62" i="107" s="1"/>
  <c r="G220" i="101" l="1"/>
  <c r="J220" i="101" s="1"/>
  <c r="G115" i="101"/>
  <c r="J115" i="101" s="1"/>
  <c r="G225" i="101"/>
  <c r="J225" i="101" s="1"/>
  <c r="G163" i="101"/>
  <c r="J163" i="101" s="1"/>
  <c r="G92" i="101"/>
  <c r="J92" i="101" s="1"/>
  <c r="G162" i="101"/>
  <c r="J162" i="101" s="1"/>
  <c r="G118" i="101"/>
  <c r="J118" i="101" s="1"/>
  <c r="G215" i="101"/>
  <c r="J215" i="101" s="1"/>
  <c r="G123" i="101"/>
  <c r="J123" i="101" s="1"/>
  <c r="G141" i="101"/>
  <c r="J141" i="101" s="1"/>
  <c r="G179" i="101"/>
  <c r="J179" i="101" s="1"/>
  <c r="G19" i="101"/>
  <c r="J19" i="101" s="1"/>
  <c r="G20" i="101"/>
  <c r="J20" i="101" s="1"/>
  <c r="G20" i="102" s="1"/>
  <c r="J20" i="102" s="1"/>
  <c r="G67" i="101"/>
  <c r="J67" i="101" s="1"/>
  <c r="G140" i="101"/>
  <c r="J140" i="101" s="1"/>
  <c r="G23" i="101"/>
  <c r="J23" i="101" s="1"/>
  <c r="G66" i="101"/>
  <c r="J66" i="101" s="1"/>
  <c r="G95" i="101"/>
  <c r="J95" i="101" s="1"/>
  <c r="G160" i="101"/>
  <c r="J160" i="101" s="1"/>
  <c r="G21" i="101"/>
  <c r="J21" i="101" s="1"/>
  <c r="G121" i="101"/>
  <c r="J121" i="101" s="1"/>
  <c r="G100" i="101"/>
  <c r="J100" i="101" s="1"/>
  <c r="G106" i="101"/>
  <c r="J106" i="101" s="1"/>
  <c r="G143" i="101"/>
  <c r="J143" i="101" s="1"/>
  <c r="G168" i="101"/>
  <c r="J168" i="101" s="1"/>
  <c r="G185" i="101"/>
  <c r="J185" i="101" s="1"/>
  <c r="G183" i="101"/>
  <c r="J183" i="101" s="1"/>
  <c r="G224" i="101"/>
  <c r="J224" i="101" s="1"/>
  <c r="G139" i="101"/>
  <c r="J139" i="101" s="1"/>
  <c r="G172" i="101"/>
  <c r="J172" i="101" s="1"/>
  <c r="G158" i="101"/>
  <c r="J158" i="101" s="1"/>
  <c r="G142" i="101"/>
  <c r="J142" i="101" s="1"/>
  <c r="G130" i="101"/>
  <c r="J130" i="101" s="1"/>
  <c r="G144" i="101"/>
  <c r="J144" i="101" s="1"/>
  <c r="G138" i="101"/>
  <c r="J138" i="101" s="1"/>
  <c r="G69" i="101"/>
  <c r="J69" i="101" s="1"/>
  <c r="G154" i="101"/>
  <c r="J154" i="101" s="1"/>
  <c r="G164" i="101"/>
  <c r="J164" i="101" s="1"/>
  <c r="G120" i="101"/>
  <c r="J120" i="101" s="1"/>
  <c r="G74" i="101"/>
  <c r="J74" i="101" s="1"/>
  <c r="G24" i="101"/>
  <c r="J24" i="101" s="1"/>
  <c r="G111" i="102"/>
  <c r="J111" i="102" s="1"/>
  <c r="G110" i="101"/>
  <c r="J110" i="101" s="1"/>
  <c r="G110" i="102" s="1"/>
  <c r="J110" i="102" s="1"/>
  <c r="E22" i="100"/>
  <c r="G22" i="100" s="1"/>
  <c r="J22" i="100" s="1"/>
  <c r="E79" i="100"/>
  <c r="G79" i="100" s="1"/>
  <c r="J81" i="100"/>
  <c r="J80" i="100"/>
  <c r="E85" i="100"/>
  <c r="G85" i="100" s="1"/>
  <c r="E259" i="98"/>
  <c r="G259" i="98" s="1"/>
  <c r="J259" i="98" s="1"/>
  <c r="G161" i="99"/>
  <c r="J161" i="99" s="1"/>
  <c r="E166" i="100"/>
  <c r="G166" i="100" s="1"/>
  <c r="J166" i="100" s="1"/>
  <c r="E159" i="100"/>
  <c r="G159" i="100" s="1"/>
  <c r="J159" i="100" s="1"/>
  <c r="G41" i="99"/>
  <c r="J41" i="99" s="1"/>
  <c r="E41" i="100" s="1"/>
  <c r="G41" i="100" s="1"/>
  <c r="J41" i="100" s="1"/>
  <c r="G122" i="99"/>
  <c r="J122" i="99" s="1"/>
  <c r="E122" i="100" s="1"/>
  <c r="G122" i="100" s="1"/>
  <c r="J122" i="100" s="1"/>
  <c r="G36" i="99"/>
  <c r="J36" i="99" s="1"/>
  <c r="E36" i="100" s="1"/>
  <c r="G36" i="100" s="1"/>
  <c r="J36" i="100" s="1"/>
  <c r="E223" i="100"/>
  <c r="G223" i="100" s="1"/>
  <c r="J223" i="100" s="1"/>
  <c r="G228" i="98"/>
  <c r="J228" i="98" s="1"/>
  <c r="G228" i="99" s="1"/>
  <c r="J228" i="99" s="1"/>
  <c r="E228" i="100" s="1"/>
  <c r="E180" i="100"/>
  <c r="G180" i="100" s="1"/>
  <c r="J180" i="100" s="1"/>
  <c r="G171" i="101"/>
  <c r="J171" i="101" s="1"/>
  <c r="G227" i="98"/>
  <c r="J227" i="98" s="1"/>
  <c r="E192" i="100"/>
  <c r="G192" i="100" s="1"/>
  <c r="J192" i="100" s="1"/>
  <c r="G216" i="78"/>
  <c r="J216" i="78" s="1"/>
  <c r="G214" i="98"/>
  <c r="J214" i="98" s="1"/>
  <c r="G214" i="99" s="1"/>
  <c r="J214" i="99" s="1"/>
  <c r="E214" i="100" s="1"/>
  <c r="G217" i="78"/>
  <c r="J217" i="78" s="1"/>
  <c r="G199" i="78"/>
  <c r="J199" i="78" s="1"/>
  <c r="G218" i="78"/>
  <c r="J218" i="78" s="1"/>
  <c r="G200" i="78"/>
  <c r="J200" i="78" s="1"/>
  <c r="G133" i="97"/>
  <c r="J133" i="97" s="1"/>
  <c r="G137" i="101"/>
  <c r="J137" i="101" s="1"/>
  <c r="G119" i="99"/>
  <c r="J119" i="99" s="1"/>
  <c r="E119" i="100" s="1"/>
  <c r="G119" i="100" s="1"/>
  <c r="J119" i="100" s="1"/>
  <c r="G112" i="102"/>
  <c r="J112" i="102" s="1"/>
  <c r="G96" i="99"/>
  <c r="J96" i="99" s="1"/>
  <c r="E96" i="100" s="1"/>
  <c r="G96" i="100" s="1"/>
  <c r="J96" i="100" s="1"/>
  <c r="G99" i="99"/>
  <c r="J99" i="99" s="1"/>
  <c r="E99" i="100" s="1"/>
  <c r="G99" i="100" s="1"/>
  <c r="J99" i="100" s="1"/>
  <c r="G78" i="100"/>
  <c r="G103" i="97"/>
  <c r="J103" i="97" s="1"/>
  <c r="G93" i="99"/>
  <c r="J93" i="99" s="1"/>
  <c r="E93" i="100" s="1"/>
  <c r="G93" i="100" s="1"/>
  <c r="J93" i="100" s="1"/>
  <c r="G107" i="99"/>
  <c r="J107" i="99" s="1"/>
  <c r="E107" i="100" s="1"/>
  <c r="G107" i="100" s="1"/>
  <c r="J107" i="100" s="1"/>
  <c r="G77" i="99"/>
  <c r="J77" i="99" s="1"/>
  <c r="G87" i="97"/>
  <c r="J87" i="97" s="1"/>
  <c r="G86" i="98"/>
  <c r="J86" i="98" s="1"/>
  <c r="G88" i="97"/>
  <c r="J88" i="97" s="1"/>
  <c r="G43" i="99"/>
  <c r="J43" i="99" s="1"/>
  <c r="E43" i="100" s="1"/>
  <c r="G43" i="100" s="1"/>
  <c r="J43" i="100" s="1"/>
  <c r="G51" i="98"/>
  <c r="J51" i="98" s="1"/>
  <c r="G57" i="99"/>
  <c r="J57" i="99" s="1"/>
  <c r="E57" i="100" s="1"/>
  <c r="G57" i="100" s="1"/>
  <c r="J57" i="100" s="1"/>
  <c r="G49" i="98"/>
  <c r="J49" i="98" s="1"/>
  <c r="G49" i="99" s="1"/>
  <c r="J49" i="99" s="1"/>
  <c r="E49" i="100" s="1"/>
  <c r="G49" i="100" s="1"/>
  <c r="J49" i="100" s="1"/>
  <c r="G38" i="99"/>
  <c r="J38" i="99" s="1"/>
  <c r="E38" i="100" s="1"/>
  <c r="G38" i="100" s="1"/>
  <c r="J38" i="100" s="1"/>
  <c r="G50" i="99"/>
  <c r="J50" i="99" s="1"/>
  <c r="E50" i="100" s="1"/>
  <c r="G50" i="100" s="1"/>
  <c r="J50" i="100" s="1"/>
  <c r="G55" i="99"/>
  <c r="J55" i="99" s="1"/>
  <c r="E55" i="100" s="1"/>
  <c r="G55" i="100" s="1"/>
  <c r="J55" i="100" s="1"/>
  <c r="G48" i="99"/>
  <c r="J48" i="99" s="1"/>
  <c r="E48" i="100" s="1"/>
  <c r="G48" i="100" s="1"/>
  <c r="J48" i="100" s="1"/>
  <c r="G58" i="99"/>
  <c r="J58" i="99" s="1"/>
  <c r="E58" i="100" s="1"/>
  <c r="G58" i="100" s="1"/>
  <c r="J58" i="100" s="1"/>
  <c r="G52" i="99"/>
  <c r="J52" i="99" s="1"/>
  <c r="E52" i="100" s="1"/>
  <c r="G52" i="100" s="1"/>
  <c r="J52" i="100" s="1"/>
  <c r="G44" i="99"/>
  <c r="J44" i="99" s="1"/>
  <c r="E44" i="100" s="1"/>
  <c r="G44" i="100" s="1"/>
  <c r="J44" i="100" s="1"/>
  <c r="G46" i="99"/>
  <c r="J46" i="99" s="1"/>
  <c r="E46" i="100" s="1"/>
  <c r="G46" i="100" s="1"/>
  <c r="J46" i="100" s="1"/>
  <c r="E61" i="100"/>
  <c r="G61" i="100" s="1"/>
  <c r="J61" i="100" s="1"/>
  <c r="G42" i="99"/>
  <c r="J42" i="99" s="1"/>
  <c r="E42" i="100" s="1"/>
  <c r="G42" i="100" s="1"/>
  <c r="J42" i="100" s="1"/>
  <c r="G62" i="101"/>
  <c r="J62" i="101" s="1"/>
  <c r="G40" i="99"/>
  <c r="J40" i="99" s="1"/>
  <c r="E40" i="100" s="1"/>
  <c r="G40" i="100" s="1"/>
  <c r="J40" i="100" s="1"/>
  <c r="G54" i="99"/>
  <c r="J54" i="99" s="1"/>
  <c r="E54" i="100" s="1"/>
  <c r="G54" i="100" s="1"/>
  <c r="J54" i="100" s="1"/>
  <c r="G53" i="99"/>
  <c r="J53" i="99" s="1"/>
  <c r="G47" i="99"/>
  <c r="J47" i="99" s="1"/>
  <c r="G56" i="99"/>
  <c r="J56" i="99" s="1"/>
  <c r="G32" i="99"/>
  <c r="J32" i="99" s="1"/>
  <c r="E32" i="100" s="1"/>
  <c r="G32" i="100" s="1"/>
  <c r="J32" i="100" s="1"/>
  <c r="G27" i="99"/>
  <c r="J27" i="99" s="1"/>
  <c r="E27" i="100" s="1"/>
  <c r="G27" i="100" s="1"/>
  <c r="J27" i="100" s="1"/>
  <c r="G28" i="99"/>
  <c r="J28" i="99" s="1"/>
  <c r="E28" i="100" s="1"/>
  <c r="G28" i="100" s="1"/>
  <c r="J28" i="100" s="1"/>
  <c r="G29" i="99"/>
  <c r="J29" i="99" s="1"/>
  <c r="E29" i="100" s="1"/>
  <c r="G29" i="100" s="1"/>
  <c r="J29" i="100" s="1"/>
  <c r="G33" i="99"/>
  <c r="J33" i="99" s="1"/>
  <c r="E33" i="100" s="1"/>
  <c r="G33" i="100" s="1"/>
  <c r="J33" i="100" s="1"/>
  <c r="G31" i="99"/>
  <c r="J31" i="99" s="1"/>
  <c r="G34" i="99"/>
  <c r="J34" i="99" s="1"/>
  <c r="E34" i="100" s="1"/>
  <c r="G34" i="100" s="1"/>
  <c r="J34" i="100" s="1"/>
  <c r="G15" i="97"/>
  <c r="J15" i="97" s="1"/>
  <c r="G6" i="96"/>
  <c r="J6" i="96" s="1"/>
  <c r="G146" i="100"/>
  <c r="J146" i="100" s="1"/>
  <c r="G191" i="99"/>
  <c r="J191" i="99" s="1"/>
  <c r="E191" i="100" s="1"/>
  <c r="G186" i="99"/>
  <c r="J186" i="99" s="1"/>
  <c r="E186" i="100" s="1"/>
  <c r="G219" i="79"/>
  <c r="J219" i="79" s="1"/>
  <c r="G189" i="78"/>
  <c r="J189" i="78" s="1"/>
  <c r="G105" i="78"/>
  <c r="J105" i="78" s="1"/>
  <c r="G187" i="78"/>
  <c r="J187" i="78" s="1"/>
  <c r="G90" i="101"/>
  <c r="J90" i="101" s="1"/>
  <c r="G101" i="101"/>
  <c r="J101" i="101" s="1"/>
  <c r="G22" i="101"/>
  <c r="J22" i="101" s="1"/>
  <c r="G26" i="101"/>
  <c r="J26" i="101" s="1"/>
  <c r="G98" i="101"/>
  <c r="J98" i="101" s="1"/>
  <c r="G115" i="102"/>
  <c r="J115" i="102" s="1"/>
  <c r="G176" i="101"/>
  <c r="J176" i="101" s="1"/>
  <c r="G72" i="101"/>
  <c r="J72" i="101" s="1"/>
  <c r="G68" i="101"/>
  <c r="J68" i="101" s="1"/>
  <c r="G170" i="101"/>
  <c r="J170" i="101" s="1"/>
  <c r="G89" i="101"/>
  <c r="J89" i="101" s="1"/>
  <c r="G25" i="101"/>
  <c r="J25" i="101" s="1"/>
  <c r="G65" i="101"/>
  <c r="J65" i="101" s="1"/>
  <c r="G117" i="102"/>
  <c r="J117" i="102" s="1"/>
  <c r="G116" i="102"/>
  <c r="J116" i="102" s="1"/>
  <c r="G184" i="101"/>
  <c r="J184" i="101" s="1"/>
  <c r="G167" i="101"/>
  <c r="J167" i="101" s="1"/>
  <c r="G91" i="101"/>
  <c r="J91" i="101" s="1"/>
  <c r="G97" i="102"/>
  <c r="J97" i="102" s="1"/>
  <c r="G64" i="101"/>
  <c r="J64" i="101" s="1"/>
  <c r="G108" i="102"/>
  <c r="J108" i="102" s="1"/>
  <c r="G165" i="100"/>
  <c r="J165" i="100" s="1"/>
  <c r="G13" i="97"/>
  <c r="J13" i="97" s="1"/>
  <c r="G16" i="97"/>
  <c r="J16" i="97" s="1"/>
  <c r="G8" i="97"/>
  <c r="J8" i="97" s="1"/>
  <c r="G7" i="97"/>
  <c r="J7" i="97" s="1"/>
  <c r="G145" i="101"/>
  <c r="J145" i="101" s="1"/>
  <c r="G222" i="101"/>
  <c r="J222" i="101" s="1"/>
  <c r="G59" i="100"/>
  <c r="J59" i="100" s="1"/>
  <c r="G17" i="97"/>
  <c r="J17" i="97" s="1"/>
  <c r="G221" i="100"/>
  <c r="J221" i="100" s="1"/>
  <c r="G14" i="97"/>
  <c r="J14" i="97" s="1"/>
  <c r="G188" i="74"/>
  <c r="J188" i="74" s="1"/>
  <c r="G174" i="97"/>
  <c r="J174" i="97" s="1"/>
  <c r="G173" i="97"/>
  <c r="J173" i="97" s="1"/>
  <c r="G207" i="74"/>
  <c r="J207" i="74" s="1"/>
  <c r="G102" i="97"/>
  <c r="J102" i="97" s="1"/>
  <c r="G18" i="96"/>
  <c r="J18" i="96" s="1"/>
  <c r="G76" i="74"/>
  <c r="J76" i="74" s="1"/>
  <c r="G82" i="97"/>
  <c r="J82" i="97" s="1"/>
  <c r="G201" i="78"/>
  <c r="J201" i="78" s="1"/>
  <c r="G134" i="95"/>
  <c r="J134" i="95" s="1"/>
  <c r="G131" i="95"/>
  <c r="J131" i="95" s="1"/>
  <c r="G5" i="84"/>
  <c r="J5" i="84" s="1"/>
  <c r="G104" i="99"/>
  <c r="J104" i="99" s="1"/>
  <c r="E104" i="100" s="1"/>
  <c r="G190" i="99"/>
  <c r="J190" i="99" s="1"/>
  <c r="E190" i="100" s="1"/>
  <c r="G132" i="98"/>
  <c r="J132" i="98" s="1"/>
  <c r="G135" i="98"/>
  <c r="J135" i="98" s="1"/>
  <c r="G136" i="97"/>
  <c r="J136" i="97" s="1"/>
  <c r="G69" i="102" l="1"/>
  <c r="J69" i="102" s="1"/>
  <c r="G106" i="102"/>
  <c r="J106" i="102" s="1"/>
  <c r="G118" i="102"/>
  <c r="J118" i="102" s="1"/>
  <c r="G95" i="102"/>
  <c r="J95" i="102" s="1"/>
  <c r="G144" i="102"/>
  <c r="J144" i="102" s="1"/>
  <c r="G48" i="101"/>
  <c r="J48" i="101" s="1"/>
  <c r="G146" i="101"/>
  <c r="J146" i="101" s="1"/>
  <c r="G146" i="102" s="1"/>
  <c r="J146" i="102" s="1"/>
  <c r="G42" i="101"/>
  <c r="J42" i="101" s="1"/>
  <c r="G50" i="101"/>
  <c r="J50" i="101" s="1"/>
  <c r="G36" i="101"/>
  <c r="J36" i="101" s="1"/>
  <c r="G80" i="101"/>
  <c r="J80" i="101" s="1"/>
  <c r="G80" i="102" s="1"/>
  <c r="J80" i="102" s="1"/>
  <c r="G99" i="101"/>
  <c r="J99" i="101" s="1"/>
  <c r="G61" i="101"/>
  <c r="J61" i="101" s="1"/>
  <c r="G61" i="102" s="1"/>
  <c r="J61" i="102" s="1"/>
  <c r="G122" i="101"/>
  <c r="J122" i="101" s="1"/>
  <c r="G81" i="101"/>
  <c r="J81" i="101" s="1"/>
  <c r="G81" i="102" s="1"/>
  <c r="J81" i="102" s="1"/>
  <c r="G40" i="101"/>
  <c r="J40" i="101" s="1"/>
  <c r="G55" i="101"/>
  <c r="J55" i="101" s="1"/>
  <c r="G223" i="101"/>
  <c r="J223" i="101" s="1"/>
  <c r="G223" i="102" s="1"/>
  <c r="J223" i="102" s="1"/>
  <c r="G49" i="101"/>
  <c r="J49" i="101" s="1"/>
  <c r="G107" i="101"/>
  <c r="J107" i="101" s="1"/>
  <c r="G107" i="102" s="1"/>
  <c r="J107" i="102" s="1"/>
  <c r="G107" i="103" s="1"/>
  <c r="J107" i="103" s="1"/>
  <c r="G107" i="104" s="1"/>
  <c r="J107" i="104" s="1"/>
  <c r="G107" i="105" s="1"/>
  <c r="J107" i="105" s="1"/>
  <c r="G192" i="101"/>
  <c r="J192" i="101" s="1"/>
  <c r="G192" i="102" s="1"/>
  <c r="J192" i="102" s="1"/>
  <c r="G93" i="101"/>
  <c r="J93" i="101" s="1"/>
  <c r="G93" i="102" s="1"/>
  <c r="J93" i="102" s="1"/>
  <c r="G159" i="101"/>
  <c r="J159" i="101" s="1"/>
  <c r="G159" i="102" s="1"/>
  <c r="J159" i="102" s="1"/>
  <c r="G44" i="101"/>
  <c r="J44" i="101" s="1"/>
  <c r="G52" i="101"/>
  <c r="J52" i="101" s="1"/>
  <c r="G59" i="101"/>
  <c r="J59" i="101" s="1"/>
  <c r="G33" i="101"/>
  <c r="J33" i="101" s="1"/>
  <c r="G180" i="101"/>
  <c r="J180" i="101" s="1"/>
  <c r="G180" i="102" s="1"/>
  <c r="J180" i="102" s="1"/>
  <c r="G41" i="101"/>
  <c r="J41" i="101" s="1"/>
  <c r="G34" i="101"/>
  <c r="J34" i="101" s="1"/>
  <c r="E31" i="100"/>
  <c r="G31" i="100" s="1"/>
  <c r="J31" i="100" s="1"/>
  <c r="G31" i="101" s="1"/>
  <c r="J31" i="101" s="1"/>
  <c r="J85" i="100"/>
  <c r="J79" i="100"/>
  <c r="E77" i="100"/>
  <c r="G77" i="100" s="1"/>
  <c r="J78" i="100"/>
  <c r="G166" i="101"/>
  <c r="J166" i="101" s="1"/>
  <c r="G166" i="102" s="1"/>
  <c r="J166" i="102" s="1"/>
  <c r="E161" i="100"/>
  <c r="G161" i="100" s="1"/>
  <c r="J161" i="100" s="1"/>
  <c r="G259" i="99"/>
  <c r="J259" i="99" s="1"/>
  <c r="G123" i="102"/>
  <c r="J123" i="102" s="1"/>
  <c r="G227" i="99"/>
  <c r="J227" i="99" s="1"/>
  <c r="G218" i="79"/>
  <c r="J218" i="79" s="1"/>
  <c r="G189" i="79"/>
  <c r="J189" i="79" s="1"/>
  <c r="G187" i="79"/>
  <c r="J187" i="79" s="1"/>
  <c r="G225" i="102"/>
  <c r="J225" i="102" s="1"/>
  <c r="G225" i="103" s="1"/>
  <c r="J225" i="103" s="1"/>
  <c r="G185" i="102"/>
  <c r="J185" i="102" s="1"/>
  <c r="G224" i="102"/>
  <c r="J224" i="102" s="1"/>
  <c r="G224" i="103" s="1"/>
  <c r="J224" i="103" s="1"/>
  <c r="G207" i="77"/>
  <c r="J207" i="77" s="1"/>
  <c r="G188" i="77"/>
  <c r="J188" i="77" s="1"/>
  <c r="G131" i="96"/>
  <c r="J131" i="96" s="1"/>
  <c r="G134" i="96"/>
  <c r="J134" i="96" s="1"/>
  <c r="G111" i="103"/>
  <c r="J111" i="103" s="1"/>
  <c r="G112" i="103"/>
  <c r="J112" i="103" s="1"/>
  <c r="G116" i="103"/>
  <c r="J116" i="103" s="1"/>
  <c r="G115" i="103"/>
  <c r="J115" i="103" s="1"/>
  <c r="G117" i="103"/>
  <c r="J117" i="103" s="1"/>
  <c r="G117" i="104" s="1"/>
  <c r="J117" i="104" s="1"/>
  <c r="G117" i="105" s="1"/>
  <c r="J117" i="105" s="1"/>
  <c r="G87" i="98"/>
  <c r="J87" i="98" s="1"/>
  <c r="G88" i="98"/>
  <c r="J88" i="98" s="1"/>
  <c r="G86" i="99"/>
  <c r="J86" i="99" s="1"/>
  <c r="E86" i="100" s="1"/>
  <c r="G105" i="79"/>
  <c r="J105" i="79" s="1"/>
  <c r="G110" i="103"/>
  <c r="J110" i="103" s="1"/>
  <c r="G101" i="102"/>
  <c r="J101" i="102" s="1"/>
  <c r="G76" i="77"/>
  <c r="J76" i="77" s="1"/>
  <c r="G92" i="102"/>
  <c r="J92" i="102" s="1"/>
  <c r="G108" i="103"/>
  <c r="J108" i="103" s="1"/>
  <c r="E47" i="100"/>
  <c r="G47" i="100" s="1"/>
  <c r="J47" i="100" s="1"/>
  <c r="E53" i="100"/>
  <c r="G53" i="100" s="1"/>
  <c r="J53" i="100" s="1"/>
  <c r="G51" i="99"/>
  <c r="J51" i="99" s="1"/>
  <c r="E51" i="100" s="1"/>
  <c r="G51" i="100" s="1"/>
  <c r="J51" i="100" s="1"/>
  <c r="E56" i="100"/>
  <c r="G56" i="100" s="1"/>
  <c r="J56" i="100" s="1"/>
  <c r="G20" i="103"/>
  <c r="J20" i="103" s="1"/>
  <c r="G15" i="98"/>
  <c r="J15" i="98" s="1"/>
  <c r="G15" i="99" s="1"/>
  <c r="J15" i="99" s="1"/>
  <c r="E15" i="100" s="1"/>
  <c r="G14" i="98"/>
  <c r="J14" i="98" s="1"/>
  <c r="G16" i="98"/>
  <c r="J16" i="98" s="1"/>
  <c r="G6" i="97"/>
  <c r="J6" i="97" s="1"/>
  <c r="G17" i="98"/>
  <c r="J17" i="98" s="1"/>
  <c r="G17" i="99" s="1"/>
  <c r="J17" i="99" s="1"/>
  <c r="E17" i="100" s="1"/>
  <c r="G13" i="98"/>
  <c r="J13" i="98" s="1"/>
  <c r="G7" i="98"/>
  <c r="J7" i="98" s="1"/>
  <c r="G7" i="99" s="1"/>
  <c r="J7" i="99" s="1"/>
  <c r="E7" i="100" s="1"/>
  <c r="G18" i="97"/>
  <c r="J18" i="97" s="1"/>
  <c r="G8" i="98"/>
  <c r="J8" i="98" s="1"/>
  <c r="G135" i="99"/>
  <c r="J135" i="99" s="1"/>
  <c r="E135" i="100" s="1"/>
  <c r="G97" i="103"/>
  <c r="J97" i="103" s="1"/>
  <c r="G103" i="98"/>
  <c r="J103" i="98" s="1"/>
  <c r="G168" i="102"/>
  <c r="J168" i="102" s="1"/>
  <c r="G142" i="102"/>
  <c r="J142" i="102" s="1"/>
  <c r="G120" i="102"/>
  <c r="J120" i="102" s="1"/>
  <c r="G158" i="102"/>
  <c r="J158" i="102" s="1"/>
  <c r="G165" i="101"/>
  <c r="J165" i="101" s="1"/>
  <c r="G164" i="102"/>
  <c r="J164" i="102" s="1"/>
  <c r="G220" i="102"/>
  <c r="J220" i="102" s="1"/>
  <c r="G65" i="102"/>
  <c r="J65" i="102" s="1"/>
  <c r="G19" i="102"/>
  <c r="J19" i="102" s="1"/>
  <c r="G176" i="102"/>
  <c r="J176" i="102" s="1"/>
  <c r="G26" i="102"/>
  <c r="J26" i="102" s="1"/>
  <c r="G46" i="101"/>
  <c r="J46" i="101" s="1"/>
  <c r="G143" i="102"/>
  <c r="J143" i="102" s="1"/>
  <c r="G67" i="102"/>
  <c r="J67" i="102" s="1"/>
  <c r="G23" i="102"/>
  <c r="J23" i="102" s="1"/>
  <c r="G22" i="102"/>
  <c r="J22" i="102" s="1"/>
  <c r="G66" i="102"/>
  <c r="J66" i="102" s="1"/>
  <c r="G163" i="102"/>
  <c r="J163" i="102" s="1"/>
  <c r="G74" i="102"/>
  <c r="J74" i="102" s="1"/>
  <c r="G179" i="102"/>
  <c r="J179" i="102" s="1"/>
  <c r="G98" i="102"/>
  <c r="J98" i="102" s="1"/>
  <c r="G24" i="102"/>
  <c r="J24" i="102" s="1"/>
  <c r="G27" i="101"/>
  <c r="J27" i="101" s="1"/>
  <c r="G145" i="102"/>
  <c r="J145" i="102" s="1"/>
  <c r="G29" i="101"/>
  <c r="J29" i="101" s="1"/>
  <c r="G138" i="102"/>
  <c r="J138" i="102" s="1"/>
  <c r="G162" i="102"/>
  <c r="J162" i="102" s="1"/>
  <c r="G171" i="102"/>
  <c r="J171" i="102" s="1"/>
  <c r="G90" i="102"/>
  <c r="J90" i="102" s="1"/>
  <c r="G43" i="101"/>
  <c r="J43" i="101" s="1"/>
  <c r="G57" i="101"/>
  <c r="J57" i="101" s="1"/>
  <c r="G91" i="102"/>
  <c r="J91" i="102" s="1"/>
  <c r="G172" i="102"/>
  <c r="J172" i="102" s="1"/>
  <c r="G68" i="102"/>
  <c r="J68" i="102" s="1"/>
  <c r="G140" i="102"/>
  <c r="J140" i="102" s="1"/>
  <c r="G167" i="102"/>
  <c r="J167" i="102" s="1"/>
  <c r="G121" i="102"/>
  <c r="J121" i="102" s="1"/>
  <c r="G89" i="102"/>
  <c r="J89" i="102" s="1"/>
  <c r="G214" i="100"/>
  <c r="J214" i="100" s="1"/>
  <c r="G38" i="101"/>
  <c r="J38" i="101" s="1"/>
  <c r="G221" i="101"/>
  <c r="J221" i="101" s="1"/>
  <c r="G222" i="102"/>
  <c r="J222" i="102" s="1"/>
  <c r="G21" i="102"/>
  <c r="J21" i="102" s="1"/>
  <c r="G28" i="101"/>
  <c r="J28" i="101" s="1"/>
  <c r="G96" i="101"/>
  <c r="J96" i="101" s="1"/>
  <c r="G64" i="102"/>
  <c r="J64" i="102" s="1"/>
  <c r="G100" i="102"/>
  <c r="J100" i="102" s="1"/>
  <c r="G32" i="101"/>
  <c r="J32" i="101" s="1"/>
  <c r="G215" i="102"/>
  <c r="J215" i="102" s="1"/>
  <c r="G58" i="101"/>
  <c r="J58" i="101" s="1"/>
  <c r="G119" i="101"/>
  <c r="J119" i="101" s="1"/>
  <c r="G54" i="101"/>
  <c r="J54" i="101" s="1"/>
  <c r="G183" i="102"/>
  <c r="J183" i="102" s="1"/>
  <c r="G137" i="102"/>
  <c r="J137" i="102" s="1"/>
  <c r="G130" i="102"/>
  <c r="J130" i="102" s="1"/>
  <c r="G184" i="102"/>
  <c r="J184" i="102" s="1"/>
  <c r="G154" i="102"/>
  <c r="J154" i="102" s="1"/>
  <c r="G99" i="102"/>
  <c r="J99" i="102" s="1"/>
  <c r="G25" i="102"/>
  <c r="J25" i="102" s="1"/>
  <c r="G160" i="102"/>
  <c r="J160" i="102" s="1"/>
  <c r="G170" i="102"/>
  <c r="J170" i="102" s="1"/>
  <c r="G72" i="102"/>
  <c r="J72" i="102" s="1"/>
  <c r="G62" i="102"/>
  <c r="J62" i="102" s="1"/>
  <c r="G139" i="102"/>
  <c r="J139" i="102" s="1"/>
  <c r="G141" i="102"/>
  <c r="J141" i="102" s="1"/>
  <c r="G59" i="107"/>
  <c r="J59" i="107" s="1"/>
  <c r="G58" i="107"/>
  <c r="J58" i="107" s="1"/>
  <c r="G41" i="107"/>
  <c r="J41" i="107" s="1"/>
  <c r="G56" i="107"/>
  <c r="J56" i="107" s="1"/>
  <c r="G40" i="107"/>
  <c r="J40" i="107" s="1"/>
  <c r="G31" i="107"/>
  <c r="J31" i="107" s="1"/>
  <c r="G55" i="107"/>
  <c r="J55" i="107" s="1"/>
  <c r="G57" i="107"/>
  <c r="J57" i="107" s="1"/>
  <c r="G228" i="100"/>
  <c r="J228" i="100" s="1"/>
  <c r="G173" i="98"/>
  <c r="J173" i="98" s="1"/>
  <c r="G174" i="98"/>
  <c r="J174" i="98" s="1"/>
  <c r="G102" i="98"/>
  <c r="J102" i="98" s="1"/>
  <c r="G216" i="79"/>
  <c r="J216" i="79" s="1"/>
  <c r="G217" i="79"/>
  <c r="J217" i="79" s="1"/>
  <c r="G199" i="79"/>
  <c r="J199" i="79" s="1"/>
  <c r="G200" i="79"/>
  <c r="J200" i="79" s="1"/>
  <c r="G201" i="79"/>
  <c r="J201" i="79" s="1"/>
  <c r="G219" i="80"/>
  <c r="J219" i="80" s="1"/>
  <c r="G82" i="98"/>
  <c r="J82" i="98" s="1"/>
  <c r="G124" i="77"/>
  <c r="J124" i="77" s="1"/>
  <c r="G5" i="85"/>
  <c r="J5" i="85" s="1"/>
  <c r="G186" i="100"/>
  <c r="J186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E132" i="100" s="1"/>
  <c r="G36" i="102" l="1"/>
  <c r="J36" i="102" s="1"/>
  <c r="G122" i="102"/>
  <c r="J122" i="102" s="1"/>
  <c r="G33" i="102"/>
  <c r="J33" i="102" s="1"/>
  <c r="G85" i="101"/>
  <c r="J85" i="101" s="1"/>
  <c r="G85" i="102" s="1"/>
  <c r="J85" i="102" s="1"/>
  <c r="G191" i="101"/>
  <c r="J191" i="101" s="1"/>
  <c r="G56" i="101"/>
  <c r="J56" i="101" s="1"/>
  <c r="G56" i="102" s="1"/>
  <c r="J56" i="102" s="1"/>
  <c r="G186" i="101"/>
  <c r="J186" i="101" s="1"/>
  <c r="G145" i="103"/>
  <c r="J145" i="103" s="1"/>
  <c r="G161" i="101"/>
  <c r="J161" i="101" s="1"/>
  <c r="G161" i="102" s="1"/>
  <c r="J161" i="102" s="1"/>
  <c r="G51" i="101"/>
  <c r="J51" i="101" s="1"/>
  <c r="G51" i="102" s="1"/>
  <c r="J51" i="102" s="1"/>
  <c r="G214" i="101"/>
  <c r="J214" i="101" s="1"/>
  <c r="G78" i="101"/>
  <c r="J78" i="101" s="1"/>
  <c r="G78" i="102" s="1"/>
  <c r="J78" i="102" s="1"/>
  <c r="G78" i="103" s="1"/>
  <c r="J78" i="103" s="1"/>
  <c r="G79" i="101"/>
  <c r="J79" i="101" s="1"/>
  <c r="G79" i="102" s="1"/>
  <c r="J79" i="102" s="1"/>
  <c r="G79" i="103" s="1"/>
  <c r="J79" i="103" s="1"/>
  <c r="J77" i="100"/>
  <c r="G80" i="103"/>
  <c r="J80" i="103" s="1"/>
  <c r="G81" i="103"/>
  <c r="J81" i="103" s="1"/>
  <c r="E259" i="100"/>
  <c r="G259" i="100" s="1"/>
  <c r="J259" i="100" s="1"/>
  <c r="G146" i="103"/>
  <c r="J146" i="103" s="1"/>
  <c r="G141" i="103"/>
  <c r="J141" i="103" s="1"/>
  <c r="G166" i="103"/>
  <c r="J166" i="103" s="1"/>
  <c r="G144" i="103"/>
  <c r="J144" i="103" s="1"/>
  <c r="G142" i="103"/>
  <c r="J142" i="103" s="1"/>
  <c r="G163" i="103"/>
  <c r="J163" i="103" s="1"/>
  <c r="G170" i="103"/>
  <c r="J170" i="103" s="1"/>
  <c r="G164" i="103"/>
  <c r="J164" i="103" s="1"/>
  <c r="G168" i="103"/>
  <c r="J168" i="103" s="1"/>
  <c r="G160" i="103"/>
  <c r="J160" i="103" s="1"/>
  <c r="G140" i="103"/>
  <c r="J140" i="103" s="1"/>
  <c r="G162" i="103"/>
  <c r="J162" i="103" s="1"/>
  <c r="G143" i="103"/>
  <c r="J143" i="103" s="1"/>
  <c r="G159" i="103"/>
  <c r="J159" i="103" s="1"/>
  <c r="G158" i="103"/>
  <c r="J158" i="103" s="1"/>
  <c r="G154" i="103"/>
  <c r="J154" i="103" s="1"/>
  <c r="G22" i="103"/>
  <c r="J22" i="103" s="1"/>
  <c r="G67" i="103"/>
  <c r="J67" i="103" s="1"/>
  <c r="G123" i="103"/>
  <c r="J123" i="103" s="1"/>
  <c r="G121" i="103"/>
  <c r="J121" i="103" s="1"/>
  <c r="G69" i="103"/>
  <c r="J69" i="103" s="1"/>
  <c r="G24" i="103"/>
  <c r="J24" i="103" s="1"/>
  <c r="G187" i="80"/>
  <c r="J187" i="80" s="1"/>
  <c r="E227" i="100"/>
  <c r="G227" i="100" s="1"/>
  <c r="J227" i="100" s="1"/>
  <c r="G184" i="103"/>
  <c r="J184" i="103" s="1"/>
  <c r="G179" i="103"/>
  <c r="J179" i="103" s="1"/>
  <c r="G189" i="80"/>
  <c r="J189" i="80" s="1"/>
  <c r="G180" i="103"/>
  <c r="J180" i="103" s="1"/>
  <c r="G192" i="103"/>
  <c r="J192" i="103" s="1"/>
  <c r="G223" i="103"/>
  <c r="J223" i="103" s="1"/>
  <c r="G176" i="103"/>
  <c r="J176" i="103" s="1"/>
  <c r="G183" i="103"/>
  <c r="J183" i="103" s="1"/>
  <c r="G215" i="103"/>
  <c r="J215" i="103" s="1"/>
  <c r="G172" i="103"/>
  <c r="J172" i="103" s="1"/>
  <c r="G171" i="103"/>
  <c r="J171" i="103" s="1"/>
  <c r="G220" i="103"/>
  <c r="J220" i="103" s="1"/>
  <c r="G222" i="103"/>
  <c r="J222" i="103" s="1"/>
  <c r="G136" i="99"/>
  <c r="J136" i="99" s="1"/>
  <c r="E136" i="100" s="1"/>
  <c r="G137" i="103"/>
  <c r="J137" i="103" s="1"/>
  <c r="G138" i="103"/>
  <c r="J138" i="103" s="1"/>
  <c r="G139" i="103"/>
  <c r="J139" i="103" s="1"/>
  <c r="G130" i="103"/>
  <c r="J130" i="103" s="1"/>
  <c r="G124" i="78"/>
  <c r="J124" i="78" s="1"/>
  <c r="G115" i="104"/>
  <c r="J115" i="104" s="1"/>
  <c r="G115" i="105" s="1"/>
  <c r="J115" i="105" s="1"/>
  <c r="G116" i="104"/>
  <c r="J116" i="104" s="1"/>
  <c r="G112" i="104"/>
  <c r="J112" i="104" s="1"/>
  <c r="G112" i="105" s="1"/>
  <c r="J112" i="105" s="1"/>
  <c r="G111" i="104"/>
  <c r="J111" i="104" s="1"/>
  <c r="G111" i="105" s="1"/>
  <c r="J111" i="105" s="1"/>
  <c r="G118" i="103"/>
  <c r="J118" i="103" s="1"/>
  <c r="G117" i="106"/>
  <c r="J117" i="106" s="1"/>
  <c r="G120" i="103"/>
  <c r="J120" i="103" s="1"/>
  <c r="G110" i="104"/>
  <c r="J110" i="104" s="1"/>
  <c r="G110" i="105" s="1"/>
  <c r="J110" i="105" s="1"/>
  <c r="G108" i="104"/>
  <c r="J108" i="104" s="1"/>
  <c r="G108" i="105" s="1"/>
  <c r="J108" i="105" s="1"/>
  <c r="G105" i="80"/>
  <c r="J105" i="80" s="1"/>
  <c r="G92" i="103"/>
  <c r="J92" i="103" s="1"/>
  <c r="G95" i="103"/>
  <c r="J95" i="103" s="1"/>
  <c r="G98" i="103"/>
  <c r="J98" i="103" s="1"/>
  <c r="G106" i="103"/>
  <c r="J106" i="103" s="1"/>
  <c r="G89" i="103"/>
  <c r="J89" i="103" s="1"/>
  <c r="G86" i="100"/>
  <c r="J86" i="100" s="1"/>
  <c r="G74" i="103"/>
  <c r="J74" i="103" s="1"/>
  <c r="G99" i="103"/>
  <c r="J99" i="103" s="1"/>
  <c r="G90" i="103"/>
  <c r="J90" i="103" s="1"/>
  <c r="G88" i="99"/>
  <c r="J88" i="99" s="1"/>
  <c r="E88" i="100" s="1"/>
  <c r="G93" i="103"/>
  <c r="J93" i="103" s="1"/>
  <c r="G72" i="103"/>
  <c r="J72" i="103" s="1"/>
  <c r="G100" i="103"/>
  <c r="J100" i="103" s="1"/>
  <c r="G85" i="103"/>
  <c r="J85" i="103" s="1"/>
  <c r="G91" i="103"/>
  <c r="J91" i="103" s="1"/>
  <c r="G101" i="103"/>
  <c r="J101" i="103" s="1"/>
  <c r="G97" i="104"/>
  <c r="J97" i="104" s="1"/>
  <c r="G97" i="105" s="1"/>
  <c r="J97" i="105" s="1"/>
  <c r="G107" i="106"/>
  <c r="J107" i="106" s="1"/>
  <c r="G87" i="99"/>
  <c r="J87" i="99" s="1"/>
  <c r="E87" i="100" s="1"/>
  <c r="G68" i="103"/>
  <c r="J68" i="103" s="1"/>
  <c r="G62" i="103"/>
  <c r="J62" i="103" s="1"/>
  <c r="G66" i="103"/>
  <c r="J66" i="103" s="1"/>
  <c r="G65" i="103"/>
  <c r="J65" i="103" s="1"/>
  <c r="G61" i="103"/>
  <c r="J61" i="103" s="1"/>
  <c r="G53" i="101"/>
  <c r="J53" i="101" s="1"/>
  <c r="G64" i="103"/>
  <c r="J64" i="103" s="1"/>
  <c r="G47" i="101"/>
  <c r="J47" i="101" s="1"/>
  <c r="G20" i="104"/>
  <c r="J20" i="104" s="1"/>
  <c r="G21" i="103"/>
  <c r="J21" i="103" s="1"/>
  <c r="G26" i="103"/>
  <c r="J26" i="103" s="1"/>
  <c r="G23" i="103"/>
  <c r="J23" i="103" s="1"/>
  <c r="G25" i="103"/>
  <c r="J25" i="103" s="1"/>
  <c r="G8" i="99"/>
  <c r="J8" i="99" s="1"/>
  <c r="E8" i="100" s="1"/>
  <c r="G8" i="100" s="1"/>
  <c r="J8" i="100" s="1"/>
  <c r="G13" i="99"/>
  <c r="J13" i="99" s="1"/>
  <c r="E13" i="100" s="1"/>
  <c r="G13" i="100" s="1"/>
  <c r="J13" i="100" s="1"/>
  <c r="G16" i="99"/>
  <c r="J16" i="99" s="1"/>
  <c r="E16" i="100" s="1"/>
  <c r="G16" i="100" s="1"/>
  <c r="J16" i="100" s="1"/>
  <c r="G14" i="99"/>
  <c r="J14" i="99" s="1"/>
  <c r="E14" i="100" s="1"/>
  <c r="G14" i="100" s="1"/>
  <c r="J14" i="100" s="1"/>
  <c r="G18" i="98"/>
  <c r="J18" i="98" s="1"/>
  <c r="G19" i="103"/>
  <c r="J19" i="103" s="1"/>
  <c r="G6" i="98"/>
  <c r="J6" i="98" s="1"/>
  <c r="G185" i="103"/>
  <c r="J185" i="103" s="1"/>
  <c r="G133" i="99"/>
  <c r="J133" i="99" s="1"/>
  <c r="E133" i="100" s="1"/>
  <c r="G167" i="103"/>
  <c r="J167" i="103" s="1"/>
  <c r="G76" i="78"/>
  <c r="J76" i="78" s="1"/>
  <c r="G207" i="78"/>
  <c r="J207" i="78" s="1"/>
  <c r="G188" i="78"/>
  <c r="J188" i="78" s="1"/>
  <c r="G31" i="102"/>
  <c r="J31" i="102" s="1"/>
  <c r="G43" i="102"/>
  <c r="J43" i="102" s="1"/>
  <c r="G46" i="102"/>
  <c r="J46" i="102" s="1"/>
  <c r="G165" i="102"/>
  <c r="J165" i="102" s="1"/>
  <c r="G59" i="102"/>
  <c r="J59" i="102" s="1"/>
  <c r="G27" i="102"/>
  <c r="J27" i="102" s="1"/>
  <c r="G96" i="102"/>
  <c r="J96" i="102" s="1"/>
  <c r="G42" i="102"/>
  <c r="J42" i="102" s="1"/>
  <c r="G34" i="102"/>
  <c r="J34" i="102" s="1"/>
  <c r="G32" i="102"/>
  <c r="J32" i="102" s="1"/>
  <c r="G49" i="102"/>
  <c r="J49" i="102" s="1"/>
  <c r="G58" i="102"/>
  <c r="J58" i="102" s="1"/>
  <c r="G119" i="102"/>
  <c r="J119" i="102" s="1"/>
  <c r="G40" i="102"/>
  <c r="J40" i="102" s="1"/>
  <c r="G52" i="102"/>
  <c r="J52" i="102" s="1"/>
  <c r="G48" i="102"/>
  <c r="J48" i="102" s="1"/>
  <c r="G41" i="102"/>
  <c r="J41" i="102" s="1"/>
  <c r="G55" i="102"/>
  <c r="J55" i="102" s="1"/>
  <c r="G44" i="102"/>
  <c r="J44" i="102" s="1"/>
  <c r="G57" i="102"/>
  <c r="J57" i="102" s="1"/>
  <c r="G50" i="102"/>
  <c r="J50" i="102" s="1"/>
  <c r="G15" i="100"/>
  <c r="J15" i="100" s="1"/>
  <c r="G54" i="102"/>
  <c r="J54" i="102" s="1"/>
  <c r="G28" i="102"/>
  <c r="J28" i="102" s="1"/>
  <c r="G221" i="102"/>
  <c r="J221" i="102" s="1"/>
  <c r="G7" i="100"/>
  <c r="J7" i="100" s="1"/>
  <c r="G17" i="100"/>
  <c r="J17" i="100" s="1"/>
  <c r="G38" i="102"/>
  <c r="J38" i="102" s="1"/>
  <c r="G29" i="102"/>
  <c r="J29" i="102" s="1"/>
  <c r="G219" i="81"/>
  <c r="J219" i="81" s="1"/>
  <c r="G216" i="80"/>
  <c r="J216" i="80" s="1"/>
  <c r="G32" i="107"/>
  <c r="J32" i="107" s="1"/>
  <c r="G28" i="107"/>
  <c r="J28" i="107" s="1"/>
  <c r="G224" i="104"/>
  <c r="J224" i="104" s="1"/>
  <c r="G228" i="101"/>
  <c r="J228" i="101" s="1"/>
  <c r="G225" i="104"/>
  <c r="J225" i="104" s="1"/>
  <c r="G173" i="99"/>
  <c r="J173" i="99" s="1"/>
  <c r="E173" i="100" s="1"/>
  <c r="G174" i="99"/>
  <c r="J174" i="99" s="1"/>
  <c r="E174" i="100" s="1"/>
  <c r="G103" i="99"/>
  <c r="J103" i="99" s="1"/>
  <c r="E103" i="100" s="1"/>
  <c r="G102" i="99"/>
  <c r="J102" i="99" s="1"/>
  <c r="E102" i="100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82" i="99"/>
  <c r="J82" i="99" s="1"/>
  <c r="E82" i="100" s="1"/>
  <c r="G131" i="97"/>
  <c r="J131" i="97" s="1"/>
  <c r="G134" i="97"/>
  <c r="J134" i="97" s="1"/>
  <c r="G104" i="101"/>
  <c r="J104" i="101" s="1"/>
  <c r="G190" i="101"/>
  <c r="J190" i="101" s="1"/>
  <c r="G132" i="100"/>
  <c r="J132" i="100" s="1"/>
  <c r="G135" i="100"/>
  <c r="J135" i="100" s="1"/>
  <c r="G116" i="105" l="1"/>
  <c r="J116" i="105" s="1"/>
  <c r="G116" i="106" s="1"/>
  <c r="J116" i="106" s="1"/>
  <c r="G77" i="101"/>
  <c r="J77" i="101" s="1"/>
  <c r="G77" i="102" s="1"/>
  <c r="J77" i="102" s="1"/>
  <c r="G77" i="103" s="1"/>
  <c r="J77" i="103" s="1"/>
  <c r="G227" i="101"/>
  <c r="J227" i="101" s="1"/>
  <c r="G227" i="102" s="1"/>
  <c r="J227" i="102" s="1"/>
  <c r="G227" i="103" s="1"/>
  <c r="J227" i="103" s="1"/>
  <c r="G227" i="104" s="1"/>
  <c r="J227" i="104" s="1"/>
  <c r="G16" i="101"/>
  <c r="J16" i="101" s="1"/>
  <c r="G13" i="101"/>
  <c r="J13" i="101" s="1"/>
  <c r="G81" i="104"/>
  <c r="J81" i="104" s="1"/>
  <c r="G80" i="104"/>
  <c r="J80" i="104" s="1"/>
  <c r="G140" i="104"/>
  <c r="J140" i="104" s="1"/>
  <c r="G142" i="104"/>
  <c r="J142" i="104" s="1"/>
  <c r="G144" i="104"/>
  <c r="J144" i="104" s="1"/>
  <c r="G144" i="105" s="1"/>
  <c r="J144" i="105" s="1"/>
  <c r="G168" i="104"/>
  <c r="J168" i="104" s="1"/>
  <c r="G166" i="104"/>
  <c r="J166" i="104" s="1"/>
  <c r="G164" i="104"/>
  <c r="J164" i="104" s="1"/>
  <c r="G164" i="105" s="1"/>
  <c r="J164" i="105" s="1"/>
  <c r="G141" i="104"/>
  <c r="J141" i="104" s="1"/>
  <c r="G143" i="104"/>
  <c r="J143" i="104" s="1"/>
  <c r="G162" i="104"/>
  <c r="J162" i="104" s="1"/>
  <c r="G163" i="104"/>
  <c r="J163" i="104" s="1"/>
  <c r="G163" i="105" s="1"/>
  <c r="J163" i="105" s="1"/>
  <c r="G161" i="103"/>
  <c r="J161" i="103" s="1"/>
  <c r="G165" i="103"/>
  <c r="J165" i="103" s="1"/>
  <c r="G167" i="104"/>
  <c r="J167" i="104" s="1"/>
  <c r="G160" i="104"/>
  <c r="J160" i="104" s="1"/>
  <c r="G160" i="105" s="1"/>
  <c r="J160" i="105" s="1"/>
  <c r="G170" i="104"/>
  <c r="J170" i="104" s="1"/>
  <c r="G146" i="104"/>
  <c r="J146" i="104" s="1"/>
  <c r="G145" i="104"/>
  <c r="J145" i="104" s="1"/>
  <c r="G145" i="105" s="1"/>
  <c r="J145" i="105" s="1"/>
  <c r="G159" i="104"/>
  <c r="J159" i="104" s="1"/>
  <c r="G154" i="104"/>
  <c r="J154" i="104" s="1"/>
  <c r="G158" i="104"/>
  <c r="J158" i="104" s="1"/>
  <c r="G22" i="104"/>
  <c r="J22" i="104" s="1"/>
  <c r="G41" i="103"/>
  <c r="J41" i="103" s="1"/>
  <c r="G67" i="104"/>
  <c r="J67" i="104" s="1"/>
  <c r="G123" i="104"/>
  <c r="J123" i="104" s="1"/>
  <c r="G122" i="103"/>
  <c r="J122" i="103" s="1"/>
  <c r="G121" i="104"/>
  <c r="J121" i="104" s="1"/>
  <c r="G69" i="104"/>
  <c r="J69" i="104" s="1"/>
  <c r="G24" i="104"/>
  <c r="J24" i="104" s="1"/>
  <c r="G189" i="81"/>
  <c r="J189" i="81" s="1"/>
  <c r="G179" i="104"/>
  <c r="J179" i="104" s="1"/>
  <c r="G215" i="104"/>
  <c r="J215" i="104" s="1"/>
  <c r="G222" i="104"/>
  <c r="J222" i="104" s="1"/>
  <c r="G176" i="104"/>
  <c r="J176" i="104" s="1"/>
  <c r="G192" i="104"/>
  <c r="J192" i="104" s="1"/>
  <c r="G192" i="105" s="1"/>
  <c r="J192" i="105" s="1"/>
  <c r="G172" i="104"/>
  <c r="J172" i="104" s="1"/>
  <c r="G180" i="104"/>
  <c r="J180" i="104" s="1"/>
  <c r="G180" i="105" s="1"/>
  <c r="J180" i="105" s="1"/>
  <c r="G171" i="104"/>
  <c r="J171" i="104" s="1"/>
  <c r="G184" i="104"/>
  <c r="J184" i="104" s="1"/>
  <c r="G188" i="79"/>
  <c r="J188" i="79" s="1"/>
  <c r="G185" i="104"/>
  <c r="J185" i="104" s="1"/>
  <c r="G207" i="79"/>
  <c r="J207" i="79" s="1"/>
  <c r="G207" i="80" s="1"/>
  <c r="J207" i="80" s="1"/>
  <c r="G220" i="104"/>
  <c r="J220" i="104" s="1"/>
  <c r="G220" i="105" s="1"/>
  <c r="J220" i="105" s="1"/>
  <c r="G223" i="104"/>
  <c r="J223" i="104" s="1"/>
  <c r="G214" i="102"/>
  <c r="J214" i="102" s="1"/>
  <c r="G187" i="81"/>
  <c r="J187" i="81" s="1"/>
  <c r="G183" i="104"/>
  <c r="J183" i="104" s="1"/>
  <c r="G130" i="104"/>
  <c r="J130" i="104" s="1"/>
  <c r="G139" i="104"/>
  <c r="J139" i="104" s="1"/>
  <c r="G137" i="104"/>
  <c r="J137" i="104" s="1"/>
  <c r="G124" i="79"/>
  <c r="J124" i="79" s="1"/>
  <c r="G135" i="101"/>
  <c r="J135" i="101" s="1"/>
  <c r="G138" i="104"/>
  <c r="J138" i="104" s="1"/>
  <c r="G118" i="104"/>
  <c r="J118" i="104" s="1"/>
  <c r="G120" i="104"/>
  <c r="J120" i="104" s="1"/>
  <c r="G117" i="107"/>
  <c r="J117" i="107" s="1"/>
  <c r="J117" i="8" s="1"/>
  <c r="G111" i="106"/>
  <c r="J111" i="106" s="1"/>
  <c r="G119" i="103"/>
  <c r="J119" i="103" s="1"/>
  <c r="G112" i="106"/>
  <c r="J112" i="106" s="1"/>
  <c r="G115" i="106"/>
  <c r="J115" i="106" s="1"/>
  <c r="G72" i="104"/>
  <c r="J72" i="104" s="1"/>
  <c r="G98" i="104"/>
  <c r="J98" i="104" s="1"/>
  <c r="G79" i="104"/>
  <c r="J79" i="104" s="1"/>
  <c r="G107" i="107"/>
  <c r="J107" i="107" s="1"/>
  <c r="J107" i="8" s="1"/>
  <c r="G78" i="104"/>
  <c r="J78" i="104" s="1"/>
  <c r="G101" i="104"/>
  <c r="J101" i="104" s="1"/>
  <c r="G92" i="104"/>
  <c r="J92" i="104" s="1"/>
  <c r="G85" i="104"/>
  <c r="J85" i="104" s="1"/>
  <c r="G90" i="104"/>
  <c r="J90" i="104" s="1"/>
  <c r="G90" i="105" s="1"/>
  <c r="J90" i="105" s="1"/>
  <c r="G99" i="104"/>
  <c r="J99" i="104" s="1"/>
  <c r="G99" i="105" s="1"/>
  <c r="J99" i="105" s="1"/>
  <c r="G91" i="104"/>
  <c r="J91" i="104" s="1"/>
  <c r="G91" i="105" s="1"/>
  <c r="J91" i="105" s="1"/>
  <c r="G87" i="100"/>
  <c r="J87" i="100" s="1"/>
  <c r="G74" i="104"/>
  <c r="J74" i="104" s="1"/>
  <c r="G77" i="104"/>
  <c r="J77" i="104" s="1"/>
  <c r="G77" i="105" s="1"/>
  <c r="J77" i="105" s="1"/>
  <c r="G88" i="100"/>
  <c r="J88" i="100" s="1"/>
  <c r="G106" i="104"/>
  <c r="J106" i="104" s="1"/>
  <c r="G105" i="81"/>
  <c r="J105" i="81" s="1"/>
  <c r="G97" i="106"/>
  <c r="J97" i="106" s="1"/>
  <c r="G100" i="104"/>
  <c r="J100" i="104" s="1"/>
  <c r="G100" i="105" s="1"/>
  <c r="J100" i="105" s="1"/>
  <c r="G86" i="101"/>
  <c r="J86" i="101" s="1"/>
  <c r="G86" i="102" s="1"/>
  <c r="J86" i="102" s="1"/>
  <c r="G86" i="103" s="1"/>
  <c r="J86" i="103" s="1"/>
  <c r="G86" i="104" s="1"/>
  <c r="J86" i="104" s="1"/>
  <c r="G95" i="104"/>
  <c r="J95" i="104" s="1"/>
  <c r="G108" i="106"/>
  <c r="J108" i="106" s="1"/>
  <c r="G96" i="103"/>
  <c r="J96" i="103" s="1"/>
  <c r="G93" i="104"/>
  <c r="J93" i="104" s="1"/>
  <c r="G89" i="104"/>
  <c r="J89" i="104" s="1"/>
  <c r="G110" i="106"/>
  <c r="J110" i="106" s="1"/>
  <c r="G76" i="79"/>
  <c r="J76" i="79" s="1"/>
  <c r="G64" i="104"/>
  <c r="J64" i="104" s="1"/>
  <c r="G53" i="102"/>
  <c r="J53" i="102" s="1"/>
  <c r="G65" i="104"/>
  <c r="J65" i="104" s="1"/>
  <c r="G66" i="104"/>
  <c r="J66" i="104" s="1"/>
  <c r="G62" i="104"/>
  <c r="J62" i="104" s="1"/>
  <c r="G47" i="102"/>
  <c r="J47" i="102" s="1"/>
  <c r="G68" i="104"/>
  <c r="J68" i="104" s="1"/>
  <c r="G68" i="105" s="1"/>
  <c r="J68" i="105" s="1"/>
  <c r="G44" i="103"/>
  <c r="J44" i="103" s="1"/>
  <c r="G43" i="103"/>
  <c r="J43" i="103" s="1"/>
  <c r="G61" i="104"/>
  <c r="J61" i="104" s="1"/>
  <c r="G51" i="103"/>
  <c r="J51" i="103" s="1"/>
  <c r="G38" i="103"/>
  <c r="J38" i="103" s="1"/>
  <c r="G55" i="103"/>
  <c r="J55" i="103" s="1"/>
  <c r="G58" i="103"/>
  <c r="J58" i="103" s="1"/>
  <c r="G59" i="103"/>
  <c r="J59" i="103" s="1"/>
  <c r="G48" i="103"/>
  <c r="J48" i="103" s="1"/>
  <c r="G49" i="103"/>
  <c r="J49" i="103" s="1"/>
  <c r="G54" i="103"/>
  <c r="J54" i="103" s="1"/>
  <c r="G52" i="103"/>
  <c r="J52" i="103" s="1"/>
  <c r="G50" i="103"/>
  <c r="J50" i="103" s="1"/>
  <c r="G40" i="103"/>
  <c r="J40" i="103" s="1"/>
  <c r="G46" i="103"/>
  <c r="J46" i="103" s="1"/>
  <c r="G56" i="103"/>
  <c r="J56" i="103" s="1"/>
  <c r="G57" i="103"/>
  <c r="J57" i="103" s="1"/>
  <c r="G42" i="103"/>
  <c r="J42" i="103" s="1"/>
  <c r="G25" i="104"/>
  <c r="J25" i="104" s="1"/>
  <c r="G23" i="104"/>
  <c r="J23" i="104" s="1"/>
  <c r="G26" i="104"/>
  <c r="J26" i="104" s="1"/>
  <c r="G21" i="104"/>
  <c r="J21" i="104" s="1"/>
  <c r="G21" i="105" s="1"/>
  <c r="J21" i="105" s="1"/>
  <c r="G21" i="106" s="1"/>
  <c r="J21" i="106" s="1"/>
  <c r="G20" i="105"/>
  <c r="J20" i="105" s="1"/>
  <c r="G20" i="106" s="1"/>
  <c r="J20" i="106" s="1"/>
  <c r="G32" i="103"/>
  <c r="J32" i="103" s="1"/>
  <c r="G33" i="103"/>
  <c r="J33" i="103" s="1"/>
  <c r="G28" i="103"/>
  <c r="J28" i="103" s="1"/>
  <c r="G28" i="104" s="1"/>
  <c r="J28" i="104" s="1"/>
  <c r="G28" i="105" s="1"/>
  <c r="J28" i="105" s="1"/>
  <c r="G34" i="103"/>
  <c r="J34" i="103" s="1"/>
  <c r="G29" i="103"/>
  <c r="J29" i="103" s="1"/>
  <c r="G27" i="103"/>
  <c r="J27" i="103" s="1"/>
  <c r="G18" i="99"/>
  <c r="J18" i="99" s="1"/>
  <c r="E18" i="100" s="1"/>
  <c r="G18" i="100" s="1"/>
  <c r="J18" i="100" s="1"/>
  <c r="G6" i="99"/>
  <c r="J6" i="99" s="1"/>
  <c r="E6" i="100" s="1"/>
  <c r="G6" i="100" s="1"/>
  <c r="J6" i="100" s="1"/>
  <c r="G14" i="101"/>
  <c r="J14" i="101" s="1"/>
  <c r="G19" i="104"/>
  <c r="J19" i="104" s="1"/>
  <c r="G19" i="105" s="1"/>
  <c r="J19" i="105" s="1"/>
  <c r="G17" i="101"/>
  <c r="J17" i="101" s="1"/>
  <c r="G31" i="103"/>
  <c r="J31" i="103" s="1"/>
  <c r="G132" i="101"/>
  <c r="J132" i="101" s="1"/>
  <c r="G228" i="102"/>
  <c r="J228" i="102" s="1"/>
  <c r="G36" i="103"/>
  <c r="J36" i="103" s="1"/>
  <c r="G191" i="102"/>
  <c r="J191" i="102" s="1"/>
  <c r="G136" i="100"/>
  <c r="J136" i="100" s="1"/>
  <c r="G221" i="103"/>
  <c r="J221" i="103" s="1"/>
  <c r="G102" i="100"/>
  <c r="J102" i="100" s="1"/>
  <c r="G8" i="101"/>
  <c r="J8" i="101" s="1"/>
  <c r="G7" i="101"/>
  <c r="J7" i="101" s="1"/>
  <c r="G15" i="101"/>
  <c r="J15" i="101" s="1"/>
  <c r="G174" i="100"/>
  <c r="J174" i="100" s="1"/>
  <c r="G173" i="100"/>
  <c r="J173" i="100" s="1"/>
  <c r="G103" i="100"/>
  <c r="J103" i="100" s="1"/>
  <c r="G219" i="82"/>
  <c r="J219" i="82" s="1"/>
  <c r="G200" i="81"/>
  <c r="J200" i="81" s="1"/>
  <c r="G201" i="81"/>
  <c r="J201" i="81" s="1"/>
  <c r="G218" i="81"/>
  <c r="J218" i="81" s="1"/>
  <c r="G217" i="81"/>
  <c r="J217" i="81" s="1"/>
  <c r="G216" i="81"/>
  <c r="J216" i="81" s="1"/>
  <c r="G199" i="81"/>
  <c r="J199" i="81" s="1"/>
  <c r="G51" i="107"/>
  <c r="J51" i="107" s="1"/>
  <c r="G43" i="107"/>
  <c r="J43" i="107" s="1"/>
  <c r="G33" i="107"/>
  <c r="J33" i="107" s="1"/>
  <c r="G46" i="107"/>
  <c r="J46" i="107" s="1"/>
  <c r="G49" i="107"/>
  <c r="J49" i="107" s="1"/>
  <c r="G50" i="107"/>
  <c r="J50" i="107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54" i="107"/>
  <c r="J54" i="107" s="1"/>
  <c r="G36" i="107"/>
  <c r="J36" i="107" s="1"/>
  <c r="G224" i="105"/>
  <c r="J224" i="105" s="1"/>
  <c r="G225" i="105"/>
  <c r="J225" i="105" s="1"/>
  <c r="G5" i="87"/>
  <c r="J5" i="87" s="1"/>
  <c r="G131" i="98"/>
  <c r="J131" i="98" s="1"/>
  <c r="G134" i="98"/>
  <c r="J134" i="98" s="1"/>
  <c r="G82" i="100"/>
  <c r="G186" i="102"/>
  <c r="J186" i="102" s="1"/>
  <c r="G104" i="102"/>
  <c r="J104" i="102" s="1"/>
  <c r="G190" i="102"/>
  <c r="J190" i="102" s="1"/>
  <c r="G133" i="100"/>
  <c r="J133" i="100" s="1"/>
  <c r="J20" i="8" l="1"/>
  <c r="G87" i="101"/>
  <c r="J87" i="101" s="1"/>
  <c r="G87" i="102" s="1"/>
  <c r="J87" i="102" s="1"/>
  <c r="G87" i="103" s="1"/>
  <c r="J87" i="103" s="1"/>
  <c r="G173" i="101"/>
  <c r="J173" i="101" s="1"/>
  <c r="J21" i="8"/>
  <c r="G88" i="101"/>
  <c r="J88" i="101" s="1"/>
  <c r="G88" i="102" s="1"/>
  <c r="J88" i="102" s="1"/>
  <c r="G88" i="103" s="1"/>
  <c r="J88" i="103" s="1"/>
  <c r="G18" i="101"/>
  <c r="J18" i="101" s="1"/>
  <c r="G6" i="101"/>
  <c r="J6" i="101" s="1"/>
  <c r="G6" i="102" s="1"/>
  <c r="J6" i="102" s="1"/>
  <c r="J82" i="100"/>
  <c r="G80" i="105"/>
  <c r="J80" i="105" s="1"/>
  <c r="G81" i="105"/>
  <c r="J81" i="105" s="1"/>
  <c r="G146" i="105"/>
  <c r="J146" i="105" s="1"/>
  <c r="G166" i="105"/>
  <c r="J166" i="105" s="1"/>
  <c r="G170" i="105"/>
  <c r="J170" i="105" s="1"/>
  <c r="G168" i="105"/>
  <c r="J168" i="105" s="1"/>
  <c r="G162" i="105"/>
  <c r="J162" i="105" s="1"/>
  <c r="G167" i="105"/>
  <c r="J167" i="105" s="1"/>
  <c r="G143" i="105"/>
  <c r="J143" i="105" s="1"/>
  <c r="G142" i="105"/>
  <c r="J142" i="105" s="1"/>
  <c r="G165" i="104"/>
  <c r="J165" i="104" s="1"/>
  <c r="G141" i="105"/>
  <c r="J141" i="105" s="1"/>
  <c r="G140" i="105"/>
  <c r="J140" i="105" s="1"/>
  <c r="G160" i="106"/>
  <c r="J160" i="106" s="1"/>
  <c r="G164" i="106"/>
  <c r="J164" i="106" s="1"/>
  <c r="G145" i="106"/>
  <c r="J145" i="106" s="1"/>
  <c r="G163" i="106"/>
  <c r="J163" i="106" s="1"/>
  <c r="G144" i="106"/>
  <c r="J144" i="106" s="1"/>
  <c r="G161" i="104"/>
  <c r="J161" i="104" s="1"/>
  <c r="G159" i="105"/>
  <c r="J159" i="105" s="1"/>
  <c r="G158" i="105"/>
  <c r="J158" i="105" s="1"/>
  <c r="G154" i="105"/>
  <c r="J154" i="105" s="1"/>
  <c r="G22" i="105"/>
  <c r="J22" i="105" s="1"/>
  <c r="G41" i="104"/>
  <c r="J41" i="104" s="1"/>
  <c r="G67" i="105"/>
  <c r="J67" i="105" s="1"/>
  <c r="G122" i="104"/>
  <c r="J122" i="104" s="1"/>
  <c r="G123" i="105"/>
  <c r="J123" i="105" s="1"/>
  <c r="G121" i="105"/>
  <c r="J121" i="105" s="1"/>
  <c r="G69" i="105"/>
  <c r="J69" i="105" s="1"/>
  <c r="G36" i="104"/>
  <c r="J36" i="104" s="1"/>
  <c r="G24" i="105"/>
  <c r="J24" i="105" s="1"/>
  <c r="G172" i="105"/>
  <c r="J172" i="105" s="1"/>
  <c r="G187" i="82"/>
  <c r="J187" i="82" s="1"/>
  <c r="G188" i="80"/>
  <c r="J188" i="80" s="1"/>
  <c r="G176" i="105"/>
  <c r="J176" i="105" s="1"/>
  <c r="G185" i="105"/>
  <c r="J185" i="105" s="1"/>
  <c r="G184" i="105"/>
  <c r="J184" i="105" s="1"/>
  <c r="G222" i="105"/>
  <c r="J222" i="105" s="1"/>
  <c r="G223" i="105"/>
  <c r="J223" i="105" s="1"/>
  <c r="G171" i="105"/>
  <c r="J171" i="105" s="1"/>
  <c r="G215" i="105"/>
  <c r="J215" i="105" s="1"/>
  <c r="G183" i="105"/>
  <c r="J183" i="105" s="1"/>
  <c r="G179" i="105"/>
  <c r="J179" i="105" s="1"/>
  <c r="G189" i="82"/>
  <c r="J189" i="82" s="1"/>
  <c r="G180" i="106"/>
  <c r="J180" i="106" s="1"/>
  <c r="G207" i="81"/>
  <c r="J207" i="81" s="1"/>
  <c r="G219" i="83"/>
  <c r="J219" i="83" s="1"/>
  <c r="G221" i="104"/>
  <c r="J221" i="104" s="1"/>
  <c r="G221" i="105" s="1"/>
  <c r="J221" i="105" s="1"/>
  <c r="G220" i="106"/>
  <c r="J220" i="106" s="1"/>
  <c r="G224" i="106"/>
  <c r="J224" i="106" s="1"/>
  <c r="G216" i="82"/>
  <c r="J216" i="82" s="1"/>
  <c r="G192" i="106"/>
  <c r="J192" i="106" s="1"/>
  <c r="G192" i="107" s="1"/>
  <c r="J192" i="107" s="1"/>
  <c r="G138" i="105"/>
  <c r="J138" i="105" s="1"/>
  <c r="G137" i="105"/>
  <c r="J137" i="105" s="1"/>
  <c r="G139" i="105"/>
  <c r="J139" i="105" s="1"/>
  <c r="G130" i="105"/>
  <c r="J130" i="105" s="1"/>
  <c r="G133" i="101"/>
  <c r="J133" i="101" s="1"/>
  <c r="G112" i="107"/>
  <c r="J112" i="107" s="1"/>
  <c r="J112" i="8" s="1"/>
  <c r="G111" i="107"/>
  <c r="J111" i="107" s="1"/>
  <c r="J111" i="8" s="1"/>
  <c r="G115" i="107"/>
  <c r="J115" i="107" s="1"/>
  <c r="J115" i="8" s="1"/>
  <c r="G120" i="105"/>
  <c r="J120" i="105" s="1"/>
  <c r="G116" i="107"/>
  <c r="J116" i="107" s="1"/>
  <c r="J116" i="8" s="1"/>
  <c r="G118" i="105"/>
  <c r="J118" i="105" s="1"/>
  <c r="G119" i="104"/>
  <c r="J119" i="104" s="1"/>
  <c r="G92" i="105"/>
  <c r="J92" i="105" s="1"/>
  <c r="G101" i="105"/>
  <c r="J101" i="105" s="1"/>
  <c r="G78" i="105"/>
  <c r="J78" i="105" s="1"/>
  <c r="G96" i="104"/>
  <c r="J96" i="104" s="1"/>
  <c r="G96" i="105" s="1"/>
  <c r="J96" i="105" s="1"/>
  <c r="G106" i="105"/>
  <c r="J106" i="105" s="1"/>
  <c r="G110" i="107"/>
  <c r="J110" i="107" s="1"/>
  <c r="J110" i="8" s="1"/>
  <c r="G86" i="105"/>
  <c r="J86" i="105" s="1"/>
  <c r="G79" i="105"/>
  <c r="J79" i="105" s="1"/>
  <c r="G97" i="107"/>
  <c r="J97" i="107" s="1"/>
  <c r="J97" i="8" s="1"/>
  <c r="G76" i="80"/>
  <c r="J76" i="80" s="1"/>
  <c r="G89" i="105"/>
  <c r="J89" i="105" s="1"/>
  <c r="G98" i="105"/>
  <c r="J98" i="105" s="1"/>
  <c r="G93" i="105"/>
  <c r="J93" i="105" s="1"/>
  <c r="G74" i="105"/>
  <c r="J74" i="105" s="1"/>
  <c r="G85" i="105"/>
  <c r="J85" i="105" s="1"/>
  <c r="G72" i="105"/>
  <c r="J72" i="105" s="1"/>
  <c r="G95" i="105"/>
  <c r="J95" i="105" s="1"/>
  <c r="G105" i="82"/>
  <c r="J105" i="82" s="1"/>
  <c r="G77" i="106"/>
  <c r="J77" i="106" s="1"/>
  <c r="G91" i="106"/>
  <c r="J91" i="106" s="1"/>
  <c r="G90" i="106"/>
  <c r="J90" i="106" s="1"/>
  <c r="G100" i="106"/>
  <c r="J100" i="106" s="1"/>
  <c r="G99" i="106"/>
  <c r="J99" i="106" s="1"/>
  <c r="G108" i="107"/>
  <c r="J108" i="107" s="1"/>
  <c r="J108" i="8" s="1"/>
  <c r="G103" i="101"/>
  <c r="J103" i="101" s="1"/>
  <c r="G58" i="104"/>
  <c r="J58" i="104" s="1"/>
  <c r="G52" i="104"/>
  <c r="J52" i="104" s="1"/>
  <c r="G54" i="104"/>
  <c r="J54" i="104" s="1"/>
  <c r="G62" i="105"/>
  <c r="J62" i="105" s="1"/>
  <c r="G62" i="106" s="1"/>
  <c r="J62" i="106" s="1"/>
  <c r="G66" i="105"/>
  <c r="J66" i="105" s="1"/>
  <c r="G42" i="104"/>
  <c r="J42" i="104" s="1"/>
  <c r="G42" i="105" s="1"/>
  <c r="J42" i="105" s="1"/>
  <c r="G56" i="104"/>
  <c r="J56" i="104" s="1"/>
  <c r="G61" i="105"/>
  <c r="J61" i="105" s="1"/>
  <c r="G65" i="105"/>
  <c r="J65" i="105" s="1"/>
  <c r="G51" i="104"/>
  <c r="J51" i="104" s="1"/>
  <c r="G46" i="104"/>
  <c r="J46" i="104" s="1"/>
  <c r="G48" i="104"/>
  <c r="J48" i="104" s="1"/>
  <c r="G48" i="105" s="1"/>
  <c r="J48" i="105" s="1"/>
  <c r="G43" i="104"/>
  <c r="J43" i="104" s="1"/>
  <c r="G57" i="104"/>
  <c r="J57" i="104" s="1"/>
  <c r="G40" i="104"/>
  <c r="J40" i="104" s="1"/>
  <c r="G40" i="105" s="1"/>
  <c r="J40" i="105" s="1"/>
  <c r="G40" i="106" s="1"/>
  <c r="J40" i="106" s="1"/>
  <c r="G59" i="104"/>
  <c r="J59" i="104" s="1"/>
  <c r="G44" i="104"/>
  <c r="J44" i="104" s="1"/>
  <c r="G64" i="105"/>
  <c r="J64" i="105" s="1"/>
  <c r="G68" i="106"/>
  <c r="J68" i="106" s="1"/>
  <c r="G50" i="104"/>
  <c r="J50" i="104" s="1"/>
  <c r="G47" i="103"/>
  <c r="J47" i="103" s="1"/>
  <c r="G49" i="104"/>
  <c r="J49" i="104" s="1"/>
  <c r="G53" i="103"/>
  <c r="J53" i="103" s="1"/>
  <c r="G55" i="104"/>
  <c r="J55" i="104" s="1"/>
  <c r="G38" i="104"/>
  <c r="J38" i="104" s="1"/>
  <c r="G28" i="106"/>
  <c r="J28" i="106" s="1"/>
  <c r="J28" i="8" s="1"/>
  <c r="G26" i="105"/>
  <c r="J26" i="105" s="1"/>
  <c r="G23" i="105"/>
  <c r="J23" i="105" s="1"/>
  <c r="G32" i="104"/>
  <c r="J32" i="104" s="1"/>
  <c r="G32" i="105" s="1"/>
  <c r="J32" i="105" s="1"/>
  <c r="G27" i="104"/>
  <c r="J27" i="104" s="1"/>
  <c r="G33" i="104"/>
  <c r="J33" i="104" s="1"/>
  <c r="G25" i="105"/>
  <c r="J25" i="105" s="1"/>
  <c r="G34" i="104"/>
  <c r="J34" i="104" s="1"/>
  <c r="G31" i="104"/>
  <c r="J31" i="104" s="1"/>
  <c r="G29" i="104"/>
  <c r="J29" i="104" s="1"/>
  <c r="G19" i="106"/>
  <c r="J19" i="106" s="1"/>
  <c r="G214" i="103"/>
  <c r="J214" i="103" s="1"/>
  <c r="G104" i="103"/>
  <c r="J104" i="103" s="1"/>
  <c r="G17" i="102"/>
  <c r="J17" i="102" s="1"/>
  <c r="G8" i="102"/>
  <c r="J8" i="102" s="1"/>
  <c r="G14" i="102"/>
  <c r="J14" i="102" s="1"/>
  <c r="G16" i="102"/>
  <c r="J16" i="102" s="1"/>
  <c r="G15" i="102"/>
  <c r="J15" i="102" s="1"/>
  <c r="G13" i="102"/>
  <c r="J13" i="102" s="1"/>
  <c r="G7" i="102"/>
  <c r="J7" i="102" s="1"/>
  <c r="G102" i="101"/>
  <c r="J102" i="101" s="1"/>
  <c r="G174" i="101"/>
  <c r="J174" i="101" s="1"/>
  <c r="G5" i="88"/>
  <c r="J5" i="88" s="1"/>
  <c r="G201" i="82"/>
  <c r="J201" i="82" s="1"/>
  <c r="G200" i="82"/>
  <c r="J200" i="82" s="1"/>
  <c r="G218" i="82"/>
  <c r="J218" i="82" s="1"/>
  <c r="G217" i="82"/>
  <c r="J217" i="82" s="1"/>
  <c r="G199" i="82"/>
  <c r="J199" i="82" s="1"/>
  <c r="G53" i="107"/>
  <c r="J53" i="107" s="1"/>
  <c r="G47" i="107"/>
  <c r="J47" i="107" s="1"/>
  <c r="G259" i="101"/>
  <c r="J259" i="101" s="1"/>
  <c r="G225" i="106"/>
  <c r="J225" i="106" s="1"/>
  <c r="G228" i="103"/>
  <c r="J228" i="103" s="1"/>
  <c r="G227" i="105"/>
  <c r="J227" i="105" s="1"/>
  <c r="G124" i="80"/>
  <c r="J124" i="80" s="1"/>
  <c r="G131" i="99"/>
  <c r="J131" i="99" s="1"/>
  <c r="G134" i="99"/>
  <c r="J134" i="99" s="1"/>
  <c r="E134" i="100" s="1"/>
  <c r="G186" i="103"/>
  <c r="J186" i="103" s="1"/>
  <c r="G190" i="103"/>
  <c r="J190" i="103" s="1"/>
  <c r="G191" i="103"/>
  <c r="J191" i="103" s="1"/>
  <c r="G132" i="102"/>
  <c r="J132" i="102" s="1"/>
  <c r="G135" i="102"/>
  <c r="J135" i="102" s="1"/>
  <c r="G136" i="101"/>
  <c r="J136" i="101" s="1"/>
  <c r="G17" i="103" l="1"/>
  <c r="J17" i="103" s="1"/>
  <c r="G220" i="107"/>
  <c r="J220" i="107" s="1"/>
  <c r="J220" i="8" s="1"/>
  <c r="J192" i="8"/>
  <c r="J62" i="8"/>
  <c r="G82" i="101"/>
  <c r="J82" i="101" s="1"/>
  <c r="G82" i="102" s="1"/>
  <c r="J82" i="102" s="1"/>
  <c r="J40" i="8"/>
  <c r="G46" i="105"/>
  <c r="J46" i="105" s="1"/>
  <c r="G46" i="106" s="1"/>
  <c r="J46" i="106" s="1"/>
  <c r="J46" i="8" s="1"/>
  <c r="G54" i="105"/>
  <c r="J54" i="105" s="1"/>
  <c r="G160" i="107"/>
  <c r="J160" i="107" s="1"/>
  <c r="J160" i="8" s="1"/>
  <c r="G81" i="106"/>
  <c r="J81" i="106" s="1"/>
  <c r="G80" i="106"/>
  <c r="J80" i="106" s="1"/>
  <c r="G144" i="107"/>
  <c r="J144" i="107" s="1"/>
  <c r="J144" i="8" s="1"/>
  <c r="G145" i="107"/>
  <c r="J145" i="107" s="1"/>
  <c r="J145" i="8" s="1"/>
  <c r="G164" i="107"/>
  <c r="J164" i="107" s="1"/>
  <c r="J164" i="8" s="1"/>
  <c r="G163" i="107"/>
  <c r="J163" i="107" s="1"/>
  <c r="J163" i="8" s="1"/>
  <c r="G165" i="105"/>
  <c r="J165" i="105" s="1"/>
  <c r="G142" i="106"/>
  <c r="J142" i="106" s="1"/>
  <c r="G168" i="106"/>
  <c r="J168" i="106" s="1"/>
  <c r="G140" i="106"/>
  <c r="J140" i="106" s="1"/>
  <c r="G143" i="106"/>
  <c r="J143" i="106" s="1"/>
  <c r="G170" i="106"/>
  <c r="J170" i="106" s="1"/>
  <c r="G161" i="105"/>
  <c r="J161" i="105" s="1"/>
  <c r="G141" i="106"/>
  <c r="J141" i="106" s="1"/>
  <c r="G167" i="106"/>
  <c r="J167" i="106" s="1"/>
  <c r="G166" i="106"/>
  <c r="J166" i="106" s="1"/>
  <c r="G259" i="102"/>
  <c r="J259" i="102" s="1"/>
  <c r="G162" i="106"/>
  <c r="J162" i="106" s="1"/>
  <c r="G146" i="106"/>
  <c r="J146" i="106" s="1"/>
  <c r="G159" i="106"/>
  <c r="J159" i="106" s="1"/>
  <c r="G154" i="106"/>
  <c r="J154" i="106" s="1"/>
  <c r="G158" i="106"/>
  <c r="J158" i="106" s="1"/>
  <c r="G22" i="106"/>
  <c r="J22" i="106" s="1"/>
  <c r="G41" i="105"/>
  <c r="J41" i="105" s="1"/>
  <c r="G41" i="106" s="1"/>
  <c r="J41" i="106" s="1"/>
  <c r="G67" i="106"/>
  <c r="J67" i="106" s="1"/>
  <c r="G122" i="105"/>
  <c r="J122" i="105" s="1"/>
  <c r="G123" i="106"/>
  <c r="J123" i="106" s="1"/>
  <c r="G121" i="106"/>
  <c r="J121" i="106" s="1"/>
  <c r="G69" i="106"/>
  <c r="J69" i="106" s="1"/>
  <c r="G36" i="105"/>
  <c r="J36" i="105" s="1"/>
  <c r="G24" i="106"/>
  <c r="J24" i="106" s="1"/>
  <c r="G180" i="107"/>
  <c r="J180" i="107" s="1"/>
  <c r="J180" i="8" s="1"/>
  <c r="G189" i="83"/>
  <c r="J189" i="83" s="1"/>
  <c r="G187" i="83"/>
  <c r="J187" i="83" s="1"/>
  <c r="G219" i="84"/>
  <c r="J219" i="84" s="1"/>
  <c r="G219" i="85" s="1"/>
  <c r="J219" i="85" s="1"/>
  <c r="G199" i="83"/>
  <c r="J199" i="83" s="1"/>
  <c r="G222" i="106"/>
  <c r="J222" i="106" s="1"/>
  <c r="G188" i="81"/>
  <c r="J188" i="81" s="1"/>
  <c r="G217" i="83"/>
  <c r="J217" i="83" s="1"/>
  <c r="G215" i="106"/>
  <c r="J215" i="106" s="1"/>
  <c r="G218" i="83"/>
  <c r="J218" i="83" s="1"/>
  <c r="G184" i="106"/>
  <c r="J184" i="106" s="1"/>
  <c r="G216" i="83"/>
  <c r="J216" i="83" s="1"/>
  <c r="G221" i="106"/>
  <c r="J221" i="106" s="1"/>
  <c r="G171" i="106"/>
  <c r="J171" i="106" s="1"/>
  <c r="G207" i="82"/>
  <c r="J207" i="82" s="1"/>
  <c r="G185" i="106"/>
  <c r="J185" i="106" s="1"/>
  <c r="G185" i="107" s="1"/>
  <c r="J185" i="107" s="1"/>
  <c r="G214" i="104"/>
  <c r="J214" i="104" s="1"/>
  <c r="G179" i="106"/>
  <c r="J179" i="106" s="1"/>
  <c r="G223" i="106"/>
  <c r="J223" i="106" s="1"/>
  <c r="G201" i="83"/>
  <c r="J201" i="83" s="1"/>
  <c r="G176" i="106"/>
  <c r="J176" i="106" s="1"/>
  <c r="G183" i="106"/>
  <c r="J183" i="106" s="1"/>
  <c r="G172" i="106"/>
  <c r="J172" i="106" s="1"/>
  <c r="G130" i="106"/>
  <c r="J130" i="106" s="1"/>
  <c r="G139" i="106"/>
  <c r="J139" i="106" s="1"/>
  <c r="E131" i="100"/>
  <c r="G131" i="100" s="1"/>
  <c r="J131" i="100" s="1"/>
  <c r="G137" i="106"/>
  <c r="J137" i="106" s="1"/>
  <c r="G138" i="106"/>
  <c r="J138" i="106" s="1"/>
  <c r="G119" i="105"/>
  <c r="J119" i="105" s="1"/>
  <c r="G120" i="106"/>
  <c r="J120" i="106" s="1"/>
  <c r="G118" i="106"/>
  <c r="J118" i="106" s="1"/>
  <c r="G99" i="107"/>
  <c r="J99" i="107" s="1"/>
  <c r="J99" i="8" s="1"/>
  <c r="G79" i="106"/>
  <c r="J79" i="106" s="1"/>
  <c r="G87" i="104"/>
  <c r="J87" i="104" s="1"/>
  <c r="G87" i="105" s="1"/>
  <c r="J87" i="105" s="1"/>
  <c r="G87" i="106" s="1"/>
  <c r="J87" i="106" s="1"/>
  <c r="G90" i="107"/>
  <c r="J90" i="107" s="1"/>
  <c r="J90" i="8" s="1"/>
  <c r="G91" i="107"/>
  <c r="J91" i="107" s="1"/>
  <c r="J91" i="8" s="1"/>
  <c r="G100" i="107"/>
  <c r="J100" i="107" s="1"/>
  <c r="J100" i="8" s="1"/>
  <c r="G103" i="102"/>
  <c r="J103" i="102" s="1"/>
  <c r="G77" i="107"/>
  <c r="J77" i="107" s="1"/>
  <c r="J77" i="8" s="1"/>
  <c r="G105" i="83"/>
  <c r="J105" i="83" s="1"/>
  <c r="G74" i="106"/>
  <c r="J74" i="106" s="1"/>
  <c r="G74" i="107" s="1"/>
  <c r="J74" i="107" s="1"/>
  <c r="G76" i="81"/>
  <c r="J76" i="81" s="1"/>
  <c r="G96" i="106"/>
  <c r="J96" i="106" s="1"/>
  <c r="G95" i="106"/>
  <c r="J95" i="106" s="1"/>
  <c r="G93" i="106"/>
  <c r="J93" i="106" s="1"/>
  <c r="G78" i="106"/>
  <c r="J78" i="106" s="1"/>
  <c r="G88" i="104"/>
  <c r="J88" i="104" s="1"/>
  <c r="G72" i="106"/>
  <c r="J72" i="106" s="1"/>
  <c r="G98" i="106"/>
  <c r="J98" i="106" s="1"/>
  <c r="G101" i="106"/>
  <c r="J101" i="106" s="1"/>
  <c r="G106" i="106"/>
  <c r="J106" i="106" s="1"/>
  <c r="G85" i="106"/>
  <c r="J85" i="106" s="1"/>
  <c r="G89" i="106"/>
  <c r="J89" i="106" s="1"/>
  <c r="G92" i="106"/>
  <c r="J92" i="106" s="1"/>
  <c r="G44" i="105"/>
  <c r="J44" i="105" s="1"/>
  <c r="G55" i="105"/>
  <c r="J55" i="105" s="1"/>
  <c r="G55" i="106" s="1"/>
  <c r="J55" i="106" s="1"/>
  <c r="G51" i="105"/>
  <c r="J51" i="105" s="1"/>
  <c r="G57" i="105"/>
  <c r="J57" i="105" s="1"/>
  <c r="G57" i="106" s="1"/>
  <c r="J57" i="106" s="1"/>
  <c r="G50" i="105"/>
  <c r="J50" i="105" s="1"/>
  <c r="G43" i="105"/>
  <c r="J43" i="105" s="1"/>
  <c r="G56" i="105"/>
  <c r="J56" i="105" s="1"/>
  <c r="G56" i="106" s="1"/>
  <c r="J56" i="106" s="1"/>
  <c r="G52" i="105"/>
  <c r="J52" i="105" s="1"/>
  <c r="G59" i="105"/>
  <c r="J59" i="105" s="1"/>
  <c r="G59" i="106" s="1"/>
  <c r="J59" i="106" s="1"/>
  <c r="G49" i="105"/>
  <c r="J49" i="105" s="1"/>
  <c r="G47" i="104"/>
  <c r="J47" i="104" s="1"/>
  <c r="G47" i="105" s="1"/>
  <c r="J47" i="105" s="1"/>
  <c r="G68" i="107"/>
  <c r="J68" i="107" s="1"/>
  <c r="J68" i="8" s="1"/>
  <c r="G58" i="105"/>
  <c r="J58" i="105" s="1"/>
  <c r="G58" i="106" s="1"/>
  <c r="J58" i="106" s="1"/>
  <c r="G54" i="106"/>
  <c r="J54" i="106" s="1"/>
  <c r="G48" i="106"/>
  <c r="J48" i="106" s="1"/>
  <c r="J48" i="8" s="1"/>
  <c r="G65" i="106"/>
  <c r="J65" i="106" s="1"/>
  <c r="G42" i="106"/>
  <c r="J42" i="106" s="1"/>
  <c r="J42" i="8" s="1"/>
  <c r="G61" i="106"/>
  <c r="J61" i="106" s="1"/>
  <c r="G66" i="106"/>
  <c r="J66" i="106" s="1"/>
  <c r="G38" i="105"/>
  <c r="J38" i="105" s="1"/>
  <c r="G53" i="104"/>
  <c r="J53" i="104" s="1"/>
  <c r="G53" i="105" s="1"/>
  <c r="J53" i="105" s="1"/>
  <c r="G64" i="106"/>
  <c r="J64" i="106" s="1"/>
  <c r="G27" i="105"/>
  <c r="J27" i="105" s="1"/>
  <c r="G33" i="105"/>
  <c r="J33" i="105" s="1"/>
  <c r="G29" i="105"/>
  <c r="J29" i="105" s="1"/>
  <c r="G34" i="105"/>
  <c r="J34" i="105" s="1"/>
  <c r="G32" i="106"/>
  <c r="J32" i="106" s="1"/>
  <c r="J32" i="8" s="1"/>
  <c r="G23" i="106"/>
  <c r="J23" i="106" s="1"/>
  <c r="G26" i="106"/>
  <c r="J26" i="106" s="1"/>
  <c r="G25" i="106"/>
  <c r="J25" i="106" s="1"/>
  <c r="G31" i="105"/>
  <c r="J31" i="105" s="1"/>
  <c r="G19" i="107"/>
  <c r="J19" i="107" s="1"/>
  <c r="J19" i="8" s="1"/>
  <c r="G7" i="103"/>
  <c r="J7" i="103" s="1"/>
  <c r="G13" i="103"/>
  <c r="J13" i="103" s="1"/>
  <c r="G5" i="89"/>
  <c r="J5" i="89" s="1"/>
  <c r="G5" i="90" s="1"/>
  <c r="J5" i="90" s="1"/>
  <c r="G15" i="103"/>
  <c r="J15" i="103" s="1"/>
  <c r="G16" i="103"/>
  <c r="J16" i="103" s="1"/>
  <c r="G14" i="103"/>
  <c r="J14" i="103" s="1"/>
  <c r="G8" i="103"/>
  <c r="J8" i="103" s="1"/>
  <c r="G6" i="103"/>
  <c r="J6" i="103" s="1"/>
  <c r="G200" i="83"/>
  <c r="J200" i="83" s="1"/>
  <c r="G200" i="84" s="1"/>
  <c r="J200" i="84" s="1"/>
  <c r="G18" i="102"/>
  <c r="J18" i="102" s="1"/>
  <c r="G174" i="102"/>
  <c r="J174" i="102" s="1"/>
  <c r="G173" i="102"/>
  <c r="J173" i="102" s="1"/>
  <c r="G102" i="102"/>
  <c r="J102" i="102" s="1"/>
  <c r="G124" i="81"/>
  <c r="J124" i="81" s="1"/>
  <c r="G18" i="107"/>
  <c r="J18" i="107" s="1"/>
  <c r="G86" i="106"/>
  <c r="J86" i="106" s="1"/>
  <c r="G228" i="104"/>
  <c r="J228" i="104" s="1"/>
  <c r="G224" i="107"/>
  <c r="J224" i="107" s="1"/>
  <c r="J224" i="8" s="1"/>
  <c r="G227" i="106"/>
  <c r="J227" i="106" s="1"/>
  <c r="G225" i="107"/>
  <c r="J225" i="107" s="1"/>
  <c r="J225" i="8" s="1"/>
  <c r="G134" i="100"/>
  <c r="J134" i="100" s="1"/>
  <c r="G186" i="104"/>
  <c r="J186" i="104" s="1"/>
  <c r="G104" i="104"/>
  <c r="J104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J80" i="8" l="1"/>
  <c r="J55" i="8"/>
  <c r="J54" i="8"/>
  <c r="J58" i="8"/>
  <c r="J56" i="8"/>
  <c r="J57" i="8"/>
  <c r="J59" i="8"/>
  <c r="J185" i="8"/>
  <c r="J74" i="8"/>
  <c r="J41" i="8"/>
  <c r="G80" i="107"/>
  <c r="J80" i="107" s="1"/>
  <c r="G81" i="107"/>
  <c r="J81" i="107" s="1"/>
  <c r="J81" i="8" s="1"/>
  <c r="G96" i="107"/>
  <c r="J96" i="107" s="1"/>
  <c r="J96" i="8" s="1"/>
  <c r="G170" i="107"/>
  <c r="J170" i="107" s="1"/>
  <c r="J170" i="8" s="1"/>
  <c r="G143" i="107"/>
  <c r="J143" i="107" s="1"/>
  <c r="J143" i="8" s="1"/>
  <c r="G140" i="107"/>
  <c r="J140" i="107" s="1"/>
  <c r="J140" i="8" s="1"/>
  <c r="G168" i="107"/>
  <c r="J168" i="107" s="1"/>
  <c r="J168" i="8" s="1"/>
  <c r="G142" i="107"/>
  <c r="J142" i="107" s="1"/>
  <c r="J142" i="8" s="1"/>
  <c r="G167" i="107"/>
  <c r="J167" i="107" s="1"/>
  <c r="J167" i="8" s="1"/>
  <c r="G141" i="107"/>
  <c r="J141" i="107" s="1"/>
  <c r="J141" i="8" s="1"/>
  <c r="G166" i="107"/>
  <c r="J166" i="107" s="1"/>
  <c r="J166" i="8" s="1"/>
  <c r="G259" i="103"/>
  <c r="J259" i="103" s="1"/>
  <c r="G146" i="107"/>
  <c r="J146" i="107" s="1"/>
  <c r="J146" i="8" s="1"/>
  <c r="G165" i="106"/>
  <c r="J165" i="106" s="1"/>
  <c r="G162" i="107"/>
  <c r="J162" i="107" s="1"/>
  <c r="J162" i="8" s="1"/>
  <c r="G161" i="106"/>
  <c r="J161" i="106" s="1"/>
  <c r="G159" i="107"/>
  <c r="J159" i="107" s="1"/>
  <c r="J159" i="8" s="1"/>
  <c r="G158" i="107"/>
  <c r="J158" i="107" s="1"/>
  <c r="J158" i="8" s="1"/>
  <c r="G154" i="107"/>
  <c r="J154" i="107" s="1"/>
  <c r="J154" i="8" s="1"/>
  <c r="G22" i="107"/>
  <c r="J22" i="107" s="1"/>
  <c r="J22" i="8" s="1"/>
  <c r="G67" i="107"/>
  <c r="J67" i="107" s="1"/>
  <c r="J67" i="8" s="1"/>
  <c r="G221" i="107"/>
  <c r="J221" i="107" s="1"/>
  <c r="J221" i="8" s="1"/>
  <c r="G123" i="107"/>
  <c r="J123" i="107" s="1"/>
  <c r="J123" i="8" s="1"/>
  <c r="G122" i="106"/>
  <c r="J122" i="106" s="1"/>
  <c r="G121" i="107"/>
  <c r="J121" i="107" s="1"/>
  <c r="J121" i="8" s="1"/>
  <c r="G69" i="107"/>
  <c r="J69" i="107" s="1"/>
  <c r="J69" i="8" s="1"/>
  <c r="G36" i="106"/>
  <c r="J36" i="106" s="1"/>
  <c r="J36" i="8" s="1"/>
  <c r="G24" i="107"/>
  <c r="J24" i="107" s="1"/>
  <c r="J24" i="8" s="1"/>
  <c r="G222" i="107"/>
  <c r="J222" i="107" s="1"/>
  <c r="J222" i="8" s="1"/>
  <c r="G199" i="84"/>
  <c r="J199" i="84" s="1"/>
  <c r="G199" i="85" s="1"/>
  <c r="J199" i="85" s="1"/>
  <c r="G188" i="82"/>
  <c r="J188" i="82" s="1"/>
  <c r="G214" i="105"/>
  <c r="J214" i="105" s="1"/>
  <c r="G216" i="84"/>
  <c r="J216" i="84" s="1"/>
  <c r="G216" i="85" s="1"/>
  <c r="J216" i="85" s="1"/>
  <c r="G179" i="107"/>
  <c r="J179" i="107" s="1"/>
  <c r="J179" i="8" s="1"/>
  <c r="G176" i="107"/>
  <c r="J176" i="107" s="1"/>
  <c r="J176" i="8" s="1"/>
  <c r="G184" i="107"/>
  <c r="J184" i="107" s="1"/>
  <c r="J184" i="8" s="1"/>
  <c r="G187" i="84"/>
  <c r="J187" i="84" s="1"/>
  <c r="G187" i="85" s="1"/>
  <c r="J187" i="85" s="1"/>
  <c r="G218" i="84"/>
  <c r="J218" i="84" s="1"/>
  <c r="G218" i="85" s="1"/>
  <c r="J218" i="85" s="1"/>
  <c r="G189" i="84"/>
  <c r="J189" i="84" s="1"/>
  <c r="G207" i="83"/>
  <c r="J207" i="83" s="1"/>
  <c r="G215" i="107"/>
  <c r="J215" i="107" s="1"/>
  <c r="J215" i="8" s="1"/>
  <c r="G201" i="84"/>
  <c r="J201" i="84" s="1"/>
  <c r="G201" i="85" s="1"/>
  <c r="J201" i="85" s="1"/>
  <c r="G200" i="85"/>
  <c r="J200" i="85" s="1"/>
  <c r="G171" i="107"/>
  <c r="J171" i="107" s="1"/>
  <c r="J171" i="8" s="1"/>
  <c r="G217" i="84"/>
  <c r="J217" i="84" s="1"/>
  <c r="G217" i="85" s="1"/>
  <c r="J217" i="85" s="1"/>
  <c r="G173" i="103"/>
  <c r="J173" i="103" s="1"/>
  <c r="G172" i="107"/>
  <c r="J172" i="107" s="1"/>
  <c r="J172" i="8" s="1"/>
  <c r="G223" i="107"/>
  <c r="J223" i="107" s="1"/>
  <c r="J223" i="8" s="1"/>
  <c r="G183" i="107"/>
  <c r="J183" i="107" s="1"/>
  <c r="J183" i="8" s="1"/>
  <c r="G174" i="103"/>
  <c r="J174" i="103" s="1"/>
  <c r="G131" i="101"/>
  <c r="J131" i="101" s="1"/>
  <c r="G138" i="107"/>
  <c r="J138" i="107" s="1"/>
  <c r="J138" i="8" s="1"/>
  <c r="G139" i="107"/>
  <c r="J139" i="107" s="1"/>
  <c r="J139" i="8" s="1"/>
  <c r="G130" i="107"/>
  <c r="J130" i="107" s="1"/>
  <c r="J130" i="8" s="1"/>
  <c r="G137" i="107"/>
  <c r="J137" i="107" s="1"/>
  <c r="J137" i="8" s="1"/>
  <c r="G118" i="107"/>
  <c r="J118" i="107" s="1"/>
  <c r="J118" i="8" s="1"/>
  <c r="G120" i="107"/>
  <c r="J120" i="107" s="1"/>
  <c r="J120" i="8" s="1"/>
  <c r="G119" i="106"/>
  <c r="J119" i="106" s="1"/>
  <c r="G79" i="107"/>
  <c r="J79" i="107" s="1"/>
  <c r="J79" i="8" s="1"/>
  <c r="G85" i="107"/>
  <c r="J85" i="107" s="1"/>
  <c r="J85" i="8" s="1"/>
  <c r="G92" i="107"/>
  <c r="J92" i="107" s="1"/>
  <c r="J92" i="8" s="1"/>
  <c r="G89" i="107"/>
  <c r="J89" i="107" s="1"/>
  <c r="J89" i="8" s="1"/>
  <c r="G72" i="107"/>
  <c r="J72" i="107" s="1"/>
  <c r="J72" i="8" s="1"/>
  <c r="G95" i="107"/>
  <c r="J95" i="107" s="1"/>
  <c r="J95" i="8" s="1"/>
  <c r="G105" i="84"/>
  <c r="J105" i="84" s="1"/>
  <c r="G88" i="105"/>
  <c r="J88" i="105" s="1"/>
  <c r="G88" i="106" s="1"/>
  <c r="J88" i="106" s="1"/>
  <c r="G104" i="105"/>
  <c r="J104" i="105" s="1"/>
  <c r="G106" i="107"/>
  <c r="J106" i="107" s="1"/>
  <c r="J106" i="8" s="1"/>
  <c r="G101" i="107"/>
  <c r="J101" i="107" s="1"/>
  <c r="J101" i="8" s="1"/>
  <c r="G78" i="107"/>
  <c r="J78" i="107" s="1"/>
  <c r="J78" i="8" s="1"/>
  <c r="G76" i="82"/>
  <c r="J76" i="82" s="1"/>
  <c r="G98" i="107"/>
  <c r="J98" i="107" s="1"/>
  <c r="J98" i="8" s="1"/>
  <c r="G93" i="107"/>
  <c r="J93" i="107" s="1"/>
  <c r="J93" i="8" s="1"/>
  <c r="G61" i="107"/>
  <c r="J61" i="107" s="1"/>
  <c r="J61" i="8" s="1"/>
  <c r="G66" i="107"/>
  <c r="J66" i="107" s="1"/>
  <c r="J66" i="8" s="1"/>
  <c r="G65" i="107"/>
  <c r="J65" i="107" s="1"/>
  <c r="J65" i="8" s="1"/>
  <c r="G64" i="107"/>
  <c r="J64" i="107" s="1"/>
  <c r="J64" i="8" s="1"/>
  <c r="G38" i="106"/>
  <c r="J38" i="106" s="1"/>
  <c r="G52" i="106"/>
  <c r="J52" i="106" s="1"/>
  <c r="J52" i="8" s="1"/>
  <c r="G47" i="106"/>
  <c r="J47" i="106" s="1"/>
  <c r="J47" i="8" s="1"/>
  <c r="G51" i="106"/>
  <c r="J51" i="106" s="1"/>
  <c r="J51" i="8" s="1"/>
  <c r="G53" i="106"/>
  <c r="J53" i="106" s="1"/>
  <c r="J53" i="8" s="1"/>
  <c r="G49" i="106"/>
  <c r="J49" i="106" s="1"/>
  <c r="J49" i="8" s="1"/>
  <c r="G43" i="106"/>
  <c r="J43" i="106" s="1"/>
  <c r="J43" i="8" s="1"/>
  <c r="G50" i="106"/>
  <c r="J50" i="106" s="1"/>
  <c r="J50" i="8" s="1"/>
  <c r="G44" i="106"/>
  <c r="J44" i="106" s="1"/>
  <c r="J44" i="8" s="1"/>
  <c r="G26" i="107"/>
  <c r="J26" i="107" s="1"/>
  <c r="J26" i="8" s="1"/>
  <c r="G25" i="107"/>
  <c r="J25" i="107" s="1"/>
  <c r="J25" i="8" s="1"/>
  <c r="G23" i="107"/>
  <c r="J23" i="107" s="1"/>
  <c r="J23" i="8" s="1"/>
  <c r="G31" i="106"/>
  <c r="J31" i="106" s="1"/>
  <c r="J31" i="8" s="1"/>
  <c r="G29" i="106"/>
  <c r="J29" i="106" s="1"/>
  <c r="J29" i="8" s="1"/>
  <c r="G33" i="106"/>
  <c r="J33" i="106" s="1"/>
  <c r="J33" i="8" s="1"/>
  <c r="G34" i="106"/>
  <c r="J34" i="106" s="1"/>
  <c r="J34" i="8" s="1"/>
  <c r="G27" i="106"/>
  <c r="J27" i="106" s="1"/>
  <c r="J27" i="8" s="1"/>
  <c r="G15" i="104"/>
  <c r="J15" i="104" s="1"/>
  <c r="G13" i="104"/>
  <c r="J13" i="104" s="1"/>
  <c r="G8" i="104"/>
  <c r="J8" i="104" s="1"/>
  <c r="G7" i="104"/>
  <c r="J7" i="104" s="1"/>
  <c r="G14" i="104"/>
  <c r="J14" i="104" s="1"/>
  <c r="G16" i="104"/>
  <c r="J16" i="104" s="1"/>
  <c r="G16" i="105" s="1"/>
  <c r="J16" i="105" s="1"/>
  <c r="G6" i="104"/>
  <c r="J6" i="104" s="1"/>
  <c r="G17" i="104"/>
  <c r="J17" i="104" s="1"/>
  <c r="G18" i="103"/>
  <c r="J18" i="103" s="1"/>
  <c r="G5" i="91"/>
  <c r="J5" i="91" s="1"/>
  <c r="G5" i="92" s="1"/>
  <c r="J5" i="92" s="1"/>
  <c r="G136" i="103"/>
  <c r="J136" i="103" s="1"/>
  <c r="G219" i="86"/>
  <c r="J219" i="86" s="1"/>
  <c r="G124" i="82"/>
  <c r="J124" i="82" s="1"/>
  <c r="G102" i="103"/>
  <c r="J102" i="103" s="1"/>
  <c r="G88" i="107"/>
  <c r="J88" i="107" s="1"/>
  <c r="G87" i="107"/>
  <c r="J87" i="107" s="1"/>
  <c r="J87" i="8" s="1"/>
  <c r="G86" i="107"/>
  <c r="J86" i="107" s="1"/>
  <c r="J86" i="8" s="1"/>
  <c r="G227" i="107"/>
  <c r="J227" i="107" s="1"/>
  <c r="J227" i="8" s="1"/>
  <c r="G228" i="105"/>
  <c r="J228" i="105" s="1"/>
  <c r="G103" i="103"/>
  <c r="J103" i="103" s="1"/>
  <c r="G134" i="101"/>
  <c r="J134" i="101" s="1"/>
  <c r="G82" i="103"/>
  <c r="J82" i="103" s="1"/>
  <c r="G186" i="105"/>
  <c r="J186" i="105" s="1"/>
  <c r="G191" i="105"/>
  <c r="J191" i="105" s="1"/>
  <c r="G190" i="105"/>
  <c r="J190" i="105" s="1"/>
  <c r="G132" i="104"/>
  <c r="J132" i="104" s="1"/>
  <c r="G135" i="104"/>
  <c r="J135" i="104" s="1"/>
  <c r="G133" i="103"/>
  <c r="J133" i="103" s="1"/>
  <c r="J88" i="8" l="1"/>
  <c r="G228" i="106"/>
  <c r="J228" i="106" s="1"/>
  <c r="G165" i="107"/>
  <c r="J165" i="107" s="1"/>
  <c r="J165" i="8" s="1"/>
  <c r="E259" i="104"/>
  <c r="G259" i="104" s="1"/>
  <c r="J259" i="104" s="1"/>
  <c r="G161" i="107"/>
  <c r="J161" i="107" s="1"/>
  <c r="J161" i="8" s="1"/>
  <c r="G122" i="107"/>
  <c r="J122" i="107" s="1"/>
  <c r="J122" i="8" s="1"/>
  <c r="G189" i="85"/>
  <c r="J189" i="85" s="1"/>
  <c r="G188" i="83"/>
  <c r="J188" i="83" s="1"/>
  <c r="G173" i="104"/>
  <c r="J173" i="104" s="1"/>
  <c r="G174" i="104"/>
  <c r="J174" i="104" s="1"/>
  <c r="G219" i="87"/>
  <c r="J219" i="87" s="1"/>
  <c r="G214" i="106"/>
  <c r="J214" i="106" s="1"/>
  <c r="G207" i="84"/>
  <c r="J207" i="84" s="1"/>
  <c r="G187" i="86"/>
  <c r="J187" i="86" s="1"/>
  <c r="G124" i="83"/>
  <c r="J124" i="83" s="1"/>
  <c r="G119" i="107"/>
  <c r="J119" i="107" s="1"/>
  <c r="J119" i="8" s="1"/>
  <c r="G104" i="106"/>
  <c r="J104" i="106" s="1"/>
  <c r="G105" i="85"/>
  <c r="J105" i="85" s="1"/>
  <c r="G76" i="83"/>
  <c r="J76" i="83" s="1"/>
  <c r="G38" i="107"/>
  <c r="J38" i="107" s="1"/>
  <c r="J38" i="8" s="1"/>
  <c r="G6" i="105"/>
  <c r="J6" i="105" s="1"/>
  <c r="G18" i="104"/>
  <c r="J18" i="104" s="1"/>
  <c r="G7" i="105"/>
  <c r="J7" i="105" s="1"/>
  <c r="G13" i="105"/>
  <c r="J13" i="105" s="1"/>
  <c r="G14" i="105"/>
  <c r="J14" i="105" s="1"/>
  <c r="G8" i="105"/>
  <c r="J8" i="105" s="1"/>
  <c r="G15" i="105"/>
  <c r="J15" i="105" s="1"/>
  <c r="G17" i="105"/>
  <c r="J17" i="105" s="1"/>
  <c r="G16" i="106"/>
  <c r="J16" i="106" s="1"/>
  <c r="G133" i="104"/>
  <c r="J133" i="104" s="1"/>
  <c r="G216" i="86"/>
  <c r="J216" i="86" s="1"/>
  <c r="G200" i="86"/>
  <c r="J200" i="86" s="1"/>
  <c r="G201" i="86"/>
  <c r="J201" i="86" s="1"/>
  <c r="G218" i="86"/>
  <c r="J218" i="86" s="1"/>
  <c r="G199" i="86"/>
  <c r="J199" i="86" s="1"/>
  <c r="G217" i="86"/>
  <c r="J217" i="86" s="1"/>
  <c r="G102" i="104"/>
  <c r="J102" i="104" s="1"/>
  <c r="G5" i="93"/>
  <c r="J5" i="93" s="1"/>
  <c r="G82" i="104"/>
  <c r="J82" i="104" s="1"/>
  <c r="G131" i="102"/>
  <c r="J131" i="102" s="1"/>
  <c r="G134" i="102"/>
  <c r="J134" i="102" s="1"/>
  <c r="G103" i="104"/>
  <c r="J103" i="104" s="1"/>
  <c r="G186" i="106"/>
  <c r="J186" i="106" s="1"/>
  <c r="G191" i="106"/>
  <c r="J191" i="106" s="1"/>
  <c r="G190" i="106"/>
  <c r="J190" i="106" s="1"/>
  <c r="G136" i="104"/>
  <c r="J136" i="104" s="1"/>
  <c r="G132" i="105"/>
  <c r="J132" i="105" s="1"/>
  <c r="G135" i="105"/>
  <c r="J135" i="105" s="1"/>
  <c r="J16" i="8" l="1"/>
  <c r="G132" i="106"/>
  <c r="J132" i="106" s="1"/>
  <c r="G82" i="105"/>
  <c r="J82" i="105" s="1"/>
  <c r="E259" i="105"/>
  <c r="G259" i="105" s="1"/>
  <c r="J259" i="105" s="1"/>
  <c r="E259" i="106" s="1"/>
  <c r="G259" i="106" s="1"/>
  <c r="J259" i="106" s="1"/>
  <c r="G214" i="107"/>
  <c r="J214" i="107" s="1"/>
  <c r="J214" i="8" s="1"/>
  <c r="G174" i="105"/>
  <c r="J174" i="105" s="1"/>
  <c r="G174" i="106" s="1"/>
  <c r="J174" i="106" s="1"/>
  <c r="G219" i="88"/>
  <c r="J219" i="88" s="1"/>
  <c r="G219" i="89" s="1"/>
  <c r="J219" i="89" s="1"/>
  <c r="G173" i="105"/>
  <c r="J173" i="105" s="1"/>
  <c r="G173" i="106" s="1"/>
  <c r="J173" i="106" s="1"/>
  <c r="G187" i="87"/>
  <c r="J187" i="87" s="1"/>
  <c r="G188" i="84"/>
  <c r="J188" i="84" s="1"/>
  <c r="G188" i="85" s="1"/>
  <c r="J188" i="85" s="1"/>
  <c r="G207" i="85"/>
  <c r="J207" i="85" s="1"/>
  <c r="G218" i="87"/>
  <c r="J218" i="87" s="1"/>
  <c r="G201" i="87"/>
  <c r="J201" i="87" s="1"/>
  <c r="G216" i="87"/>
  <c r="J216" i="87" s="1"/>
  <c r="G216" i="88" s="1"/>
  <c r="J216" i="88" s="1"/>
  <c r="G217" i="87"/>
  <c r="J217" i="87" s="1"/>
  <c r="G189" i="86"/>
  <c r="J189" i="86" s="1"/>
  <c r="G124" i="84"/>
  <c r="J124" i="84" s="1"/>
  <c r="G124" i="85" s="1"/>
  <c r="J124" i="85" s="1"/>
  <c r="G136" i="105"/>
  <c r="J136" i="105" s="1"/>
  <c r="G76" i="84"/>
  <c r="J76" i="84" s="1"/>
  <c r="G105" i="86"/>
  <c r="J105" i="86" s="1"/>
  <c r="G15" i="106"/>
  <c r="J15" i="106" s="1"/>
  <c r="G18" i="105"/>
  <c r="J18" i="105" s="1"/>
  <c r="G16" i="107"/>
  <c r="J16" i="107" s="1"/>
  <c r="G6" i="106"/>
  <c r="J6" i="106" s="1"/>
  <c r="G7" i="106"/>
  <c r="J7" i="106" s="1"/>
  <c r="G8" i="106"/>
  <c r="J8" i="106" s="1"/>
  <c r="G14" i="106"/>
  <c r="J14" i="106" s="1"/>
  <c r="G17" i="106"/>
  <c r="J17" i="106" s="1"/>
  <c r="G13" i="106"/>
  <c r="J13" i="106" s="1"/>
  <c r="G200" i="87"/>
  <c r="J200" i="87" s="1"/>
  <c r="G134" i="103"/>
  <c r="J134" i="103" s="1"/>
  <c r="G131" i="103"/>
  <c r="J131" i="103" s="1"/>
  <c r="G199" i="87"/>
  <c r="J199" i="8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J228" i="8" s="1"/>
  <c r="G5" i="94"/>
  <c r="J5" i="94" s="1"/>
  <c r="G186" i="107"/>
  <c r="J186" i="107" s="1"/>
  <c r="J186" i="8" s="1"/>
  <c r="G189" i="107"/>
  <c r="J189" i="107" s="1"/>
  <c r="G207" i="107"/>
  <c r="J207" i="107" s="1"/>
  <c r="G188" i="107"/>
  <c r="J188" i="107" s="1"/>
  <c r="G105" i="107"/>
  <c r="J105" i="107" s="1"/>
  <c r="G187" i="107"/>
  <c r="J187" i="107" s="1"/>
  <c r="G104" i="107"/>
  <c r="J104" i="107" s="1"/>
  <c r="J104" i="8" s="1"/>
  <c r="G191" i="107"/>
  <c r="J191" i="107" s="1"/>
  <c r="J191" i="8" s="1"/>
  <c r="G190" i="107"/>
  <c r="J190" i="107" s="1"/>
  <c r="J190" i="8" s="1"/>
  <c r="G135" i="106"/>
  <c r="J135" i="106" s="1"/>
  <c r="G133" i="105"/>
  <c r="J133" i="105" s="1"/>
  <c r="J14" i="8" l="1"/>
  <c r="J8" i="8"/>
  <c r="J173" i="8"/>
  <c r="J174" i="8"/>
  <c r="G136" i="106"/>
  <c r="J136" i="106" s="1"/>
  <c r="G14" i="107"/>
  <c r="J14" i="107" s="1"/>
  <c r="G217" i="88"/>
  <c r="J217" i="88" s="1"/>
  <c r="G217" i="89" s="1"/>
  <c r="J217" i="89" s="1"/>
  <c r="G189" i="87"/>
  <c r="J189" i="87" s="1"/>
  <c r="G187" i="88"/>
  <c r="J187" i="88" s="1"/>
  <c r="G218" i="88"/>
  <c r="J218" i="88" s="1"/>
  <c r="G218" i="89" s="1"/>
  <c r="J218" i="89" s="1"/>
  <c r="G201" i="88"/>
  <c r="J201" i="88" s="1"/>
  <c r="G201" i="89" s="1"/>
  <c r="J201" i="89" s="1"/>
  <c r="G200" i="88"/>
  <c r="J200" i="88" s="1"/>
  <c r="G207" i="86"/>
  <c r="J207" i="86" s="1"/>
  <c r="G188" i="86"/>
  <c r="J188" i="86" s="1"/>
  <c r="G219" i="90"/>
  <c r="J219" i="90" s="1"/>
  <c r="G199" i="88"/>
  <c r="J199" i="88" s="1"/>
  <c r="G131" i="104"/>
  <c r="J131" i="104" s="1"/>
  <c r="G133" i="106"/>
  <c r="J133" i="106" s="1"/>
  <c r="G105" i="87"/>
  <c r="J105" i="87" s="1"/>
  <c r="G76" i="85"/>
  <c r="J76" i="85" s="1"/>
  <c r="G8" i="107"/>
  <c r="J8" i="107" s="1"/>
  <c r="G6" i="107"/>
  <c r="J6" i="107" s="1"/>
  <c r="J6" i="8" s="1"/>
  <c r="G18" i="106"/>
  <c r="J18" i="106" s="1"/>
  <c r="J18" i="8" s="1"/>
  <c r="G7" i="107"/>
  <c r="J7" i="107" s="1"/>
  <c r="J7" i="8" s="1"/>
  <c r="G13" i="107"/>
  <c r="J13" i="107" s="1"/>
  <c r="J13" i="8" s="1"/>
  <c r="G17" i="107"/>
  <c r="J17" i="107" s="1"/>
  <c r="J17" i="8" s="1"/>
  <c r="G15" i="107"/>
  <c r="J15" i="107" s="1"/>
  <c r="J15" i="8" s="1"/>
  <c r="G124" i="86"/>
  <c r="J124" i="86" s="1"/>
  <c r="G216" i="89"/>
  <c r="J216" i="89" s="1"/>
  <c r="G102" i="106"/>
  <c r="J102" i="106" s="1"/>
  <c r="G103" i="106"/>
  <c r="J103" i="106" s="1"/>
  <c r="J259" i="107"/>
  <c r="J259" i="8" s="1"/>
  <c r="G5" i="95"/>
  <c r="J5" i="95" s="1"/>
  <c r="G82" i="106"/>
  <c r="J82" i="106" s="1"/>
  <c r="G134" i="104"/>
  <c r="J134" i="104" s="1"/>
  <c r="G132" i="107"/>
  <c r="J132" i="107" s="1"/>
  <c r="J132" i="8" s="1"/>
  <c r="G135" i="107"/>
  <c r="J135" i="107" s="1"/>
  <c r="J135" i="8" s="1"/>
  <c r="G188" i="87" l="1"/>
  <c r="J188" i="87" s="1"/>
  <c r="G207" i="87"/>
  <c r="J207" i="87" s="1"/>
  <c r="G189" i="88"/>
  <c r="J189" i="88" s="1"/>
  <c r="G200" i="89"/>
  <c r="J200" i="89" s="1"/>
  <c r="G187" i="89"/>
  <c r="J187" i="89" s="1"/>
  <c r="G199" i="89"/>
  <c r="J199" i="89" s="1"/>
  <c r="G219" i="91"/>
  <c r="J219" i="91" s="1"/>
  <c r="G219" i="92" s="1"/>
  <c r="J219" i="92" s="1"/>
  <c r="G201" i="90"/>
  <c r="J201" i="90" s="1"/>
  <c r="G134" i="105"/>
  <c r="J134" i="105" s="1"/>
  <c r="G124" i="87"/>
  <c r="J124" i="87" s="1"/>
  <c r="G105" i="88"/>
  <c r="J105" i="88" s="1"/>
  <c r="G76" i="86"/>
  <c r="J76" i="86" s="1"/>
  <c r="G218" i="90"/>
  <c r="J218" i="90" s="1"/>
  <c r="G217" i="90"/>
  <c r="J217" i="90" s="1"/>
  <c r="G216" i="90"/>
  <c r="J216" i="90" s="1"/>
  <c r="G5" i="96"/>
  <c r="J5" i="96" s="1"/>
  <c r="G102" i="107"/>
  <c r="J102" i="107" s="1"/>
  <c r="J102" i="8" s="1"/>
  <c r="G103" i="107"/>
  <c r="J103" i="107" s="1"/>
  <c r="J103" i="8" s="1"/>
  <c r="G131" i="105"/>
  <c r="J131" i="105" s="1"/>
  <c r="G82" i="107"/>
  <c r="J82" i="107" s="1"/>
  <c r="J82" i="8" s="1"/>
  <c r="G133" i="107"/>
  <c r="J133" i="107" s="1"/>
  <c r="J133" i="8" s="1"/>
  <c r="G136" i="107"/>
  <c r="J136" i="107" s="1"/>
  <c r="J136" i="8" s="1"/>
  <c r="G134" i="106" l="1"/>
  <c r="J134" i="106" s="1"/>
  <c r="G201" i="91"/>
  <c r="J201" i="91" s="1"/>
  <c r="G201" i="92" s="1"/>
  <c r="J201" i="92" s="1"/>
  <c r="G187" i="90"/>
  <c r="J187" i="90" s="1"/>
  <c r="G207" i="88"/>
  <c r="J207" i="88" s="1"/>
  <c r="G189" i="89"/>
  <c r="J189" i="89" s="1"/>
  <c r="G188" i="88"/>
  <c r="J188" i="88" s="1"/>
  <c r="G199" i="90"/>
  <c r="J199" i="90" s="1"/>
  <c r="G217" i="91"/>
  <c r="J217" i="91" s="1"/>
  <c r="G216" i="91"/>
  <c r="J216" i="91" s="1"/>
  <c r="G218" i="91"/>
  <c r="J218" i="91" s="1"/>
  <c r="G200" i="90"/>
  <c r="J200" i="90" s="1"/>
  <c r="G124" i="88"/>
  <c r="J124" i="88" s="1"/>
  <c r="G124" i="89" s="1"/>
  <c r="J124" i="89" s="1"/>
  <c r="G76" i="87"/>
  <c r="J76" i="87" s="1"/>
  <c r="G105" i="89"/>
  <c r="J105" i="89" s="1"/>
  <c r="G219" i="93"/>
  <c r="J219" i="93" s="1"/>
  <c r="G5" i="97"/>
  <c r="J5" i="97" s="1"/>
  <c r="G131" i="106"/>
  <c r="J131" i="106" s="1"/>
  <c r="G188" i="89" l="1"/>
  <c r="J188" i="89" s="1"/>
  <c r="G218" i="92"/>
  <c r="J218" i="92" s="1"/>
  <c r="G218" i="93" s="1"/>
  <c r="J218" i="93" s="1"/>
  <c r="G200" i="91"/>
  <c r="J200" i="91" s="1"/>
  <c r="G200" i="92" s="1"/>
  <c r="J200" i="92" s="1"/>
  <c r="G200" i="93" s="1"/>
  <c r="J200" i="93" s="1"/>
  <c r="G216" i="92"/>
  <c r="J216" i="92" s="1"/>
  <c r="G216" i="93" s="1"/>
  <c r="J216" i="93" s="1"/>
  <c r="G187" i="91"/>
  <c r="J187" i="91" s="1"/>
  <c r="G199" i="91"/>
  <c r="J199" i="91" s="1"/>
  <c r="G199" i="92" s="1"/>
  <c r="J199" i="92" s="1"/>
  <c r="G199" i="93" s="1"/>
  <c r="J199" i="93" s="1"/>
  <c r="G217" i="92"/>
  <c r="J217" i="92" s="1"/>
  <c r="G217" i="93" s="1"/>
  <c r="J217" i="93" s="1"/>
  <c r="G207" i="89"/>
  <c r="J207" i="89" s="1"/>
  <c r="G189" i="90"/>
  <c r="J189" i="90" s="1"/>
  <c r="G105" i="90"/>
  <c r="J105" i="90" s="1"/>
  <c r="G76" i="88"/>
  <c r="J76" i="88" s="1"/>
  <c r="G124" i="90"/>
  <c r="J124" i="90" s="1"/>
  <c r="G5" i="98"/>
  <c r="J5" i="98" s="1"/>
  <c r="G134" i="107"/>
  <c r="J134" i="107" s="1"/>
  <c r="J134" i="8" s="1"/>
  <c r="G131" i="107"/>
  <c r="J131" i="107" s="1"/>
  <c r="J131" i="8" s="1"/>
  <c r="G201" i="93"/>
  <c r="J201" i="93" s="1"/>
  <c r="G219" i="94"/>
  <c r="J219" i="94" s="1"/>
  <c r="G207" i="90" l="1"/>
  <c r="J207" i="90" s="1"/>
  <c r="G187" i="92"/>
  <c r="J187" i="92" s="1"/>
  <c r="G217" i="94"/>
  <c r="J217" i="94" s="1"/>
  <c r="G199" i="94"/>
  <c r="J199" i="94" s="1"/>
  <c r="G200" i="94"/>
  <c r="J200" i="94" s="1"/>
  <c r="G189" i="91"/>
  <c r="J189" i="91" s="1"/>
  <c r="G188" i="90"/>
  <c r="J188" i="90" s="1"/>
  <c r="G124" i="91"/>
  <c r="J124" i="91" s="1"/>
  <c r="G76" i="89"/>
  <c r="J76" i="89" s="1"/>
  <c r="G105" i="91"/>
  <c r="J105" i="91" s="1"/>
  <c r="G201" i="94"/>
  <c r="J201" i="94" s="1"/>
  <c r="G5" i="99"/>
  <c r="J5" i="99" s="1"/>
  <c r="E5" i="100" s="1"/>
  <c r="G218" i="94"/>
  <c r="J218" i="94" s="1"/>
  <c r="G219" i="95"/>
  <c r="J219" i="95" s="1"/>
  <c r="G216" i="94"/>
  <c r="J216" i="94" s="1"/>
  <c r="G188" i="91" l="1"/>
  <c r="J188" i="91" s="1"/>
  <c r="G189" i="92"/>
  <c r="J189" i="92" s="1"/>
  <c r="G207" i="91"/>
  <c r="J207" i="91" s="1"/>
  <c r="G187" i="93"/>
  <c r="J187" i="93" s="1"/>
  <c r="G219" i="96"/>
  <c r="J219" i="96" s="1"/>
  <c r="G124" i="92"/>
  <c r="J124" i="92" s="1"/>
  <c r="G124" i="93" s="1"/>
  <c r="J124" i="93" s="1"/>
  <c r="G105" i="92"/>
  <c r="J105" i="92" s="1"/>
  <c r="G76" i="90"/>
  <c r="J76" i="90" s="1"/>
  <c r="G5" i="100"/>
  <c r="J5" i="100" s="1"/>
  <c r="G216" i="95"/>
  <c r="J216" i="95" s="1"/>
  <c r="G199" i="95"/>
  <c r="J199" i="95" s="1"/>
  <c r="G218" i="95"/>
  <c r="J218" i="95" s="1"/>
  <c r="G200" i="95"/>
  <c r="J200" i="95" s="1"/>
  <c r="G201" i="95"/>
  <c r="J201" i="95" s="1"/>
  <c r="G217" i="95"/>
  <c r="J217" i="95" s="1"/>
  <c r="G187" i="94" l="1"/>
  <c r="J187" i="94" s="1"/>
  <c r="G187" i="95" s="1"/>
  <c r="J187" i="95" s="1"/>
  <c r="G207" i="92"/>
  <c r="J207" i="92" s="1"/>
  <c r="G188" i="92"/>
  <c r="J188" i="92" s="1"/>
  <c r="G217" i="96"/>
  <c r="J217" i="96" s="1"/>
  <c r="G199" i="96"/>
  <c r="J199" i="96" s="1"/>
  <c r="G201" i="96"/>
  <c r="J201" i="96" s="1"/>
  <c r="G189" i="93"/>
  <c r="J189" i="93" s="1"/>
  <c r="G200" i="96"/>
  <c r="J200" i="96" s="1"/>
  <c r="G218" i="96"/>
  <c r="J218" i="96" s="1"/>
  <c r="G216" i="96"/>
  <c r="J216" i="96" s="1"/>
  <c r="G76" i="91"/>
  <c r="J76" i="91" s="1"/>
  <c r="G105" i="93"/>
  <c r="J105" i="93" s="1"/>
  <c r="G5" i="101"/>
  <c r="J5" i="101" s="1"/>
  <c r="G5" i="102" s="1"/>
  <c r="J5" i="102" s="1"/>
  <c r="G219" i="97"/>
  <c r="J219" i="97" s="1"/>
  <c r="G124" i="94"/>
  <c r="J124" i="94" s="1"/>
  <c r="G216" i="97" l="1"/>
  <c r="J216" i="97" s="1"/>
  <c r="G189" i="94"/>
  <c r="J189" i="94" s="1"/>
  <c r="G189" i="95" s="1"/>
  <c r="J189" i="95" s="1"/>
  <c r="G199" i="97"/>
  <c r="J199" i="97" s="1"/>
  <c r="G217" i="97"/>
  <c r="J217" i="97" s="1"/>
  <c r="G187" i="96"/>
  <c r="J187" i="96" s="1"/>
  <c r="G219" i="98"/>
  <c r="J219" i="98" s="1"/>
  <c r="G207" i="93"/>
  <c r="J207" i="93" s="1"/>
  <c r="G188" i="93"/>
  <c r="J188" i="93" s="1"/>
  <c r="G105" i="94"/>
  <c r="J105" i="94" s="1"/>
  <c r="G105" i="95" s="1"/>
  <c r="J105" i="95" s="1"/>
  <c r="G76" i="92"/>
  <c r="J76" i="92" s="1"/>
  <c r="G218" i="97"/>
  <c r="J218" i="97" s="1"/>
  <c r="G200" i="97"/>
  <c r="J200" i="97" s="1"/>
  <c r="G201" i="97"/>
  <c r="J201" i="97" s="1"/>
  <c r="G5" i="103"/>
  <c r="J5" i="103" s="1"/>
  <c r="G124" i="95"/>
  <c r="J124" i="95" s="1"/>
  <c r="G207" i="94" l="1"/>
  <c r="J207" i="94" s="1"/>
  <c r="G207" i="95" s="1"/>
  <c r="J207" i="95" s="1"/>
  <c r="G219" i="99"/>
  <c r="J219" i="99" s="1"/>
  <c r="E219" i="100" s="1"/>
  <c r="G219" i="100" s="1"/>
  <c r="J219" i="100" s="1"/>
  <c r="G199" i="98"/>
  <c r="J199" i="98" s="1"/>
  <c r="G217" i="98"/>
  <c r="J217" i="98" s="1"/>
  <c r="G189" i="96"/>
  <c r="J189" i="96" s="1"/>
  <c r="G216" i="98"/>
  <c r="J216" i="98" s="1"/>
  <c r="G188" i="94"/>
  <c r="J188" i="94" s="1"/>
  <c r="G188" i="95" s="1"/>
  <c r="J188" i="95" s="1"/>
  <c r="G200" i="98"/>
  <c r="J200" i="98" s="1"/>
  <c r="G201" i="98"/>
  <c r="J201" i="98" s="1"/>
  <c r="G187" i="97"/>
  <c r="J187" i="97" s="1"/>
  <c r="G105" i="96"/>
  <c r="J105" i="96" s="1"/>
  <c r="G76" i="93"/>
  <c r="J76" i="93" s="1"/>
  <c r="G218" i="98"/>
  <c r="J218" i="98" s="1"/>
  <c r="G124" i="96"/>
  <c r="J124" i="96" s="1"/>
  <c r="G5" i="104"/>
  <c r="J5" i="104" s="1"/>
  <c r="G188" i="96" l="1"/>
  <c r="J188" i="96" s="1"/>
  <c r="G188" i="97" s="1"/>
  <c r="J188" i="97" s="1"/>
  <c r="G200" i="99"/>
  <c r="J200" i="99" s="1"/>
  <c r="E200" i="100" s="1"/>
  <c r="G200" i="100" s="1"/>
  <c r="J200" i="100" s="1"/>
  <c r="G219" i="101"/>
  <c r="J219" i="101" s="1"/>
  <c r="G216" i="99"/>
  <c r="J216" i="99" s="1"/>
  <c r="E216" i="100" s="1"/>
  <c r="G216" i="100" s="1"/>
  <c r="J216" i="100" s="1"/>
  <c r="G201" i="99"/>
  <c r="J201" i="99" s="1"/>
  <c r="E201" i="100" s="1"/>
  <c r="G201" i="100" s="1"/>
  <c r="J201" i="100" s="1"/>
  <c r="G207" i="96"/>
  <c r="J207" i="96" s="1"/>
  <c r="G207" i="97" s="1"/>
  <c r="J207" i="97" s="1"/>
  <c r="G199" i="99"/>
  <c r="J199" i="99" s="1"/>
  <c r="G187" i="98"/>
  <c r="J187" i="98" s="1"/>
  <c r="G217" i="99"/>
  <c r="J217" i="99" s="1"/>
  <c r="E217" i="100" s="1"/>
  <c r="G217" i="100" s="1"/>
  <c r="J217" i="100" s="1"/>
  <c r="G189" i="97"/>
  <c r="J189" i="97" s="1"/>
  <c r="G218" i="99"/>
  <c r="J218" i="99" s="1"/>
  <c r="G76" i="94"/>
  <c r="J76" i="94" s="1"/>
  <c r="G76" i="95" s="1"/>
  <c r="J76" i="95" s="1"/>
  <c r="G105" i="97"/>
  <c r="J105" i="97" s="1"/>
  <c r="G5" i="105"/>
  <c r="J5" i="105" s="1"/>
  <c r="G5" i="106" s="1"/>
  <c r="J5" i="106" s="1"/>
  <c r="G124" i="97"/>
  <c r="J124" i="97" s="1"/>
  <c r="G201" i="101" l="1"/>
  <c r="J201" i="101" s="1"/>
  <c r="G200" i="101"/>
  <c r="J200" i="101" s="1"/>
  <c r="E199" i="100"/>
  <c r="G199" i="100" s="1"/>
  <c r="J199" i="100" s="1"/>
  <c r="G187" i="99"/>
  <c r="J187" i="99" s="1"/>
  <c r="E218" i="100"/>
  <c r="G218" i="100" s="1"/>
  <c r="J218" i="100" s="1"/>
  <c r="G216" i="101"/>
  <c r="J216" i="101" s="1"/>
  <c r="G189" i="98"/>
  <c r="J189" i="98" s="1"/>
  <c r="G207" i="98"/>
  <c r="J207" i="98" s="1"/>
  <c r="G188" i="98"/>
  <c r="J188" i="98" s="1"/>
  <c r="G124" i="98"/>
  <c r="J124" i="98" s="1"/>
  <c r="G105" i="98"/>
  <c r="J105" i="98" s="1"/>
  <c r="G76" i="96"/>
  <c r="J76" i="96" s="1"/>
  <c r="G217" i="101"/>
  <c r="J217" i="101" s="1"/>
  <c r="G219" i="102"/>
  <c r="J219" i="102" s="1"/>
  <c r="G5" i="107"/>
  <c r="J5" i="107" s="1"/>
  <c r="J5" i="8" s="1"/>
  <c r="G200" i="102" l="1"/>
  <c r="J200" i="102" s="1"/>
  <c r="G199" i="101"/>
  <c r="J199" i="101" s="1"/>
  <c r="G199" i="102" s="1"/>
  <c r="J199" i="102" s="1"/>
  <c r="G218" i="101"/>
  <c r="J218" i="101" s="1"/>
  <c r="G218" i="102" s="1"/>
  <c r="J218" i="102" s="1"/>
  <c r="G216" i="102"/>
  <c r="J216" i="102" s="1"/>
  <c r="G207" i="99"/>
  <c r="J207" i="99" s="1"/>
  <c r="G189" i="99"/>
  <c r="J189" i="99" s="1"/>
  <c r="E187" i="100"/>
  <c r="G187" i="100" s="1"/>
  <c r="J187" i="100" s="1"/>
  <c r="G219" i="103"/>
  <c r="J219" i="103" s="1"/>
  <c r="G188" i="99"/>
  <c r="J188" i="99" s="1"/>
  <c r="G124" i="99"/>
  <c r="J124" i="99" s="1"/>
  <c r="E124" i="100" s="1"/>
  <c r="G124" i="100" s="1"/>
  <c r="J124" i="100" s="1"/>
  <c r="G105" i="99"/>
  <c r="J105" i="99" s="1"/>
  <c r="G76" i="97"/>
  <c r="J76" i="97" s="1"/>
  <c r="G201" i="102"/>
  <c r="J201" i="102" s="1"/>
  <c r="G217" i="102"/>
  <c r="J217" i="102" s="1"/>
  <c r="G73" i="91"/>
  <c r="J73" i="91" s="1"/>
  <c r="G219" i="104" l="1"/>
  <c r="J219" i="104" s="1"/>
  <c r="G187" i="101"/>
  <c r="J187" i="101" s="1"/>
  <c r="E207" i="100"/>
  <c r="G207" i="100" s="1"/>
  <c r="J207" i="100" s="1"/>
  <c r="E189" i="100"/>
  <c r="G189" i="100" s="1"/>
  <c r="J189" i="100" s="1"/>
  <c r="G200" i="103"/>
  <c r="J200" i="103" s="1"/>
  <c r="G217" i="103"/>
  <c r="J217" i="103" s="1"/>
  <c r="G201" i="103"/>
  <c r="J201" i="103" s="1"/>
  <c r="E188" i="100"/>
  <c r="G188" i="100" s="1"/>
  <c r="J188" i="100" s="1"/>
  <c r="G199" i="103"/>
  <c r="J199" i="103" s="1"/>
  <c r="G76" i="98"/>
  <c r="J76" i="98" s="1"/>
  <c r="E105" i="100"/>
  <c r="G105" i="100" s="1"/>
  <c r="J105" i="100" s="1"/>
  <c r="G216" i="103"/>
  <c r="J216" i="103" s="1"/>
  <c r="G218" i="103"/>
  <c r="J218" i="103" s="1"/>
  <c r="G73" i="92"/>
  <c r="J73" i="92" s="1"/>
  <c r="G124" i="101"/>
  <c r="J124" i="101" s="1"/>
  <c r="G218" i="104" l="1"/>
  <c r="J218" i="104" s="1"/>
  <c r="G188" i="101"/>
  <c r="J188" i="101" s="1"/>
  <c r="G217" i="104"/>
  <c r="J217" i="104" s="1"/>
  <c r="G200" i="104"/>
  <c r="J200" i="104" s="1"/>
  <c r="G187" i="102"/>
  <c r="J187" i="102" s="1"/>
  <c r="G189" i="101"/>
  <c r="J189" i="101" s="1"/>
  <c r="G207" i="101"/>
  <c r="J207" i="101" s="1"/>
  <c r="G219" i="105"/>
  <c r="J219" i="105" s="1"/>
  <c r="G216" i="104"/>
  <c r="J216" i="104" s="1"/>
  <c r="G199" i="104"/>
  <c r="J199" i="104" s="1"/>
  <c r="G199" i="105" s="1"/>
  <c r="J199" i="105" s="1"/>
  <c r="G201" i="104"/>
  <c r="J201" i="104" s="1"/>
  <c r="G105" i="101"/>
  <c r="J105" i="101" s="1"/>
  <c r="G76" i="99"/>
  <c r="J76" i="99" s="1"/>
  <c r="E76" i="100" s="1"/>
  <c r="G124" i="102"/>
  <c r="J124" i="102" s="1"/>
  <c r="G73" i="93"/>
  <c r="J73" i="93" s="1"/>
  <c r="M263" i="8"/>
  <c r="F261" i="8"/>
  <c r="F264" i="8" s="1"/>
  <c r="F266" i="8" s="1"/>
  <c r="G189" i="102" l="1"/>
  <c r="J189" i="102" s="1"/>
  <c r="G187" i="103"/>
  <c r="J187" i="103" s="1"/>
  <c r="G217" i="105"/>
  <c r="J217" i="105" s="1"/>
  <c r="G201" i="105"/>
  <c r="J201" i="105" s="1"/>
  <c r="G200" i="105"/>
  <c r="J200" i="105" s="1"/>
  <c r="G216" i="105"/>
  <c r="J216" i="105" s="1"/>
  <c r="G188" i="102"/>
  <c r="J188" i="102" s="1"/>
  <c r="G199" i="106"/>
  <c r="J199" i="106" s="1"/>
  <c r="G218" i="105"/>
  <c r="J218" i="105" s="1"/>
  <c r="G219" i="106"/>
  <c r="J219" i="106" s="1"/>
  <c r="G207" i="102"/>
  <c r="J207" i="102" s="1"/>
  <c r="G76" i="100"/>
  <c r="J76" i="100" s="1"/>
  <c r="G105" i="102"/>
  <c r="J105" i="102" s="1"/>
  <c r="G73" i="94"/>
  <c r="J73" i="94" s="1"/>
  <c r="G124" i="103"/>
  <c r="J124" i="103" s="1"/>
  <c r="C261" i="8"/>
  <c r="C264" i="8" s="1"/>
  <c r="M265" i="8"/>
  <c r="M268" i="8" s="1"/>
  <c r="J199" i="8" l="1"/>
  <c r="G199" i="107"/>
  <c r="J199" i="107" s="1"/>
  <c r="G187" i="104"/>
  <c r="J187" i="104" s="1"/>
  <c r="G188" i="103"/>
  <c r="J188" i="103" s="1"/>
  <c r="G207" i="103"/>
  <c r="J207" i="103" s="1"/>
  <c r="G219" i="107"/>
  <c r="J219" i="107" s="1"/>
  <c r="J219" i="8" s="1"/>
  <c r="G189" i="103"/>
  <c r="J189" i="103" s="1"/>
  <c r="G189" i="104" s="1"/>
  <c r="J189" i="104" s="1"/>
  <c r="G189" i="105" s="1"/>
  <c r="J189" i="105" s="1"/>
  <c r="G189" i="106" s="1"/>
  <c r="J189" i="106" s="1"/>
  <c r="G217" i="106"/>
  <c r="J217" i="106" s="1"/>
  <c r="G216" i="106"/>
  <c r="J216" i="106" s="1"/>
  <c r="G200" i="106"/>
  <c r="J200" i="106" s="1"/>
  <c r="G218" i="106"/>
  <c r="J218" i="106" s="1"/>
  <c r="G201" i="106"/>
  <c r="J201" i="106" s="1"/>
  <c r="G124" i="104"/>
  <c r="J124" i="104" s="1"/>
  <c r="G105" i="103"/>
  <c r="J105" i="103" s="1"/>
  <c r="G76" i="101"/>
  <c r="J76" i="101" s="1"/>
  <c r="G73" i="95"/>
  <c r="J73" i="95" s="1"/>
  <c r="J218" i="8" l="1"/>
  <c r="J216" i="8"/>
  <c r="J189" i="8"/>
  <c r="G187" i="105"/>
  <c r="J187" i="105" s="1"/>
  <c r="G187" i="106" s="1"/>
  <c r="J187" i="106" s="1"/>
  <c r="J187" i="8" s="1"/>
  <c r="G207" i="104"/>
  <c r="J207" i="104" s="1"/>
  <c r="G218" i="107"/>
  <c r="J218" i="107" s="1"/>
  <c r="G200" i="107"/>
  <c r="J200" i="107" s="1"/>
  <c r="J200" i="8" s="1"/>
  <c r="G216" i="107"/>
  <c r="J216" i="107" s="1"/>
  <c r="G201" i="107"/>
  <c r="J201" i="107" s="1"/>
  <c r="J201" i="8" s="1"/>
  <c r="G217" i="107"/>
  <c r="J217" i="107" s="1"/>
  <c r="J217" i="8" s="1"/>
  <c r="G188" i="104"/>
  <c r="J188" i="104" s="1"/>
  <c r="G124" i="105"/>
  <c r="J124" i="105" s="1"/>
  <c r="G76" i="102"/>
  <c r="J76" i="102" s="1"/>
  <c r="G105" i="104"/>
  <c r="J105" i="104" s="1"/>
  <c r="G105" i="105" s="1"/>
  <c r="J105" i="105" s="1"/>
  <c r="G105" i="106" s="1"/>
  <c r="J105" i="106" s="1"/>
  <c r="G73" i="96"/>
  <c r="J73" i="96" s="1"/>
  <c r="J105" i="8" l="1"/>
  <c r="G188" i="105"/>
  <c r="J188" i="105" s="1"/>
  <c r="G188" i="106" s="1"/>
  <c r="J188" i="106" s="1"/>
  <c r="G207" i="105"/>
  <c r="J207" i="105" s="1"/>
  <c r="G207" i="106" s="1"/>
  <c r="J207" i="106" s="1"/>
  <c r="G124" i="106"/>
  <c r="J124" i="106" s="1"/>
  <c r="G76" i="103"/>
  <c r="J76" i="103" s="1"/>
  <c r="G76" i="104" s="1"/>
  <c r="J76" i="104" s="1"/>
  <c r="G76" i="105" s="1"/>
  <c r="J76" i="105" s="1"/>
  <c r="G76" i="106" s="1"/>
  <c r="J76" i="106" s="1"/>
  <c r="G76" i="107" s="1"/>
  <c r="J76" i="107" s="1"/>
  <c r="G73" i="97"/>
  <c r="J73" i="97" s="1"/>
  <c r="J76" i="8" l="1"/>
  <c r="J188" i="8"/>
  <c r="J207" i="8"/>
  <c r="G124" i="107"/>
  <c r="J124" i="107" s="1"/>
  <c r="J124" i="8" s="1"/>
  <c r="G73" i="98"/>
  <c r="J73" i="98" s="1"/>
  <c r="G73" i="99" l="1"/>
  <c r="J73" i="99" s="1"/>
  <c r="E73" i="100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l="1"/>
  <c r="J73" i="105" s="1"/>
  <c r="G73" i="107"/>
  <c r="J73" i="107" s="1"/>
  <c r="J73" i="8" l="1"/>
  <c r="G73" i="106"/>
  <c r="J73" i="106" s="1"/>
</calcChain>
</file>

<file path=xl/sharedStrings.xml><?xml version="1.0" encoding="utf-8"?>
<sst xmlns="http://schemas.openxmlformats.org/spreadsheetml/2006/main" count="38517" uniqueCount="1481">
  <si>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</si>
  <si>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</si>
  <si>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</si>
  <si>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</si>
  <si>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</si>
  <si>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</si>
  <si>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</si>
  <si>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</si>
  <si>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</si>
  <si>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</si>
  <si>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</si>
  <si>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</si>
  <si>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</si>
  <si>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</si>
  <si>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</si>
  <si>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</si>
  <si>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</si>
  <si>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</si>
  <si>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</si>
  <si>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</si>
  <si>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</si>
  <si>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</si>
  <si>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</si>
  <si>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</si>
  <si>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</si>
  <si>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</si>
  <si>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</si>
  <si>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</si>
  <si>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</si>
  <si>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</si>
  <si>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</si>
  <si>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</si>
  <si>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</si>
  <si>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</si>
  <si>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</si>
  <si>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</si>
  <si>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</si>
  <si>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</si>
  <si>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</si>
  <si>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</si>
  <si>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</si>
  <si>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</si>
  <si>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</si>
  <si>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</si>
  <si>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</si>
  <si>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</si>
  <si>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</si>
  <si>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</si>
  <si>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</si>
  <si>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</si>
  <si>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</si>
  <si>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</si>
  <si>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</si>
  <si>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</si>
  <si>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</si>
  <si>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</si>
  <si>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</si>
  <si>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</si>
  <si>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</si>
  <si>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</si>
  <si>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</si>
  <si>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</si>
  <si>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</si>
  <si>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</si>
  <si>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</si>
  <si>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</si>
  <si>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</si>
  <si>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</si>
  <si>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</si>
  <si>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</si>
  <si>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</si>
  <si>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</si>
  <si>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</si>
  <si>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</si>
  <si>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</si>
  <si>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</si>
  <si>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</si>
  <si>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</si>
  <si>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</si>
  <si>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</si>
  <si>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</si>
  <si>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</si>
  <si>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</si>
  <si>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</si>
  <si>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</si>
  <si>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</si>
  <si>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</si>
  <si>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</si>
  <si>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</si>
  <si>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</si>
  <si>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</si>
  <si>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</si>
  <si>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</si>
  <si>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</si>
  <si>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</si>
  <si>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</si>
  <si>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</si>
  <si>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</si>
  <si>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</si>
  <si>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</si>
  <si>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</si>
  <si>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</si>
  <si>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</si>
  <si>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</si>
  <si>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</si>
  <si>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</si>
  <si>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</si>
  <si>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</si>
  <si>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</si>
  <si>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</si>
  <si>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</si>
  <si>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</si>
  <si>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</si>
  <si>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</si>
  <si>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</si>
  <si>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</si>
  <si>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</si>
  <si>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</si>
  <si>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</si>
  <si>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</si>
  <si>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</si>
  <si>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</si>
  <si>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</si>
  <si>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</si>
  <si>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</si>
  <si>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</si>
  <si>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</si>
  <si>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</si>
  <si>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</si>
  <si>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</si>
  <si>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</si>
  <si>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</si>
  <si>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</si>
  <si>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</si>
  <si>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</si>
  <si>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</si>
  <si>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</si>
  <si>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</si>
  <si>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</si>
  <si>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</si>
  <si>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</si>
  <si>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</si>
  <si>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</si>
  <si>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</si>
  <si>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</si>
  <si>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</si>
  <si>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</si>
  <si>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</si>
  <si>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</si>
  <si>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</si>
  <si>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</si>
  <si>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</si>
  <si>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</si>
  <si>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</si>
  <si>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</si>
  <si>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</si>
  <si>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</si>
  <si>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</si>
  <si>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</si>
  <si>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</si>
  <si>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</si>
  <si>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</si>
  <si>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</si>
  <si>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</si>
  <si>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</si>
  <si>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</si>
  <si>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</si>
  <si>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</si>
  <si>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</si>
  <si>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</si>
  <si>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</si>
  <si>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</si>
  <si>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</si>
  <si>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</si>
  <si>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</si>
  <si>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</si>
  <si>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</si>
  <si>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</si>
  <si>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</si>
  <si>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</si>
  <si>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</si>
  <si>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</si>
  <si>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</si>
  <si>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</si>
  <si>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</si>
  <si>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</si>
  <si>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</si>
  <si>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</si>
  <si>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</si>
  <si>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</si>
  <si>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</si>
  <si>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</si>
  <si>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</si>
  <si>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</si>
  <si>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</si>
  <si>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</si>
  <si>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</si>
  <si>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</si>
  <si>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</si>
  <si>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</si>
  <si>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</si>
  <si>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</si>
  <si>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</si>
  <si>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</si>
  <si>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</si>
  <si>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</si>
  <si>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</si>
  <si>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</si>
  <si>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</si>
  <si>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</si>
  <si>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</si>
  <si>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</si>
  <si>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</si>
  <si>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</si>
  <si>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</si>
  <si>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</si>
  <si>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</si>
  <si>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</si>
  <si>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</si>
  <si>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</si>
  <si>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</si>
  <si>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</si>
  <si>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</si>
  <si>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</si>
  <si>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</si>
  <si>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</si>
  <si>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</si>
  <si>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</si>
  <si>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</si>
  <si>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</si>
  <si>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</si>
  <si>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</si>
  <si>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</si>
  <si>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</si>
  <si>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</si>
  <si>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</si>
  <si>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</si>
  <si>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</si>
  <si>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</si>
  <si>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</si>
  <si>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</si>
  <si>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</si>
  <si>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</si>
  <si>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</si>
  <si>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</si>
  <si>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</si>
  <si>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</si>
  <si>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</si>
  <si>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</si>
  <si>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</si>
  <si>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</si>
  <si>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</si>
  <si>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</si>
  <si>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</si>
  <si>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</si>
  <si>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</si>
  <si>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</si>
  <si>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</si>
  <si>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</si>
  <si>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</si>
  <si>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</si>
  <si>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</si>
  <si>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</si>
  <si>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</si>
  <si>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</si>
  <si>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</si>
  <si>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</si>
  <si>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</si>
  <si>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</si>
  <si>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</si>
  <si>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</si>
  <si>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</si>
  <si>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</si>
  <si>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</si>
  <si>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</si>
  <si>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</si>
  <si>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</si>
  <si>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</si>
  <si>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</si>
  <si>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</si>
  <si>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</si>
  <si>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</si>
  <si>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</si>
  <si>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</si>
  <si>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</si>
  <si>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</si>
  <si>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</si>
  <si>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</si>
  <si>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</si>
  <si>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</si>
  <si>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</si>
  <si>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</si>
  <si>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</si>
  <si>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</si>
  <si>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</si>
  <si>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</si>
  <si>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</si>
  <si>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</si>
  <si>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</si>
  <si>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</si>
  <si>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</si>
  <si>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</si>
  <si>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</si>
  <si>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</si>
  <si>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</si>
  <si>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</si>
  <si>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</si>
  <si>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</si>
  <si>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</si>
  <si>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</si>
  <si>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</si>
  <si>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</si>
  <si>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</si>
  <si>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</si>
  <si>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</si>
  <si>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</si>
  <si>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</si>
  <si>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</si>
  <si>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</si>
  <si>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</si>
  <si>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</si>
  <si>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</si>
  <si>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</si>
  <si>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</si>
  <si>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</si>
  <si>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</si>
  <si>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</si>
  <si>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</si>
  <si>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</si>
  <si>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</si>
  <si>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</si>
  <si>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</si>
  <si>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</si>
  <si>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</si>
  <si>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</si>
  <si>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</si>
  <si>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</si>
  <si>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</si>
  <si>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</si>
  <si>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</si>
  <si>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</si>
  <si>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</si>
  <si>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</si>
  <si>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</si>
  <si>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</si>
  <si>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</si>
  <si>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</si>
  <si>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</si>
  <si>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</si>
  <si>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</si>
  <si>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</si>
  <si>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</si>
  <si>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</si>
  <si>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</si>
  <si>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</si>
  <si>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</si>
  <si>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</si>
  <si>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</si>
  <si>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</si>
  <si>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</si>
  <si>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</si>
  <si>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</si>
  <si>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</si>
  <si>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</si>
  <si>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</si>
  <si>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</si>
  <si>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</si>
  <si>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</si>
  <si>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</si>
  <si>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</si>
  <si>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</si>
  <si>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</si>
  <si>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</si>
  <si>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</si>
  <si>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</si>
  <si>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</si>
  <si>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</si>
  <si>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</si>
  <si>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</si>
  <si>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</si>
  <si>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</si>
  <si>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</si>
  <si>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</si>
  <si>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</si>
  <si>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</si>
  <si>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</si>
  <si>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</si>
  <si>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</si>
  <si>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</si>
  <si>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</si>
  <si>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</si>
  <si>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</si>
  <si>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</si>
  <si>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</si>
  <si>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</si>
  <si>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</si>
  <si>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</si>
  <si>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</si>
  <si>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</si>
  <si>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</si>
  <si>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</si>
  <si>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</si>
  <si>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</si>
  <si>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</si>
  <si>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</si>
  <si>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</si>
  <si>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</si>
  <si>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</si>
  <si>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</si>
  <si>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</si>
  <si>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</si>
  <si>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</si>
  <si>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</si>
  <si>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</si>
  <si>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</si>
  <si>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</si>
  <si>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</si>
  <si>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</si>
  <si>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</si>
  <si>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</si>
  <si>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</si>
  <si>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</si>
  <si>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</si>
  <si>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</si>
  <si>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</si>
  <si>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</si>
  <si>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</si>
  <si>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</si>
  <si>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</si>
  <si>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</si>
  <si>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</si>
  <si>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</si>
  <si>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</si>
  <si>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</si>
  <si>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</si>
  <si>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</si>
  <si>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</si>
  <si>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</si>
  <si>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</si>
  <si>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</si>
  <si>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</si>
  <si>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</si>
  <si>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</si>
  <si>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</si>
  <si>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</si>
  <si>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</si>
  <si>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</si>
  <si>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</si>
  <si>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</si>
  <si>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</si>
  <si>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</si>
  <si>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</si>
  <si>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</si>
  <si>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</si>
  <si>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</si>
  <si>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</si>
  <si>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</si>
  <si>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</si>
  <si>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</si>
  <si>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</si>
  <si>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</si>
  <si>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</si>
  <si>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</si>
  <si>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</si>
  <si>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</si>
  <si>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</si>
  <si>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</si>
  <si>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</si>
  <si>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</si>
  <si>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</si>
  <si>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</si>
  <si>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</si>
  <si>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</si>
  <si>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</si>
  <si>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</si>
  <si>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</si>
  <si>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</si>
  <si>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</si>
  <si>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</si>
  <si>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</si>
  <si>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</si>
  <si>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</si>
  <si>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</si>
  <si>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</si>
  <si>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</si>
  <si>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</si>
  <si>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</si>
  <si>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</si>
  <si>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</si>
  <si>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</si>
  <si>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</si>
  <si>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</si>
  <si>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</si>
  <si>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</si>
  <si>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</si>
  <si>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</si>
  <si>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</si>
  <si>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</si>
  <si>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</si>
  <si>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</si>
  <si>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</si>
  <si>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</si>
  <si>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</si>
  <si>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</si>
  <si>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</si>
  <si>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</si>
  <si>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</si>
  <si>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</si>
  <si>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</si>
  <si>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</si>
  <si>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</si>
  <si>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</si>
  <si>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</si>
  <si>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</si>
  <si>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</si>
  <si>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</si>
  <si>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</si>
  <si>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</si>
  <si>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</si>
  <si>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</si>
  <si>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</si>
  <si>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</si>
  <si>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</si>
  <si>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</si>
  <si>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</si>
  <si>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</si>
  <si>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</si>
  <si>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</si>
  <si>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</si>
  <si>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</si>
  <si>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</si>
  <si>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</si>
  <si>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</si>
  <si>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</si>
  <si>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</si>
  <si>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</si>
  <si>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</si>
  <si>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</si>
  <si>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</si>
  <si>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</si>
  <si>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</si>
  <si>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</si>
  <si>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</si>
  <si>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</si>
  <si>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</si>
  <si>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</si>
  <si>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</si>
  <si>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</si>
  <si>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</si>
  <si>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</si>
  <si>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</si>
  <si>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</si>
  <si>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</si>
  <si>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</si>
  <si>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</si>
  <si>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</si>
  <si>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</si>
  <si>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</si>
  <si>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</si>
  <si>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</si>
  <si>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</si>
  <si>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</si>
  <si>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</si>
  <si>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</si>
  <si>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</si>
  <si>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</si>
  <si>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</si>
  <si>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</si>
  <si>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</si>
  <si>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</si>
  <si>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</si>
  <si>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</si>
  <si>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</si>
  <si>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</si>
  <si>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</si>
  <si>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</si>
  <si>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</si>
  <si>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</si>
  <si>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</si>
  <si>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</si>
  <si>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</si>
  <si>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</si>
  <si>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</si>
  <si>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</si>
  <si>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</si>
  <si>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</si>
  <si>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</si>
  <si>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</si>
  <si>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</si>
  <si>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</si>
  <si>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</si>
  <si>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</si>
  <si>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</si>
  <si>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</si>
  <si>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</si>
  <si>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</si>
  <si>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</si>
  <si>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</si>
  <si>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</si>
  <si>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</si>
  <si>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</si>
  <si>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</si>
  <si>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</si>
  <si>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</si>
  <si>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</si>
  <si>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</si>
  <si>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</si>
  <si>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</si>
  <si>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</si>
  <si>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</si>
  <si>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</si>
  <si>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</si>
  <si>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</si>
  <si>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</si>
  <si>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</si>
  <si>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</si>
  <si>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</si>
  <si>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</si>
  <si>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</si>
  <si>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</si>
  <si>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</si>
  <si>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</si>
  <si>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</si>
  <si>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</si>
  <si>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</si>
  <si>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</si>
  <si>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</si>
  <si>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</si>
  <si>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</si>
  <si>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</si>
  <si>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</si>
  <si>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</si>
  <si>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</si>
  <si>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</si>
  <si>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</si>
  <si>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</si>
  <si>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</si>
  <si>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</si>
  <si>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</si>
  <si>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</si>
  <si>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</si>
  <si>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</si>
  <si>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</si>
  <si>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</si>
  <si>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</si>
  <si>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</si>
  <si>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</si>
  <si>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</si>
  <si>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</si>
  <si>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</si>
  <si>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</si>
  <si>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</si>
  <si>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</si>
  <si>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</si>
  <si>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</si>
  <si>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</si>
  <si>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</si>
  <si>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</si>
  <si>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</si>
  <si>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</si>
  <si>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</si>
  <si>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</si>
  <si>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</si>
  <si>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</si>
  <si>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</si>
  <si>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</si>
  <si>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</si>
  <si>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</si>
  <si>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</si>
  <si>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</si>
  <si>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</si>
  <si>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</si>
  <si>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</si>
  <si>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</si>
  <si>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</si>
  <si>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</si>
  <si>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</si>
  <si>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</si>
  <si>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</si>
  <si>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</si>
  <si>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</si>
  <si>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</si>
  <si>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</si>
  <si>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</si>
  <si>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</si>
  <si>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</si>
  <si>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</si>
  <si>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</si>
  <si>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</si>
  <si>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</si>
  <si>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</si>
  <si>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</si>
  <si>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</si>
  <si>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</si>
  <si>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</si>
  <si>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</si>
  <si>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</si>
  <si>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</si>
  <si>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</si>
  <si>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</si>
  <si>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</si>
  <si>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</si>
  <si>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</si>
  <si>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</si>
  <si>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</si>
  <si>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</si>
  <si>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</si>
  <si>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</si>
  <si>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</si>
  <si>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</si>
  <si>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</si>
  <si>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</si>
  <si>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</si>
  <si>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</si>
  <si>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</si>
  <si>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</si>
  <si>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</si>
  <si>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</si>
  <si>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</si>
  <si>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</si>
  <si>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</si>
  <si>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</si>
  <si>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</si>
  <si>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</si>
  <si>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</si>
  <si>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</si>
  <si>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</si>
  <si>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</si>
  <si>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</si>
  <si>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</si>
  <si>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</si>
  <si>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</si>
  <si>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</si>
  <si>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</si>
  <si>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</si>
  <si>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</si>
  <si>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</si>
  <si>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</si>
  <si>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</si>
  <si>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</si>
  <si>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</si>
  <si>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</si>
  <si>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</si>
  <si>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</si>
  <si>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</si>
  <si>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</si>
  <si>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</si>
  <si>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</si>
  <si>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</si>
  <si>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</si>
  <si>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</si>
  <si>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</si>
  <si>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</si>
  <si>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</si>
  <si>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</si>
  <si>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</si>
  <si>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</si>
  <si>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</si>
  <si>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</si>
  <si>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</si>
  <si>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</si>
  <si>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</si>
  <si>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</si>
  <si>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</si>
  <si>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</si>
  <si>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</si>
  <si>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</si>
  <si>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</si>
  <si>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</si>
  <si>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</si>
  <si>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</si>
  <si>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</si>
  <si>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</si>
  <si>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</si>
  <si>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</si>
  <si>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</si>
  <si>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</si>
  <si>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</si>
  <si>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</si>
  <si>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</si>
  <si>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</si>
  <si>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</si>
  <si>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</si>
  <si>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</si>
  <si>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</si>
  <si>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</si>
  <si>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</si>
  <si>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</si>
  <si>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</si>
  <si>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</si>
  <si>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</si>
  <si>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</si>
  <si>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</si>
  <si>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</si>
  <si>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</si>
  <si>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</si>
  <si>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</si>
  <si>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</si>
  <si>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</si>
  <si>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</si>
  <si>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</si>
  <si>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</si>
  <si>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</si>
  <si>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</si>
  <si>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</si>
  <si>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</si>
  <si>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</si>
  <si>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</si>
  <si>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</si>
  <si>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</si>
  <si>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</si>
  <si>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</si>
  <si>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</si>
  <si>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</si>
  <si>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</si>
  <si>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</si>
  <si>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</si>
  <si>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</si>
  <si>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</si>
  <si>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</si>
  <si>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</si>
  <si>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</si>
  <si>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</si>
  <si>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</si>
  <si>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</si>
  <si>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</si>
  <si>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</si>
  <si>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</si>
  <si>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</si>
  <si>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</si>
  <si>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</si>
  <si>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</si>
  <si>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</si>
  <si>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</si>
  <si>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</si>
  <si>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</si>
  <si>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</si>
  <si>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</si>
  <si>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</si>
  <si>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</si>
  <si>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</si>
  <si>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</si>
  <si>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</si>
  <si>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</si>
  <si>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</si>
  <si>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</si>
  <si>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</si>
  <si>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</si>
  <si>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</si>
  <si>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</si>
  <si>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</si>
  <si>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</si>
  <si>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</si>
  <si>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</si>
  <si>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</si>
  <si>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</si>
  <si>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</si>
  <si>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</si>
  <si>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</si>
  <si>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</si>
  <si>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</si>
  <si>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</si>
  <si>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</si>
  <si>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</si>
  <si>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</si>
  <si>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</si>
  <si>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</si>
  <si>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</si>
  <si>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</si>
  <si>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</si>
  <si>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</si>
  <si>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</si>
  <si>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</si>
  <si>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</si>
  <si>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</si>
  <si>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</si>
  <si>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</si>
  <si>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</si>
  <si>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</si>
  <si>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</si>
  <si>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</si>
  <si>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</si>
  <si>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</si>
  <si>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</si>
  <si>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</si>
  <si>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</si>
  <si>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</si>
  <si>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</si>
  <si>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</si>
  <si>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</si>
  <si>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</si>
  <si>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</si>
  <si>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</si>
  <si>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</si>
  <si>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</si>
  <si>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</si>
  <si>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</si>
  <si>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</si>
  <si>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</si>
  <si>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</si>
  <si>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</si>
  <si>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</si>
  <si>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</si>
  <si>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</si>
  <si>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</si>
  <si>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</si>
  <si>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</si>
  <si>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</si>
  <si>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</si>
  <si>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</si>
  <si>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</si>
  <si>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</si>
  <si>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</si>
  <si>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</si>
  <si>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</si>
  <si>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</si>
  <si>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</si>
  <si>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</si>
  <si>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</si>
  <si>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</si>
  <si>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</si>
  <si>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</si>
  <si>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</si>
  <si>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</si>
  <si>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</si>
  <si>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</si>
  <si>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</si>
  <si>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</si>
  <si>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</si>
  <si>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</si>
  <si>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</si>
  <si>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</si>
  <si>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</si>
  <si>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</si>
  <si>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</si>
  <si>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</si>
  <si>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</si>
  <si>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</si>
  <si>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</si>
  <si>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</si>
  <si>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</si>
  <si>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</si>
  <si>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</si>
  <si>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</si>
  <si>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</si>
  <si>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</si>
  <si>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</si>
  <si>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</si>
  <si>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</si>
  <si>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</si>
  <si>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</si>
  <si>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</si>
  <si>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</si>
  <si>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</si>
  <si>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</si>
  <si>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</si>
  <si>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</si>
  <si>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</si>
  <si>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</si>
  <si>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</si>
  <si>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</si>
  <si>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</si>
  <si>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</si>
  <si>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</si>
  <si>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</si>
  <si>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</si>
  <si>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</si>
  <si>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</si>
  <si>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</si>
  <si>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</si>
  <si>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</si>
  <si>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</si>
  <si>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</si>
  <si>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</si>
  <si>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</si>
  <si>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</si>
  <si>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</si>
  <si>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</si>
  <si>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</si>
  <si>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</si>
  <si>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</si>
  <si>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</si>
  <si>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</si>
  <si>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</si>
  <si>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</si>
  <si>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</si>
  <si>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</si>
  <si>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</si>
  <si>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</si>
  <si>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</si>
  <si>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</si>
  <si>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</si>
  <si>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</si>
  <si>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</si>
  <si>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</si>
  <si>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</si>
  <si>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</si>
  <si>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</si>
  <si>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</si>
  <si>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</si>
  <si>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</si>
  <si>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</si>
  <si>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</si>
  <si>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</si>
  <si>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</si>
  <si>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</si>
  <si>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</si>
  <si>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</si>
  <si>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</si>
  <si>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</si>
  <si>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</si>
  <si>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</si>
  <si>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</si>
  <si>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</si>
  <si>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</si>
  <si>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</si>
  <si>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</si>
  <si>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</si>
  <si>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</si>
  <si>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</si>
  <si>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</si>
  <si>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</si>
  <si>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</si>
  <si>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</si>
  <si>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</si>
  <si>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</si>
  <si>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</si>
  <si>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</si>
  <si>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</si>
  <si>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</si>
  <si>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</si>
  <si>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</si>
  <si>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</si>
  <si>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</si>
  <si>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</si>
  <si>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</si>
  <si>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</si>
  <si>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</si>
  <si>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</si>
  <si>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</si>
  <si>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</si>
  <si>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</si>
  <si>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</si>
  <si>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</si>
  <si>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</si>
  <si>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</si>
  <si>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</si>
  <si>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</si>
  <si>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</si>
  <si>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</si>
  <si>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</si>
  <si>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</si>
  <si>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</si>
  <si>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</si>
  <si>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</si>
  <si>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</si>
  <si>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</si>
  <si>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</si>
  <si>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</si>
  <si>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</si>
  <si>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</si>
  <si>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</si>
  <si>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</si>
  <si>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</si>
  <si>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</si>
  <si>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</si>
  <si>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</si>
  <si>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</si>
  <si>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</si>
  <si>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</si>
  <si>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</si>
  <si>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</si>
  <si>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</si>
  <si>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</si>
  <si>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</si>
  <si>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</si>
  <si>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</si>
  <si>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</si>
  <si>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</si>
  <si>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</si>
  <si>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</si>
  <si>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</si>
  <si>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</si>
  <si>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</si>
  <si>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</si>
  <si>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</si>
  <si>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</si>
  <si>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</si>
  <si>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</si>
  <si>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</si>
  <si>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</si>
  <si>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</si>
  <si>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</si>
  <si>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</si>
  <si>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</si>
  <si>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</si>
  <si>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</si>
  <si>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</si>
  <si>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</si>
  <si>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</si>
  <si>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</si>
  <si>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</si>
  <si>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</si>
  <si>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</si>
  <si>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</si>
  <si>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</si>
  <si>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</si>
  <si>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</si>
  <si>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</si>
  <si>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</si>
  <si>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</si>
  <si>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</si>
  <si>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</si>
  <si>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</si>
  <si>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</si>
  <si>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</si>
  <si>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</si>
  <si>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</si>
  <si>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</si>
  <si>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</si>
  <si>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</si>
  <si>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</si>
  <si>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</si>
  <si>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</si>
  <si>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</si>
  <si>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</si>
  <si>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</si>
  <si>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</si>
  <si>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</si>
  <si>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</si>
  <si>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</si>
  <si>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</si>
  <si>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</si>
  <si>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</si>
  <si>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</si>
  <si>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</si>
  <si>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</si>
  <si>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</si>
  <si>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</si>
  <si>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</si>
  <si>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</si>
  <si>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</si>
  <si>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</si>
  <si>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</si>
  <si>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</si>
  <si>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</si>
  <si>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</si>
  <si>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</si>
  <si>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</si>
  <si>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</si>
  <si>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</si>
  <si>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</si>
  <si>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</si>
  <si>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</si>
  <si>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</si>
  <si>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</si>
  <si>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</si>
  <si>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</si>
  <si>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</si>
  <si>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</si>
  <si>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</si>
  <si>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</si>
  <si>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</si>
  <si>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</si>
  <si>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</si>
  <si>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</si>
  <si>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</si>
  <si>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</si>
  <si>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</si>
  <si>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</si>
  <si>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</si>
  <si>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</si>
  <si>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</si>
  <si>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</si>
  <si>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</si>
  <si>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</si>
  <si>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</si>
  <si>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</si>
  <si>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</si>
  <si>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</si>
  <si>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</si>
  <si>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</si>
  <si>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</si>
  <si>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</si>
  <si>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</si>
  <si>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</si>
  <si>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</si>
  <si>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</si>
  <si>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</si>
  <si>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</si>
  <si>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</si>
  <si>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</si>
  <si>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</si>
  <si>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</si>
  <si>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</si>
  <si>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</si>
  <si>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</si>
  <si>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</si>
  <si>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</si>
  <si>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</si>
  <si>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</si>
  <si>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</si>
  <si>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</si>
  <si>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</si>
  <si>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</si>
  <si>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</si>
  <si>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</si>
  <si>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</si>
  <si>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</si>
  <si>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</si>
  <si>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</si>
  <si>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</si>
  <si>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</si>
  <si>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</si>
  <si>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</si>
  <si>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</si>
  <si>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</si>
  <si>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</si>
  <si>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</si>
  <si>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</si>
  <si>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</si>
  <si>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</si>
  <si>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</si>
  <si>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</si>
  <si>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</si>
  <si>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</si>
  <si>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</si>
  <si>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</si>
  <si>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</si>
  <si>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</si>
  <si>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</si>
  <si>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</si>
  <si>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</si>
  <si>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</si>
  <si>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</si>
  <si>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</si>
  <si>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</si>
  <si>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</si>
  <si>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</si>
  <si>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</si>
  <si>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</si>
  <si>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</si>
  <si>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</si>
  <si>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</si>
  <si>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</si>
  <si>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</si>
  <si>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</si>
  <si>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</si>
  <si>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</si>
  <si>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</si>
  <si>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</si>
  <si>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</si>
  <si>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</si>
  <si>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</si>
  <si>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</si>
  <si>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</si>
  <si>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</si>
  <si>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</si>
  <si>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</si>
  <si>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</si>
  <si>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</si>
  <si>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</si>
  <si>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</si>
  <si>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</si>
  <si>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</si>
  <si>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</si>
  <si>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</si>
  <si>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</si>
  <si>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</si>
  <si>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</si>
  <si>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</si>
  <si>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</si>
  <si>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</si>
  <si>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</si>
  <si>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</si>
  <si>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</si>
  <si>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</si>
  <si>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</si>
  <si>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</si>
  <si>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</si>
  <si>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</si>
  <si>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</si>
  <si>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</si>
  <si>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</si>
  <si>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</si>
  <si>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</si>
  <si>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</si>
  <si>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</si>
  <si>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</si>
  <si>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</si>
  <si>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</si>
  <si>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</si>
  <si>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</si>
  <si>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</si>
  <si>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</si>
  <si>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</si>
  <si>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</si>
  <si>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</si>
  <si>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</si>
  <si>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</si>
  <si>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</si>
  <si>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</si>
  <si>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</si>
  <si>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</si>
  <si>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</si>
  <si>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</si>
  <si>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</si>
  <si>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</si>
  <si>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</si>
  <si>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</si>
  <si>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</si>
  <si>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</si>
  <si>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</si>
  <si>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</si>
  <si>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</si>
  <si>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</si>
  <si>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</si>
  <si>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</si>
  <si>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</si>
  <si>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</si>
  <si>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</si>
  <si>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</si>
  <si>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</si>
  <si>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</si>
  <si>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</si>
  <si>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</si>
  <si>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</si>
  <si>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</si>
  <si>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</si>
  <si>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</si>
  <si>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</si>
  <si>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</si>
  <si>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</si>
  <si>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</si>
  <si>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</si>
  <si>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</si>
  <si>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</si>
  <si>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</si>
  <si>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</si>
  <si>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</si>
  <si>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</si>
  <si>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</si>
  <si>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</si>
  <si>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</si>
  <si>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</si>
  <si>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</si>
  <si>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</si>
  <si>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</si>
  <si>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</si>
  <si>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</si>
  <si>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</si>
  <si>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</si>
  <si>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</si>
  <si>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</si>
  <si>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</si>
  <si>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</si>
  <si>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</si>
  <si>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</si>
  <si>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</si>
  <si>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</si>
  <si>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</si>
  <si>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</si>
  <si>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</si>
  <si>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</si>
  <si>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</si>
  <si>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</si>
  <si>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</si>
  <si>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</si>
  <si>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</si>
  <si>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</si>
  <si>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</si>
  <si>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</si>
  <si>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</si>
  <si>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</si>
  <si>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</si>
  <si>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</si>
  <si>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</si>
  <si>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</si>
  <si>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</si>
  <si>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</si>
  <si>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</si>
  <si>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</si>
  <si>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</si>
  <si>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</si>
  <si>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</si>
  <si>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</si>
  <si>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</si>
  <si>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</si>
  <si>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</si>
  <si>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</si>
  <si>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</si>
  <si>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</si>
  <si>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</si>
  <si>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</si>
  <si>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</si>
  <si>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</si>
  <si>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</si>
  <si>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</si>
  <si>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</si>
  <si>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</si>
  <si>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</si>
  <si>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</si>
  <si>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</si>
  <si>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</si>
  <si>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</si>
  <si>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</si>
  <si>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</si>
  <si>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</si>
  <si>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</si>
  <si>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</si>
  <si>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</si>
  <si>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</si>
  <si>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</si>
  <si>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</si>
  <si>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</si>
  <si>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</si>
  <si>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Rookie</t>
  </si>
  <si>
    <t>Grab</t>
  </si>
  <si>
    <t>Line Man</t>
  </si>
  <si>
    <t>หัก 30%</t>
  </si>
  <si>
    <t>หัก 7%</t>
  </si>
  <si>
    <t>อิตาเลียโซดา</t>
  </si>
  <si>
    <t>เอแคลร์ชาไทย 110 กรัม</t>
  </si>
  <si>
    <t>07</t>
  </si>
  <si>
    <t>ยอดเก็บเงินสด</t>
  </si>
  <si>
    <t>บาท</t>
  </si>
  <si>
    <t>ยอด Grab</t>
  </si>
  <si>
    <t>บูธ หน้า ม.เกษตร  วันที่ 1-28 ก.พ. 2568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</si>
  <si>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</si>
  <si>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</si>
  <si>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</si>
  <si>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</si>
  <si>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</si>
  <si>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</si>
  <si>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</si>
  <si>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วรรณวนัชพูสนมชมพูพุดดิ้ง 100 กรัม</t>
  </si>
  <si>
    <t>มาม่อนคัฟ รวมรส ( 6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</si>
  <si>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</si>
  <si>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</si>
  <si>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</si>
  <si>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</si>
  <si>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</si>
  <si>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</si>
  <si>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ขนมปังไส้กรองแลบลิ้น 90 กรัม</t>
  </si>
  <si>
    <t>ระบาย</t>
  </si>
  <si>
    <t>ทาร์ตไข่คาราเมล  50 กรัม</t>
  </si>
  <si>
    <t>ชิฟฟ่อน  8 ชิ้น ขนุนล้วน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</si>
  <si>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</si>
  <si>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</si>
  <si>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 85 กรัม</t>
  </si>
  <si>
    <t>สรุปยอดขาย บูธ  หน้า ม.เกษตร วันที่ 1-31  ตุลาคม   2568</t>
  </si>
  <si>
    <t>บูธ หน้า ม.เกษตร  วันที่ 1-31 ตุลคม 2568</t>
  </si>
  <si>
    <t>ชูครีมโกโก้ดัทช์  80 กรัม</t>
  </si>
  <si>
    <t>ปังไส้กรองมายองเนส 90 กรัม</t>
  </si>
  <si>
    <t>ไลน์แมน</t>
  </si>
  <si>
    <t>โยกไปคุณาวรรณ</t>
  </si>
  <si>
    <t>ซื้อนมจืด</t>
  </si>
  <si>
    <t>ชิฟฟอนเค้ก 8ชิ้น (ขนุนล้วน)</t>
  </si>
  <si>
    <t>ค่าน้ำแข็ง 1 กระสอบ</t>
  </si>
  <si>
    <t>ปาม เบิก</t>
  </si>
  <si>
    <t>หมดอายุ</t>
  </si>
  <si>
    <t>ค่าวุ้น</t>
  </si>
  <si>
    <t>แถม</t>
  </si>
  <si>
    <t>ค่าวุ้น 85 คืนลูกค้า 65</t>
  </si>
  <si>
    <t>แกรป</t>
  </si>
  <si>
    <t>ค่าน้ำต้ม</t>
  </si>
  <si>
    <t>ค่าน้ำ</t>
  </si>
  <si>
    <t>จัดเบรก 1</t>
  </si>
  <si>
    <t>จัดเบรก 12</t>
  </si>
  <si>
    <t xml:space="preserve">สุ่ม </t>
  </si>
  <si>
    <t>จัดเบรก</t>
  </si>
  <si>
    <t>จัดเบรก 7</t>
  </si>
  <si>
    <t>ไลน์แมน 3</t>
  </si>
  <si>
    <t xml:space="preserve">ไลน์แมน </t>
  </si>
  <si>
    <t>ไลน์แมน 1</t>
  </si>
  <si>
    <t>แกรป 2</t>
  </si>
  <si>
    <t>แซนวิชพิซซ่าโลโลน่า 100 กรัม</t>
  </si>
  <si>
    <t>ค่าถุง</t>
  </si>
  <si>
    <t>ค่าวุ้น 180 ค่าน้ำแข็ง 10 ค่านมจืด 48</t>
  </si>
  <si>
    <t>ค่าน้ำแข็.</t>
  </si>
  <si>
    <t>แกรป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</si>
</sst>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2"/>
      <color rgb="FFFF0000"/>
      <name val="AngsanaUPC"/>
      <family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2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1" fillId="23" borderId="22" xfId="0" applyFont="1" applyFill="1" applyBorder="1"/>
    <xf numFmtId="0" fontId="21" fillId="24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22" fillId="0" borderId="0" xfId="0" applyFont="1" applyBorder="1"/>
    <xf numFmtId="43" fontId="2" fillId="0" borderId="21" xfId="0" applyNumberFormat="1" applyFont="1" applyBorder="1"/>
    <xf numFmtId="0" fontId="21" fillId="23" borderId="30" xfId="0" applyFont="1" applyFill="1" applyBorder="1"/>
    <xf numFmtId="0" fontId="21" fillId="24" borderId="30" xfId="0" applyFont="1" applyFill="1" applyBorder="1"/>
    <xf numFmtId="0" fontId="21" fillId="4" borderId="30" xfId="0" applyFont="1" applyFill="1" applyBorder="1"/>
    <xf numFmtId="43" fontId="2" fillId="0" borderId="21" xfId="1" applyFont="1" applyFill="1" applyBorder="1"/>
    <xf numFmtId="43" fontId="2" fillId="0" borderId="18" xfId="0" applyNumberFormat="1" applyFont="1" applyBorder="1"/>
    <xf numFmtId="2" fontId="2" fillId="5" borderId="19" xfId="0" applyNumberFormat="1" applyFont="1" applyFill="1" applyBorder="1"/>
    <xf numFmtId="2" fontId="2" fillId="24" borderId="19" xfId="0" applyNumberFormat="1" applyFont="1" applyFill="1" applyBorder="1"/>
    <xf numFmtId="43" fontId="2" fillId="2" borderId="0" xfId="0" applyNumberFormat="1" applyFont="1" applyFill="1"/>
    <xf numFmtId="43" fontId="25" fillId="0" borderId="0" xfId="0" applyNumberFormat="1" applyFont="1" applyAlignment="1">
      <alignment horizontal="center"/>
    </xf>
    <xf numFmtId="43" fontId="25" fillId="2" borderId="0" xfId="0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43" fontId="26" fillId="11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789D2"/>
      <color rgb="FFFFFFCC"/>
      <color rgb="FFF8B4B4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R536"/>
  <sheetViews>
    <sheetView zoomScaleNormal="100" workbookViewId="0">
      <pane ySplit="1" topLeftCell="A2" activePane="bottomLeft" state="frozen"/>
      <selection activeCell="B30" sqref="B30"/>
      <selection pane="bottomLeft" activeCell="B30" sqref="B30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5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5" ht="29.25" x14ac:dyDescent="0.6">
      <c r="A2" s="150" t="s">
        <v>1427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</row>
    <row r="3" spans="1:15" x14ac:dyDescent="0.2">
      <c r="A3" s="81" t="s">
        <v>437</v>
      </c>
      <c r="B3" s="81" t="s">
        <v>438</v>
      </c>
      <c r="C3" s="81" t="s">
        <v>431</v>
      </c>
      <c r="D3" s="82" t="s">
        <v>439</v>
      </c>
      <c r="E3" s="83" t="s">
        <v>440</v>
      </c>
      <c r="F3" s="83" t="s">
        <v>434</v>
      </c>
      <c r="G3" s="84" t="s">
        <v>435</v>
      </c>
      <c r="H3" s="84" t="s">
        <v>435</v>
      </c>
      <c r="I3" s="81" t="s">
        <v>430</v>
      </c>
      <c r="J3" s="85" t="s">
        <v>436</v>
      </c>
    </row>
    <row r="4" spans="1:15" x14ac:dyDescent="0.2">
      <c r="A4" s="81" t="s">
        <v>441</v>
      </c>
      <c r="B4" s="81" t="s">
        <v>442</v>
      </c>
      <c r="C4" s="81" t="s">
        <v>431</v>
      </c>
      <c r="D4" s="82" t="s">
        <v>432</v>
      </c>
      <c r="E4" s="83" t="s">
        <v>443</v>
      </c>
      <c r="F4" s="83" t="s">
        <v>434</v>
      </c>
      <c r="G4" s="84" t="s">
        <v>435</v>
      </c>
      <c r="H4" s="84" t="s">
        <v>435</v>
      </c>
      <c r="I4" s="81" t="s">
        <v>430</v>
      </c>
      <c r="J4" s="85" t="s">
        <v>436</v>
      </c>
    </row>
    <row r="5" spans="1:15" x14ac:dyDescent="0.2">
      <c r="A5" s="81" t="s">
        <v>444</v>
      </c>
      <c r="B5" s="81" t="s">
        <v>445</v>
      </c>
      <c r="C5" s="81" t="s">
        <v>446</v>
      </c>
      <c r="D5" s="82" t="s">
        <v>447</v>
      </c>
      <c r="F5" s="83" t="s">
        <v>434</v>
      </c>
      <c r="G5" s="84" t="s">
        <v>435</v>
      </c>
      <c r="H5" s="84" t="s">
        <v>435</v>
      </c>
      <c r="I5" s="81" t="s">
        <v>430</v>
      </c>
      <c r="J5" s="85" t="s">
        <v>436</v>
      </c>
    </row>
    <row r="6" spans="1:15" x14ac:dyDescent="0.2">
      <c r="A6" s="81" t="s">
        <v>448</v>
      </c>
      <c r="B6" s="81" t="s">
        <v>449</v>
      </c>
      <c r="C6" s="81" t="s">
        <v>431</v>
      </c>
      <c r="D6" s="82" t="s">
        <v>432</v>
      </c>
      <c r="F6" s="83" t="s">
        <v>434</v>
      </c>
      <c r="G6" s="84" t="s">
        <v>435</v>
      </c>
      <c r="H6" s="84" t="s">
        <v>435</v>
      </c>
      <c r="I6" s="81" t="s">
        <v>430</v>
      </c>
      <c r="J6" s="85" t="s">
        <v>436</v>
      </c>
    </row>
    <row r="7" spans="1:15" x14ac:dyDescent="0.2">
      <c r="A7" s="81" t="s">
        <v>451</v>
      </c>
      <c r="B7" s="81" t="s">
        <v>452</v>
      </c>
      <c r="C7" s="81" t="s">
        <v>453</v>
      </c>
      <c r="D7" s="82" t="s">
        <v>432</v>
      </c>
      <c r="F7" s="83" t="s">
        <v>434</v>
      </c>
      <c r="G7" s="84" t="s">
        <v>435</v>
      </c>
      <c r="H7" s="84" t="s">
        <v>435</v>
      </c>
      <c r="I7" s="81" t="s">
        <v>430</v>
      </c>
      <c r="J7" s="85" t="s">
        <v>436</v>
      </c>
    </row>
    <row r="8" spans="1:15" x14ac:dyDescent="0.2">
      <c r="A8" s="81" t="s">
        <v>455</v>
      </c>
      <c r="B8" s="81" t="s">
        <v>456</v>
      </c>
      <c r="C8" s="81" t="s">
        <v>453</v>
      </c>
      <c r="D8" s="82" t="s">
        <v>432</v>
      </c>
      <c r="F8" s="83" t="s">
        <v>434</v>
      </c>
      <c r="G8" s="84" t="s">
        <v>435</v>
      </c>
      <c r="H8" s="84" t="s">
        <v>435</v>
      </c>
      <c r="I8" s="81" t="s">
        <v>430</v>
      </c>
      <c r="J8" s="85" t="s">
        <v>436</v>
      </c>
    </row>
    <row r="9" spans="1:15" x14ac:dyDescent="0.2">
      <c r="A9" s="81" t="s">
        <v>457</v>
      </c>
      <c r="B9" s="81" t="s">
        <v>458</v>
      </c>
      <c r="C9" s="81" t="s">
        <v>453</v>
      </c>
      <c r="D9" s="82" t="s">
        <v>432</v>
      </c>
      <c r="F9" s="83" t="s">
        <v>434</v>
      </c>
      <c r="G9" s="84" t="s">
        <v>435</v>
      </c>
      <c r="H9" s="84" t="s">
        <v>435</v>
      </c>
      <c r="I9" s="81" t="s">
        <v>430</v>
      </c>
      <c r="J9" s="85" t="s">
        <v>436</v>
      </c>
    </row>
    <row r="10" spans="1:15" x14ac:dyDescent="0.2">
      <c r="A10" s="81" t="s">
        <v>459</v>
      </c>
      <c r="B10" s="81" t="s">
        <v>460</v>
      </c>
      <c r="C10" s="81" t="s">
        <v>453</v>
      </c>
      <c r="D10" s="82" t="s">
        <v>432</v>
      </c>
      <c r="F10" s="83" t="s">
        <v>434</v>
      </c>
      <c r="G10" s="84" t="s">
        <v>435</v>
      </c>
      <c r="H10" s="84" t="s">
        <v>435</v>
      </c>
      <c r="I10" s="81" t="s">
        <v>430</v>
      </c>
      <c r="J10" s="85" t="s">
        <v>436</v>
      </c>
    </row>
    <row r="11" spans="1:15" x14ac:dyDescent="0.2">
      <c r="A11" s="81" t="s">
        <v>461</v>
      </c>
      <c r="B11" s="81" t="s">
        <v>462</v>
      </c>
      <c r="C11" s="81" t="s">
        <v>453</v>
      </c>
      <c r="D11" s="82" t="s">
        <v>432</v>
      </c>
      <c r="F11" s="83" t="s">
        <v>434</v>
      </c>
      <c r="G11" s="84" t="s">
        <v>435</v>
      </c>
      <c r="H11" s="84" t="s">
        <v>435</v>
      </c>
      <c r="I11" s="81" t="s">
        <v>430</v>
      </c>
      <c r="J11" s="85" t="s">
        <v>436</v>
      </c>
    </row>
    <row r="12" spans="1:15" x14ac:dyDescent="0.2">
      <c r="A12" s="81" t="s">
        <v>463</v>
      </c>
      <c r="B12" s="81" t="s">
        <v>464</v>
      </c>
      <c r="C12" s="81" t="s">
        <v>453</v>
      </c>
      <c r="D12" s="82" t="s">
        <v>432</v>
      </c>
      <c r="F12" s="83" t="s">
        <v>434</v>
      </c>
      <c r="G12" s="84" t="s">
        <v>435</v>
      </c>
      <c r="H12" s="84" t="s">
        <v>435</v>
      </c>
      <c r="I12" s="81" t="s">
        <v>430</v>
      </c>
      <c r="J12" s="85" t="s">
        <v>436</v>
      </c>
    </row>
    <row r="13" spans="1:15" x14ac:dyDescent="0.2">
      <c r="A13" s="81" t="s">
        <v>465</v>
      </c>
      <c r="B13" s="81" t="s">
        <v>466</v>
      </c>
      <c r="C13" s="81" t="s">
        <v>453</v>
      </c>
      <c r="D13" s="82" t="s">
        <v>432</v>
      </c>
      <c r="F13" s="83" t="s">
        <v>434</v>
      </c>
      <c r="G13" s="84" t="s">
        <v>435</v>
      </c>
      <c r="H13" s="84" t="s">
        <v>435</v>
      </c>
      <c r="I13" s="81" t="s">
        <v>430</v>
      </c>
      <c r="J13" s="85" t="s">
        <v>436</v>
      </c>
    </row>
    <row r="14" spans="1:15" x14ac:dyDescent="0.2">
      <c r="A14" s="81" t="s">
        <v>467</v>
      </c>
      <c r="B14" s="81" t="s">
        <v>468</v>
      </c>
      <c r="C14" s="81" t="s">
        <v>453</v>
      </c>
      <c r="D14" s="82" t="s">
        <v>432</v>
      </c>
      <c r="F14" s="83" t="s">
        <v>434</v>
      </c>
      <c r="G14" s="84" t="s">
        <v>435</v>
      </c>
      <c r="H14" s="84" t="s">
        <v>435</v>
      </c>
      <c r="I14" s="81" t="s">
        <v>430</v>
      </c>
      <c r="J14" s="85" t="s">
        <v>436</v>
      </c>
    </row>
    <row r="15" spans="1:15" x14ac:dyDescent="0.2">
      <c r="A15" s="81" t="s">
        <v>469</v>
      </c>
      <c r="B15" s="81" t="s">
        <v>470</v>
      </c>
      <c r="C15" s="81" t="s">
        <v>453</v>
      </c>
      <c r="D15" s="82" t="s">
        <v>432</v>
      </c>
      <c r="F15" s="83" t="s">
        <v>434</v>
      </c>
      <c r="G15" s="84" t="s">
        <v>435</v>
      </c>
      <c r="H15" s="84" t="s">
        <v>435</v>
      </c>
      <c r="I15" s="81" t="s">
        <v>430</v>
      </c>
      <c r="J15" s="85" t="s">
        <v>436</v>
      </c>
    </row>
    <row r="16" spans="1:15" x14ac:dyDescent="0.2">
      <c r="A16" s="81" t="s">
        <v>471</v>
      </c>
      <c r="B16" s="81" t="s">
        <v>472</v>
      </c>
      <c r="C16" s="81" t="s">
        <v>453</v>
      </c>
      <c r="D16" s="82" t="s">
        <v>432</v>
      </c>
      <c r="F16" s="83" t="s">
        <v>434</v>
      </c>
      <c r="G16" s="84" t="s">
        <v>435</v>
      </c>
      <c r="H16" s="84" t="s">
        <v>435</v>
      </c>
      <c r="I16" s="81" t="s">
        <v>430</v>
      </c>
      <c r="J16" s="85" t="s">
        <v>436</v>
      </c>
    </row>
    <row r="17" spans="1:10" x14ac:dyDescent="0.2">
      <c r="A17" s="81" t="s">
        <v>473</v>
      </c>
      <c r="B17" s="81" t="s">
        <v>474</v>
      </c>
      <c r="C17" s="81" t="s">
        <v>453</v>
      </c>
      <c r="D17" s="82" t="s">
        <v>432</v>
      </c>
      <c r="F17" s="83" t="s">
        <v>434</v>
      </c>
      <c r="G17" s="84" t="s">
        <v>435</v>
      </c>
      <c r="H17" s="84" t="s">
        <v>435</v>
      </c>
      <c r="I17" s="81" t="s">
        <v>430</v>
      </c>
      <c r="J17" s="85" t="s">
        <v>436</v>
      </c>
    </row>
    <row r="18" spans="1:10" x14ac:dyDescent="0.2">
      <c r="A18" s="81" t="s">
        <v>475</v>
      </c>
      <c r="B18" s="81" t="s">
        <v>476</v>
      </c>
      <c r="C18" s="81" t="s">
        <v>453</v>
      </c>
      <c r="D18" s="82" t="s">
        <v>432</v>
      </c>
      <c r="F18" s="83" t="s">
        <v>434</v>
      </c>
      <c r="G18" s="84" t="s">
        <v>435</v>
      </c>
      <c r="H18" s="84" t="s">
        <v>435</v>
      </c>
      <c r="I18" s="81" t="s">
        <v>430</v>
      </c>
      <c r="J18" s="85" t="s">
        <v>436</v>
      </c>
    </row>
    <row r="19" spans="1:10" x14ac:dyDescent="0.2">
      <c r="A19" s="81" t="s">
        <v>477</v>
      </c>
      <c r="B19" s="81" t="s">
        <v>478</v>
      </c>
      <c r="C19" s="81" t="s">
        <v>453</v>
      </c>
      <c r="D19" s="82" t="s">
        <v>432</v>
      </c>
      <c r="F19" s="83" t="s">
        <v>434</v>
      </c>
      <c r="G19" s="84" t="s">
        <v>435</v>
      </c>
      <c r="H19" s="84" t="s">
        <v>435</v>
      </c>
      <c r="I19" s="81" t="s">
        <v>430</v>
      </c>
      <c r="J19" s="85" t="s">
        <v>436</v>
      </c>
    </row>
    <row r="20" spans="1:10" x14ac:dyDescent="0.2">
      <c r="A20" s="81" t="s">
        <v>479</v>
      </c>
      <c r="B20" s="81" t="s">
        <v>480</v>
      </c>
      <c r="C20" s="81" t="s">
        <v>453</v>
      </c>
      <c r="D20" s="82" t="s">
        <v>432</v>
      </c>
      <c r="F20" s="83" t="s">
        <v>434</v>
      </c>
      <c r="G20" s="84" t="s">
        <v>435</v>
      </c>
      <c r="H20" s="84" t="s">
        <v>435</v>
      </c>
      <c r="I20" s="81" t="s">
        <v>430</v>
      </c>
      <c r="J20" s="85" t="s">
        <v>436</v>
      </c>
    </row>
    <row r="21" spans="1:10" x14ac:dyDescent="0.2">
      <c r="A21" s="81" t="s">
        <v>481</v>
      </c>
      <c r="B21" s="81" t="s">
        <v>482</v>
      </c>
      <c r="C21" s="81" t="s">
        <v>453</v>
      </c>
      <c r="D21" s="82" t="s">
        <v>432</v>
      </c>
      <c r="F21" s="83" t="s">
        <v>434</v>
      </c>
      <c r="G21" s="84" t="s">
        <v>435</v>
      </c>
      <c r="H21" s="84" t="s">
        <v>435</v>
      </c>
      <c r="I21" s="81" t="s">
        <v>430</v>
      </c>
      <c r="J21" s="85" t="s">
        <v>436</v>
      </c>
    </row>
    <row r="22" spans="1:10" x14ac:dyDescent="0.2">
      <c r="A22" s="81" t="s">
        <v>483</v>
      </c>
      <c r="B22" s="81" t="s">
        <v>484</v>
      </c>
      <c r="C22" s="81" t="s">
        <v>453</v>
      </c>
      <c r="D22" s="82" t="s">
        <v>432</v>
      </c>
      <c r="F22" s="83" t="s">
        <v>434</v>
      </c>
      <c r="G22" s="84" t="s">
        <v>435</v>
      </c>
      <c r="H22" s="84" t="s">
        <v>435</v>
      </c>
      <c r="I22" s="81" t="s">
        <v>430</v>
      </c>
      <c r="J22" s="85" t="s">
        <v>436</v>
      </c>
    </row>
    <row r="23" spans="1:10" x14ac:dyDescent="0.2">
      <c r="A23" s="81" t="s">
        <v>485</v>
      </c>
      <c r="B23" s="81" t="s">
        <v>486</v>
      </c>
      <c r="C23" s="81" t="s">
        <v>453</v>
      </c>
      <c r="D23" s="82" t="s">
        <v>432</v>
      </c>
      <c r="F23" s="83" t="s">
        <v>434</v>
      </c>
      <c r="G23" s="84" t="s">
        <v>435</v>
      </c>
      <c r="H23" s="84" t="s">
        <v>435</v>
      </c>
      <c r="I23" s="81" t="s">
        <v>430</v>
      </c>
      <c r="J23" s="85" t="s">
        <v>436</v>
      </c>
    </row>
    <row r="24" spans="1:10" x14ac:dyDescent="0.2">
      <c r="A24" s="81" t="s">
        <v>487</v>
      </c>
      <c r="B24" s="81" t="s">
        <v>488</v>
      </c>
      <c r="C24" s="81" t="s">
        <v>453</v>
      </c>
      <c r="D24" s="82" t="s">
        <v>432</v>
      </c>
      <c r="F24" s="83" t="s">
        <v>434</v>
      </c>
      <c r="G24" s="84" t="s">
        <v>435</v>
      </c>
      <c r="H24" s="84" t="s">
        <v>435</v>
      </c>
      <c r="I24" s="81" t="s">
        <v>430</v>
      </c>
      <c r="J24" s="85" t="s">
        <v>436</v>
      </c>
    </row>
    <row r="25" spans="1:10" x14ac:dyDescent="0.2">
      <c r="A25" s="81" t="s">
        <v>489</v>
      </c>
      <c r="B25" s="81" t="s">
        <v>490</v>
      </c>
      <c r="C25" s="81" t="s">
        <v>453</v>
      </c>
      <c r="D25" s="82" t="s">
        <v>432</v>
      </c>
      <c r="F25" s="83" t="s">
        <v>434</v>
      </c>
      <c r="G25" s="84" t="s">
        <v>435</v>
      </c>
      <c r="H25" s="84" t="s">
        <v>435</v>
      </c>
      <c r="I25" s="81" t="s">
        <v>430</v>
      </c>
      <c r="J25" s="85" t="s">
        <v>436</v>
      </c>
    </row>
    <row r="26" spans="1:10" x14ac:dyDescent="0.2">
      <c r="A26" s="81" t="s">
        <v>491</v>
      </c>
      <c r="B26" s="81" t="s">
        <v>492</v>
      </c>
      <c r="C26" s="81" t="s">
        <v>453</v>
      </c>
      <c r="D26" s="82" t="s">
        <v>432</v>
      </c>
      <c r="F26" s="83" t="s">
        <v>434</v>
      </c>
      <c r="G26" s="84" t="s">
        <v>435</v>
      </c>
      <c r="H26" s="84" t="s">
        <v>435</v>
      </c>
      <c r="I26" s="81" t="s">
        <v>430</v>
      </c>
      <c r="J26" s="85" t="s">
        <v>436</v>
      </c>
    </row>
    <row r="27" spans="1:10" x14ac:dyDescent="0.2">
      <c r="A27" s="81" t="s">
        <v>493</v>
      </c>
      <c r="B27" s="81" t="s">
        <v>494</v>
      </c>
      <c r="C27" s="81" t="s">
        <v>453</v>
      </c>
      <c r="D27" s="82" t="s">
        <v>432</v>
      </c>
      <c r="F27" s="83" t="s">
        <v>434</v>
      </c>
      <c r="G27" s="84" t="s">
        <v>435</v>
      </c>
      <c r="H27" s="84" t="s">
        <v>435</v>
      </c>
      <c r="I27" s="81" t="s">
        <v>430</v>
      </c>
      <c r="J27" s="85" t="s">
        <v>436</v>
      </c>
    </row>
    <row r="28" spans="1:10" x14ac:dyDescent="0.2">
      <c r="A28" s="81" t="s">
        <v>495</v>
      </c>
      <c r="B28" s="81" t="s">
        <v>496</v>
      </c>
      <c r="C28" s="81" t="s">
        <v>453</v>
      </c>
      <c r="D28" s="82" t="s">
        <v>432</v>
      </c>
      <c r="F28" s="83" t="s">
        <v>434</v>
      </c>
      <c r="G28" s="84" t="s">
        <v>435</v>
      </c>
      <c r="H28" s="84" t="s">
        <v>435</v>
      </c>
      <c r="I28" s="81" t="s">
        <v>430</v>
      </c>
      <c r="J28" s="85" t="s">
        <v>436</v>
      </c>
    </row>
    <row r="29" spans="1:10" x14ac:dyDescent="0.2">
      <c r="A29" s="81" t="s">
        <v>497</v>
      </c>
      <c r="B29" s="81" t="s">
        <v>498</v>
      </c>
      <c r="C29" s="81" t="s">
        <v>453</v>
      </c>
      <c r="D29" s="82" t="s">
        <v>432</v>
      </c>
      <c r="F29" s="83" t="s">
        <v>434</v>
      </c>
      <c r="G29" s="84" t="s">
        <v>435</v>
      </c>
      <c r="H29" s="84" t="s">
        <v>435</v>
      </c>
      <c r="I29" s="81" t="s">
        <v>430</v>
      </c>
      <c r="J29" s="85" t="s">
        <v>436</v>
      </c>
    </row>
    <row r="30" spans="1:10" x14ac:dyDescent="0.2">
      <c r="A30" s="81" t="s">
        <v>499</v>
      </c>
      <c r="B30" s="81" t="s">
        <v>500</v>
      </c>
      <c r="C30" s="81" t="s">
        <v>453</v>
      </c>
      <c r="D30" s="82" t="s">
        <v>432</v>
      </c>
      <c r="F30" s="83" t="s">
        <v>434</v>
      </c>
      <c r="G30" s="84" t="s">
        <v>435</v>
      </c>
      <c r="H30" s="84" t="s">
        <v>435</v>
      </c>
      <c r="I30" s="81" t="s">
        <v>430</v>
      </c>
      <c r="J30" s="85" t="s">
        <v>436</v>
      </c>
    </row>
    <row r="31" spans="1:10" x14ac:dyDescent="0.2">
      <c r="A31" s="81" t="s">
        <v>501</v>
      </c>
      <c r="B31" s="81" t="s">
        <v>502</v>
      </c>
      <c r="C31" s="81" t="s">
        <v>453</v>
      </c>
      <c r="D31" s="82" t="s">
        <v>432</v>
      </c>
      <c r="F31" s="83" t="s">
        <v>434</v>
      </c>
      <c r="G31" s="84" t="s">
        <v>435</v>
      </c>
      <c r="H31" s="84" t="s">
        <v>435</v>
      </c>
      <c r="I31" s="81" t="s">
        <v>430</v>
      </c>
      <c r="J31" s="85" t="s">
        <v>436</v>
      </c>
    </row>
    <row r="32" spans="1:10" x14ac:dyDescent="0.2">
      <c r="A32" s="81" t="s">
        <v>503</v>
      </c>
      <c r="B32" s="81" t="s">
        <v>504</v>
      </c>
      <c r="C32" s="81" t="s">
        <v>453</v>
      </c>
      <c r="D32" s="82" t="s">
        <v>432</v>
      </c>
      <c r="F32" s="83" t="s">
        <v>434</v>
      </c>
      <c r="G32" s="84" t="s">
        <v>435</v>
      </c>
      <c r="H32" s="84" t="s">
        <v>435</v>
      </c>
      <c r="I32" s="81" t="s">
        <v>430</v>
      </c>
      <c r="J32" s="85" t="s">
        <v>436</v>
      </c>
    </row>
    <row r="33" spans="1:10" x14ac:dyDescent="0.2">
      <c r="A33" s="81" t="s">
        <v>505</v>
      </c>
      <c r="B33" s="81" t="s">
        <v>506</v>
      </c>
      <c r="C33" s="81" t="s">
        <v>453</v>
      </c>
      <c r="D33" s="82" t="s">
        <v>432</v>
      </c>
      <c r="F33" s="83" t="s">
        <v>434</v>
      </c>
      <c r="G33" s="84" t="s">
        <v>435</v>
      </c>
      <c r="H33" s="84" t="s">
        <v>435</v>
      </c>
      <c r="I33" s="81" t="s">
        <v>430</v>
      </c>
      <c r="J33" s="85" t="s">
        <v>436</v>
      </c>
    </row>
    <row r="34" spans="1:10" x14ac:dyDescent="0.2">
      <c r="A34" s="81" t="s">
        <v>507</v>
      </c>
      <c r="B34" s="81" t="s">
        <v>508</v>
      </c>
      <c r="C34" s="81" t="s">
        <v>453</v>
      </c>
      <c r="D34" s="82" t="s">
        <v>432</v>
      </c>
      <c r="F34" s="83" t="s">
        <v>434</v>
      </c>
      <c r="G34" s="84" t="s">
        <v>435</v>
      </c>
      <c r="H34" s="84" t="s">
        <v>435</v>
      </c>
      <c r="I34" s="81" t="s">
        <v>430</v>
      </c>
      <c r="J34" s="85" t="s">
        <v>436</v>
      </c>
    </row>
    <row r="35" spans="1:10" x14ac:dyDescent="0.2">
      <c r="A35" s="81" t="s">
        <v>509</v>
      </c>
      <c r="B35" s="81" t="s">
        <v>510</v>
      </c>
      <c r="C35" s="81" t="s">
        <v>453</v>
      </c>
      <c r="D35" s="82" t="s">
        <v>432</v>
      </c>
      <c r="F35" s="83" t="s">
        <v>434</v>
      </c>
      <c r="G35" s="84" t="s">
        <v>435</v>
      </c>
      <c r="H35" s="84" t="s">
        <v>435</v>
      </c>
      <c r="I35" s="81" t="s">
        <v>430</v>
      </c>
      <c r="J35" s="85" t="s">
        <v>436</v>
      </c>
    </row>
    <row r="36" spans="1:10" x14ac:dyDescent="0.2">
      <c r="A36" s="81" t="s">
        <v>511</v>
      </c>
      <c r="B36" s="81" t="s">
        <v>512</v>
      </c>
      <c r="C36" s="81" t="s">
        <v>453</v>
      </c>
      <c r="D36" s="82" t="s">
        <v>432</v>
      </c>
      <c r="F36" s="83" t="s">
        <v>434</v>
      </c>
      <c r="G36" s="84" t="s">
        <v>435</v>
      </c>
      <c r="H36" s="84" t="s">
        <v>435</v>
      </c>
      <c r="I36" s="81" t="s">
        <v>430</v>
      </c>
      <c r="J36" s="85" t="s">
        <v>436</v>
      </c>
    </row>
    <row r="37" spans="1:10" x14ac:dyDescent="0.2">
      <c r="A37" s="81" t="s">
        <v>513</v>
      </c>
      <c r="B37" s="81" t="s">
        <v>514</v>
      </c>
      <c r="C37" s="81" t="s">
        <v>453</v>
      </c>
      <c r="D37" s="82" t="s">
        <v>432</v>
      </c>
      <c r="F37" s="83" t="s">
        <v>434</v>
      </c>
      <c r="G37" s="84" t="s">
        <v>435</v>
      </c>
      <c r="H37" s="84" t="s">
        <v>435</v>
      </c>
      <c r="I37" s="81" t="s">
        <v>430</v>
      </c>
      <c r="J37" s="85" t="s">
        <v>436</v>
      </c>
    </row>
    <row r="38" spans="1:10" x14ac:dyDescent="0.2">
      <c r="A38" s="81" t="s">
        <v>515</v>
      </c>
      <c r="B38" s="81" t="s">
        <v>516</v>
      </c>
      <c r="C38" s="81" t="s">
        <v>453</v>
      </c>
      <c r="D38" s="82" t="s">
        <v>432</v>
      </c>
      <c r="F38" s="83" t="s">
        <v>434</v>
      </c>
      <c r="G38" s="84" t="s">
        <v>435</v>
      </c>
      <c r="H38" s="84" t="s">
        <v>435</v>
      </c>
      <c r="I38" s="81" t="s">
        <v>430</v>
      </c>
      <c r="J38" s="85" t="s">
        <v>436</v>
      </c>
    </row>
    <row r="39" spans="1:10" x14ac:dyDescent="0.2">
      <c r="A39" s="81" t="s">
        <v>517</v>
      </c>
      <c r="B39" s="81" t="s">
        <v>518</v>
      </c>
      <c r="C39" s="81" t="s">
        <v>453</v>
      </c>
      <c r="D39" s="82" t="s">
        <v>432</v>
      </c>
      <c r="F39" s="83" t="s">
        <v>434</v>
      </c>
      <c r="G39" s="84" t="s">
        <v>435</v>
      </c>
      <c r="H39" s="84" t="s">
        <v>435</v>
      </c>
      <c r="I39" s="81" t="s">
        <v>430</v>
      </c>
      <c r="J39" s="85" t="s">
        <v>436</v>
      </c>
    </row>
    <row r="40" spans="1:10" x14ac:dyDescent="0.2">
      <c r="A40" s="81" t="s">
        <v>519</v>
      </c>
      <c r="B40" s="81" t="s">
        <v>520</v>
      </c>
      <c r="C40" s="81" t="s">
        <v>453</v>
      </c>
      <c r="D40" s="82" t="s">
        <v>432</v>
      </c>
      <c r="F40" s="83" t="s">
        <v>434</v>
      </c>
      <c r="G40" s="84" t="s">
        <v>435</v>
      </c>
      <c r="H40" s="84" t="s">
        <v>435</v>
      </c>
      <c r="I40" s="81" t="s">
        <v>430</v>
      </c>
      <c r="J40" s="85" t="s">
        <v>436</v>
      </c>
    </row>
    <row r="41" spans="1:10" x14ac:dyDescent="0.2">
      <c r="A41" s="81" t="s">
        <v>521</v>
      </c>
      <c r="B41" s="81" t="s">
        <v>522</v>
      </c>
      <c r="C41" s="81" t="s">
        <v>453</v>
      </c>
      <c r="D41" s="82" t="s">
        <v>432</v>
      </c>
      <c r="F41" s="83" t="s">
        <v>434</v>
      </c>
      <c r="G41" s="84" t="s">
        <v>435</v>
      </c>
      <c r="H41" s="84" t="s">
        <v>435</v>
      </c>
      <c r="I41" s="81" t="s">
        <v>430</v>
      </c>
      <c r="J41" s="85" t="s">
        <v>436</v>
      </c>
    </row>
    <row r="42" spans="1:10" x14ac:dyDescent="0.2">
      <c r="A42" s="81" t="s">
        <v>523</v>
      </c>
      <c r="B42" s="81" t="s">
        <v>524</v>
      </c>
      <c r="C42" s="81" t="s">
        <v>453</v>
      </c>
      <c r="D42" s="82" t="s">
        <v>432</v>
      </c>
      <c r="F42" s="83" t="s">
        <v>434</v>
      </c>
      <c r="G42" s="84" t="s">
        <v>435</v>
      </c>
      <c r="H42" s="84" t="s">
        <v>435</v>
      </c>
      <c r="I42" s="81" t="s">
        <v>430</v>
      </c>
      <c r="J42" s="85" t="s">
        <v>436</v>
      </c>
    </row>
    <row r="43" spans="1:10" x14ac:dyDescent="0.2">
      <c r="A43" s="81" t="s">
        <v>525</v>
      </c>
      <c r="B43" s="81" t="s">
        <v>526</v>
      </c>
      <c r="C43" s="81" t="s">
        <v>453</v>
      </c>
      <c r="D43" s="82" t="s">
        <v>432</v>
      </c>
      <c r="F43" s="83" t="s">
        <v>434</v>
      </c>
      <c r="G43" s="84" t="s">
        <v>435</v>
      </c>
      <c r="H43" s="84" t="s">
        <v>435</v>
      </c>
      <c r="I43" s="81" t="s">
        <v>430</v>
      </c>
      <c r="J43" s="85" t="s">
        <v>436</v>
      </c>
    </row>
    <row r="44" spans="1:10" x14ac:dyDescent="0.2">
      <c r="A44" s="81" t="s">
        <v>527</v>
      </c>
      <c r="B44" s="81" t="s">
        <v>528</v>
      </c>
      <c r="C44" s="81" t="s">
        <v>453</v>
      </c>
      <c r="D44" s="82" t="s">
        <v>432</v>
      </c>
      <c r="F44" s="83" t="s">
        <v>434</v>
      </c>
      <c r="G44" s="84" t="s">
        <v>435</v>
      </c>
      <c r="H44" s="84" t="s">
        <v>435</v>
      </c>
      <c r="I44" s="81" t="s">
        <v>430</v>
      </c>
      <c r="J44" s="85" t="s">
        <v>436</v>
      </c>
    </row>
    <row r="45" spans="1:10" x14ac:dyDescent="0.2">
      <c r="A45" s="81" t="s">
        <v>529</v>
      </c>
      <c r="B45" s="81" t="s">
        <v>530</v>
      </c>
      <c r="C45" s="81" t="s">
        <v>453</v>
      </c>
      <c r="D45" s="82" t="s">
        <v>432</v>
      </c>
      <c r="F45" s="83" t="s">
        <v>434</v>
      </c>
      <c r="G45" s="84" t="s">
        <v>435</v>
      </c>
      <c r="H45" s="84" t="s">
        <v>435</v>
      </c>
      <c r="I45" s="81" t="s">
        <v>430</v>
      </c>
      <c r="J45" s="85" t="s">
        <v>436</v>
      </c>
    </row>
    <row r="46" spans="1:10" x14ac:dyDescent="0.2">
      <c r="A46" s="81" t="s">
        <v>531</v>
      </c>
      <c r="B46" s="81" t="s">
        <v>532</v>
      </c>
      <c r="C46" s="81" t="s">
        <v>453</v>
      </c>
      <c r="D46" s="82" t="s">
        <v>432</v>
      </c>
      <c r="F46" s="83" t="s">
        <v>434</v>
      </c>
      <c r="G46" s="84" t="s">
        <v>435</v>
      </c>
      <c r="H46" s="84" t="s">
        <v>435</v>
      </c>
      <c r="I46" s="81" t="s">
        <v>430</v>
      </c>
      <c r="J46" s="85" t="s">
        <v>436</v>
      </c>
    </row>
    <row r="47" spans="1:10" x14ac:dyDescent="0.2">
      <c r="A47" s="81" t="s">
        <v>533</v>
      </c>
      <c r="B47" s="81" t="s">
        <v>534</v>
      </c>
      <c r="C47" s="81" t="s">
        <v>453</v>
      </c>
      <c r="D47" s="82" t="s">
        <v>432</v>
      </c>
      <c r="F47" s="83" t="s">
        <v>434</v>
      </c>
      <c r="G47" s="84" t="s">
        <v>435</v>
      </c>
      <c r="H47" s="84" t="s">
        <v>435</v>
      </c>
      <c r="I47" s="81" t="s">
        <v>430</v>
      </c>
      <c r="J47" s="85" t="s">
        <v>436</v>
      </c>
    </row>
    <row r="48" spans="1:10" x14ac:dyDescent="0.2">
      <c r="A48" s="81" t="s">
        <v>535</v>
      </c>
      <c r="B48" s="81" t="s">
        <v>536</v>
      </c>
      <c r="C48" s="81" t="s">
        <v>453</v>
      </c>
      <c r="D48" s="82" t="s">
        <v>432</v>
      </c>
      <c r="F48" s="83" t="s">
        <v>434</v>
      </c>
      <c r="G48" s="84" t="s">
        <v>435</v>
      </c>
      <c r="H48" s="84" t="s">
        <v>435</v>
      </c>
      <c r="I48" s="81" t="s">
        <v>430</v>
      </c>
      <c r="J48" s="85" t="s">
        <v>436</v>
      </c>
    </row>
    <row r="49" spans="1:10" x14ac:dyDescent="0.2">
      <c r="A49" s="81" t="s">
        <v>537</v>
      </c>
      <c r="B49" s="81" t="s">
        <v>538</v>
      </c>
      <c r="C49" s="81" t="s">
        <v>453</v>
      </c>
      <c r="D49" s="82" t="s">
        <v>432</v>
      </c>
      <c r="F49" s="83" t="s">
        <v>434</v>
      </c>
      <c r="G49" s="84" t="s">
        <v>435</v>
      </c>
      <c r="H49" s="84" t="s">
        <v>435</v>
      </c>
      <c r="I49" s="81" t="s">
        <v>430</v>
      </c>
      <c r="J49" s="85" t="s">
        <v>436</v>
      </c>
    </row>
    <row r="50" spans="1:10" x14ac:dyDescent="0.2">
      <c r="A50" s="81" t="s">
        <v>539</v>
      </c>
      <c r="B50" s="81" t="s">
        <v>540</v>
      </c>
      <c r="C50" s="81" t="s">
        <v>453</v>
      </c>
      <c r="D50" s="82" t="s">
        <v>432</v>
      </c>
      <c r="F50" s="83" t="s">
        <v>434</v>
      </c>
      <c r="G50" s="84" t="s">
        <v>435</v>
      </c>
      <c r="H50" s="84" t="s">
        <v>435</v>
      </c>
      <c r="I50" s="81" t="s">
        <v>430</v>
      </c>
      <c r="J50" s="85" t="s">
        <v>436</v>
      </c>
    </row>
    <row r="51" spans="1:10" x14ac:dyDescent="0.2">
      <c r="A51" s="81" t="s">
        <v>541</v>
      </c>
      <c r="B51" s="81" t="s">
        <v>542</v>
      </c>
      <c r="C51" s="81" t="s">
        <v>446</v>
      </c>
      <c r="D51" s="82" t="s">
        <v>432</v>
      </c>
      <c r="F51" s="83" t="s">
        <v>434</v>
      </c>
      <c r="G51" s="84" t="s">
        <v>435</v>
      </c>
      <c r="H51" s="84" t="s">
        <v>435</v>
      </c>
      <c r="I51" s="81" t="s">
        <v>430</v>
      </c>
      <c r="J51" s="85" t="s">
        <v>436</v>
      </c>
    </row>
    <row r="52" spans="1:10" x14ac:dyDescent="0.2">
      <c r="A52" s="81" t="s">
        <v>544</v>
      </c>
      <c r="B52" s="81" t="s">
        <v>545</v>
      </c>
      <c r="C52" s="81" t="s">
        <v>431</v>
      </c>
      <c r="D52" s="82" t="s">
        <v>546</v>
      </c>
      <c r="F52" s="83" t="s">
        <v>434</v>
      </c>
      <c r="G52" s="84" t="s">
        <v>435</v>
      </c>
      <c r="H52" s="84" t="s">
        <v>435</v>
      </c>
      <c r="I52" s="81" t="s">
        <v>430</v>
      </c>
      <c r="J52" s="85" t="s">
        <v>436</v>
      </c>
    </row>
    <row r="53" spans="1:10" x14ac:dyDescent="0.2">
      <c r="A53" s="81" t="s">
        <v>547</v>
      </c>
      <c r="B53" s="81" t="s">
        <v>548</v>
      </c>
      <c r="C53" s="81" t="s">
        <v>549</v>
      </c>
      <c r="D53" s="82" t="s">
        <v>432</v>
      </c>
      <c r="F53" s="83" t="s">
        <v>434</v>
      </c>
      <c r="G53" s="84" t="s">
        <v>435</v>
      </c>
      <c r="H53" s="84" t="s">
        <v>435</v>
      </c>
      <c r="I53" s="81" t="s">
        <v>430</v>
      </c>
      <c r="J53" s="85" t="s">
        <v>436</v>
      </c>
    </row>
    <row r="54" spans="1:10" x14ac:dyDescent="0.2">
      <c r="A54" s="81" t="s">
        <v>551</v>
      </c>
      <c r="B54" s="81" t="s">
        <v>552</v>
      </c>
      <c r="C54" s="81" t="s">
        <v>549</v>
      </c>
      <c r="D54" s="82" t="s">
        <v>432</v>
      </c>
      <c r="F54" s="83" t="s">
        <v>434</v>
      </c>
      <c r="G54" s="84" t="s">
        <v>435</v>
      </c>
      <c r="H54" s="84" t="s">
        <v>435</v>
      </c>
      <c r="I54" s="81" t="s">
        <v>430</v>
      </c>
      <c r="J54" s="85" t="s">
        <v>436</v>
      </c>
    </row>
    <row r="55" spans="1:10" x14ac:dyDescent="0.2">
      <c r="A55" s="81" t="s">
        <v>553</v>
      </c>
      <c r="B55" s="81" t="s">
        <v>554</v>
      </c>
      <c r="C55" s="81" t="s">
        <v>549</v>
      </c>
      <c r="D55" s="82" t="s">
        <v>432</v>
      </c>
      <c r="F55" s="83" t="s">
        <v>434</v>
      </c>
      <c r="G55" s="84" t="s">
        <v>435</v>
      </c>
      <c r="H55" s="84" t="s">
        <v>435</v>
      </c>
      <c r="I55" s="81" t="s">
        <v>430</v>
      </c>
      <c r="J55" s="85" t="s">
        <v>436</v>
      </c>
    </row>
    <row r="56" spans="1:10" x14ac:dyDescent="0.2">
      <c r="A56" s="81" t="s">
        <v>556</v>
      </c>
      <c r="B56" s="81" t="s">
        <v>310</v>
      </c>
      <c r="C56" s="81" t="s">
        <v>557</v>
      </c>
      <c r="D56" s="82" t="s">
        <v>432</v>
      </c>
      <c r="F56" s="83" t="s">
        <v>434</v>
      </c>
      <c r="G56" s="84" t="s">
        <v>435</v>
      </c>
      <c r="H56" s="84" t="s">
        <v>435</v>
      </c>
      <c r="I56" s="81" t="s">
        <v>430</v>
      </c>
      <c r="J56" s="85" t="s">
        <v>436</v>
      </c>
    </row>
    <row r="57" spans="1:10" x14ac:dyDescent="0.2">
      <c r="A57" s="81" t="s">
        <v>558</v>
      </c>
      <c r="B57" s="81" t="s">
        <v>559</v>
      </c>
      <c r="C57" s="81" t="s">
        <v>557</v>
      </c>
      <c r="D57" s="82" t="s">
        <v>432</v>
      </c>
      <c r="F57" s="83" t="s">
        <v>434</v>
      </c>
      <c r="G57" s="84" t="s">
        <v>435</v>
      </c>
      <c r="H57" s="84" t="s">
        <v>435</v>
      </c>
      <c r="I57" s="81" t="s">
        <v>430</v>
      </c>
      <c r="J57" s="85" t="s">
        <v>436</v>
      </c>
    </row>
    <row r="58" spans="1:10" x14ac:dyDescent="0.2">
      <c r="A58" s="81" t="s">
        <v>560</v>
      </c>
      <c r="B58" s="81" t="s">
        <v>320</v>
      </c>
      <c r="C58" s="81" t="s">
        <v>561</v>
      </c>
      <c r="D58" s="82" t="s">
        <v>562</v>
      </c>
      <c r="F58" s="83" t="s">
        <v>434</v>
      </c>
      <c r="G58" s="84" t="s">
        <v>435</v>
      </c>
      <c r="H58" s="84" t="s">
        <v>435</v>
      </c>
      <c r="I58" s="81" t="s">
        <v>430</v>
      </c>
      <c r="J58" s="85" t="s">
        <v>436</v>
      </c>
    </row>
    <row r="59" spans="1:10" x14ac:dyDescent="0.2">
      <c r="A59" s="81" t="s">
        <v>563</v>
      </c>
      <c r="B59" s="81" t="s">
        <v>267</v>
      </c>
      <c r="C59" s="81" t="s">
        <v>561</v>
      </c>
      <c r="D59" s="82" t="s">
        <v>562</v>
      </c>
      <c r="F59" s="83" t="s">
        <v>434</v>
      </c>
      <c r="G59" s="84" t="s">
        <v>435</v>
      </c>
      <c r="H59" s="84" t="s">
        <v>435</v>
      </c>
      <c r="I59" s="81" t="s">
        <v>430</v>
      </c>
      <c r="J59" s="85" t="s">
        <v>436</v>
      </c>
    </row>
    <row r="60" spans="1:10" x14ac:dyDescent="0.2">
      <c r="A60" s="81" t="s">
        <v>565</v>
      </c>
      <c r="B60" s="81" t="s">
        <v>261</v>
      </c>
      <c r="C60" s="81" t="s">
        <v>561</v>
      </c>
      <c r="D60" s="82" t="s">
        <v>562</v>
      </c>
      <c r="F60" s="83" t="s">
        <v>434</v>
      </c>
      <c r="G60" s="84" t="s">
        <v>435</v>
      </c>
      <c r="H60" s="84" t="s">
        <v>435</v>
      </c>
      <c r="I60" s="81" t="s">
        <v>430</v>
      </c>
      <c r="J60" s="85" t="s">
        <v>436</v>
      </c>
    </row>
    <row r="61" spans="1:10" x14ac:dyDescent="0.2">
      <c r="A61" s="81" t="s">
        <v>566</v>
      </c>
      <c r="B61" s="81" t="s">
        <v>414</v>
      </c>
      <c r="C61" s="81" t="s">
        <v>561</v>
      </c>
      <c r="D61" s="82" t="s">
        <v>562</v>
      </c>
      <c r="F61" s="83" t="s">
        <v>434</v>
      </c>
      <c r="G61" s="84" t="s">
        <v>435</v>
      </c>
      <c r="H61" s="84" t="s">
        <v>435</v>
      </c>
      <c r="I61" s="81" t="s">
        <v>430</v>
      </c>
      <c r="J61" s="85" t="s">
        <v>436</v>
      </c>
    </row>
    <row r="62" spans="1:10" x14ac:dyDescent="0.2">
      <c r="A62" s="81" t="s">
        <v>568</v>
      </c>
      <c r="B62" s="81" t="s">
        <v>262</v>
      </c>
      <c r="C62" s="81" t="s">
        <v>561</v>
      </c>
      <c r="D62" s="82" t="s">
        <v>562</v>
      </c>
      <c r="F62" s="83" t="s">
        <v>434</v>
      </c>
      <c r="G62" s="84" t="s">
        <v>435</v>
      </c>
      <c r="H62" s="84" t="s">
        <v>435</v>
      </c>
      <c r="I62" s="81" t="s">
        <v>430</v>
      </c>
      <c r="J62" s="85" t="s">
        <v>436</v>
      </c>
    </row>
    <row r="63" spans="1:10" x14ac:dyDescent="0.2">
      <c r="A63" s="81" t="s">
        <v>570</v>
      </c>
      <c r="B63" s="81" t="s">
        <v>268</v>
      </c>
      <c r="C63" s="81" t="s">
        <v>561</v>
      </c>
      <c r="D63" s="82" t="s">
        <v>562</v>
      </c>
      <c r="F63" s="83" t="s">
        <v>434</v>
      </c>
      <c r="G63" s="84" t="s">
        <v>435</v>
      </c>
      <c r="H63" s="84" t="s">
        <v>435</v>
      </c>
      <c r="I63" s="81" t="s">
        <v>430</v>
      </c>
      <c r="J63" s="85" t="s">
        <v>436</v>
      </c>
    </row>
    <row r="64" spans="1:10" x14ac:dyDescent="0.2">
      <c r="A64" s="81" t="s">
        <v>571</v>
      </c>
      <c r="B64" s="81" t="s">
        <v>263</v>
      </c>
      <c r="C64" s="81" t="s">
        <v>561</v>
      </c>
      <c r="D64" s="82" t="s">
        <v>562</v>
      </c>
      <c r="F64" s="83" t="s">
        <v>434</v>
      </c>
      <c r="G64" s="84" t="s">
        <v>435</v>
      </c>
      <c r="H64" s="84" t="s">
        <v>435</v>
      </c>
      <c r="I64" s="81" t="s">
        <v>430</v>
      </c>
      <c r="J64" s="85" t="s">
        <v>436</v>
      </c>
    </row>
    <row r="65" spans="1:10" x14ac:dyDescent="0.2">
      <c r="A65" s="81" t="s">
        <v>572</v>
      </c>
      <c r="B65" s="81" t="s">
        <v>270</v>
      </c>
      <c r="C65" s="81" t="s">
        <v>561</v>
      </c>
      <c r="D65" s="82" t="s">
        <v>562</v>
      </c>
      <c r="F65" s="83" t="s">
        <v>434</v>
      </c>
      <c r="G65" s="84" t="s">
        <v>435</v>
      </c>
      <c r="H65" s="84" t="s">
        <v>435</v>
      </c>
      <c r="I65" s="81" t="s">
        <v>430</v>
      </c>
      <c r="J65" s="85" t="s">
        <v>436</v>
      </c>
    </row>
    <row r="66" spans="1:10" x14ac:dyDescent="0.2">
      <c r="A66" s="81" t="s">
        <v>574</v>
      </c>
      <c r="B66" s="81" t="s">
        <v>575</v>
      </c>
      <c r="C66" s="81" t="s">
        <v>561</v>
      </c>
      <c r="D66" s="82" t="s">
        <v>562</v>
      </c>
      <c r="F66" s="83" t="s">
        <v>434</v>
      </c>
      <c r="G66" s="84" t="s">
        <v>435</v>
      </c>
      <c r="H66" s="84" t="s">
        <v>435</v>
      </c>
      <c r="I66" s="81" t="s">
        <v>430</v>
      </c>
      <c r="J66" s="85" t="s">
        <v>436</v>
      </c>
    </row>
    <row r="67" spans="1:10" x14ac:dyDescent="0.2">
      <c r="A67" s="81" t="s">
        <v>576</v>
      </c>
      <c r="B67" s="81" t="s">
        <v>265</v>
      </c>
      <c r="C67" s="81" t="s">
        <v>561</v>
      </c>
      <c r="D67" s="82" t="s">
        <v>562</v>
      </c>
      <c r="F67" s="83" t="s">
        <v>434</v>
      </c>
      <c r="G67" s="84" t="s">
        <v>435</v>
      </c>
      <c r="H67" s="84" t="s">
        <v>435</v>
      </c>
      <c r="I67" s="81" t="s">
        <v>430</v>
      </c>
      <c r="J67" s="85" t="s">
        <v>436</v>
      </c>
    </row>
    <row r="68" spans="1:10" x14ac:dyDescent="0.2">
      <c r="A68" s="81" t="s">
        <v>577</v>
      </c>
      <c r="B68" s="81" t="s">
        <v>578</v>
      </c>
      <c r="C68" s="81" t="s">
        <v>561</v>
      </c>
      <c r="D68" s="82" t="s">
        <v>562</v>
      </c>
      <c r="F68" s="83" t="s">
        <v>434</v>
      </c>
      <c r="G68" s="84" t="s">
        <v>435</v>
      </c>
      <c r="H68" s="84" t="s">
        <v>435</v>
      </c>
      <c r="I68" s="81" t="s">
        <v>430</v>
      </c>
      <c r="J68" s="85" t="s">
        <v>436</v>
      </c>
    </row>
    <row r="69" spans="1:10" x14ac:dyDescent="0.2">
      <c r="A69" s="81" t="s">
        <v>579</v>
      </c>
      <c r="B69" s="81" t="s">
        <v>580</v>
      </c>
      <c r="C69" s="81" t="s">
        <v>581</v>
      </c>
      <c r="D69" s="82" t="s">
        <v>582</v>
      </c>
      <c r="F69" s="83" t="s">
        <v>434</v>
      </c>
      <c r="G69" s="84" t="s">
        <v>435</v>
      </c>
      <c r="H69" s="84" t="s">
        <v>435</v>
      </c>
      <c r="I69" s="81" t="s">
        <v>430</v>
      </c>
      <c r="J69" s="85" t="s">
        <v>583</v>
      </c>
    </row>
    <row r="70" spans="1:10" x14ac:dyDescent="0.2">
      <c r="A70" s="81" t="s">
        <v>584</v>
      </c>
      <c r="B70" s="81" t="s">
        <v>420</v>
      </c>
      <c r="C70" s="81" t="s">
        <v>549</v>
      </c>
      <c r="D70" s="82" t="s">
        <v>432</v>
      </c>
      <c r="F70" s="83" t="s">
        <v>434</v>
      </c>
      <c r="G70" s="84" t="s">
        <v>435</v>
      </c>
      <c r="H70" s="84" t="s">
        <v>435</v>
      </c>
      <c r="I70" s="81" t="s">
        <v>430</v>
      </c>
      <c r="J70" s="85" t="s">
        <v>436</v>
      </c>
    </row>
    <row r="71" spans="1:10" x14ac:dyDescent="0.2">
      <c r="A71" s="81" t="s">
        <v>586</v>
      </c>
      <c r="B71" s="81" t="s">
        <v>587</v>
      </c>
      <c r="C71" s="81" t="s">
        <v>588</v>
      </c>
      <c r="D71" s="82" t="s">
        <v>432</v>
      </c>
      <c r="F71" s="83" t="s">
        <v>434</v>
      </c>
      <c r="G71" s="84" t="s">
        <v>435</v>
      </c>
      <c r="H71" s="84" t="s">
        <v>435</v>
      </c>
      <c r="I71" s="81" t="s">
        <v>430</v>
      </c>
      <c r="J71" s="85" t="s">
        <v>436</v>
      </c>
    </row>
    <row r="72" spans="1:10" x14ac:dyDescent="0.2">
      <c r="A72" s="81" t="s">
        <v>589</v>
      </c>
      <c r="B72" s="81" t="s">
        <v>300</v>
      </c>
      <c r="C72" s="81" t="s">
        <v>581</v>
      </c>
      <c r="D72" s="82" t="s">
        <v>432</v>
      </c>
      <c r="F72" s="83" t="s">
        <v>434</v>
      </c>
      <c r="G72" s="84" t="s">
        <v>435</v>
      </c>
      <c r="H72" s="84" t="s">
        <v>435</v>
      </c>
      <c r="I72" s="81" t="s">
        <v>430</v>
      </c>
      <c r="J72" s="85" t="s">
        <v>436</v>
      </c>
    </row>
    <row r="73" spans="1:10" x14ac:dyDescent="0.2">
      <c r="A73" s="81" t="s">
        <v>590</v>
      </c>
      <c r="B73" s="81" t="s">
        <v>367</v>
      </c>
      <c r="C73" s="81" t="s">
        <v>557</v>
      </c>
      <c r="D73" s="82" t="s">
        <v>562</v>
      </c>
      <c r="F73" s="83" t="s">
        <v>434</v>
      </c>
      <c r="G73" s="84" t="s">
        <v>435</v>
      </c>
      <c r="H73" s="84" t="s">
        <v>435</v>
      </c>
      <c r="I73" s="81" t="s">
        <v>430</v>
      </c>
      <c r="J73" s="85" t="s">
        <v>436</v>
      </c>
    </row>
    <row r="74" spans="1:10" x14ac:dyDescent="0.2">
      <c r="A74" s="81" t="s">
        <v>591</v>
      </c>
      <c r="B74" s="81" t="s">
        <v>592</v>
      </c>
      <c r="C74" s="81" t="s">
        <v>557</v>
      </c>
      <c r="D74" s="82" t="s">
        <v>562</v>
      </c>
      <c r="F74" s="83" t="s">
        <v>434</v>
      </c>
      <c r="G74" s="84" t="s">
        <v>435</v>
      </c>
      <c r="H74" s="84" t="s">
        <v>435</v>
      </c>
      <c r="I74" s="81" t="s">
        <v>430</v>
      </c>
      <c r="J74" s="85" t="s">
        <v>436</v>
      </c>
    </row>
    <row r="75" spans="1:10" x14ac:dyDescent="0.2">
      <c r="A75" s="81" t="s">
        <v>593</v>
      </c>
      <c r="B75" s="81" t="s">
        <v>594</v>
      </c>
      <c r="C75" s="81" t="s">
        <v>549</v>
      </c>
      <c r="D75" s="82" t="s">
        <v>432</v>
      </c>
      <c r="F75" s="83" t="s">
        <v>434</v>
      </c>
      <c r="G75" s="84" t="s">
        <v>435</v>
      </c>
      <c r="H75" s="84" t="s">
        <v>435</v>
      </c>
      <c r="I75" s="81" t="s">
        <v>430</v>
      </c>
      <c r="J75" s="85" t="s">
        <v>436</v>
      </c>
    </row>
    <row r="76" spans="1:10" x14ac:dyDescent="0.2">
      <c r="A76" s="81" t="s">
        <v>595</v>
      </c>
      <c r="B76" s="81" t="s">
        <v>357</v>
      </c>
      <c r="C76" s="81" t="s">
        <v>557</v>
      </c>
      <c r="D76" s="82" t="s">
        <v>432</v>
      </c>
      <c r="F76" s="83" t="s">
        <v>434</v>
      </c>
      <c r="G76" s="84" t="s">
        <v>435</v>
      </c>
      <c r="H76" s="84" t="s">
        <v>435</v>
      </c>
      <c r="I76" s="81" t="s">
        <v>430</v>
      </c>
      <c r="J76" s="85" t="s">
        <v>436</v>
      </c>
    </row>
    <row r="77" spans="1:10" x14ac:dyDescent="0.2">
      <c r="A77" s="81" t="s">
        <v>596</v>
      </c>
      <c r="B77" s="81" t="s">
        <v>358</v>
      </c>
      <c r="C77" s="81" t="s">
        <v>557</v>
      </c>
      <c r="D77" s="82" t="s">
        <v>432</v>
      </c>
      <c r="F77" s="83" t="s">
        <v>434</v>
      </c>
      <c r="G77" s="84" t="s">
        <v>435</v>
      </c>
      <c r="H77" s="84" t="s">
        <v>435</v>
      </c>
      <c r="I77" s="81" t="s">
        <v>597</v>
      </c>
      <c r="J77" s="85" t="s">
        <v>436</v>
      </c>
    </row>
    <row r="78" spans="1:10" x14ac:dyDescent="0.2">
      <c r="A78" s="81" t="s">
        <v>598</v>
      </c>
      <c r="B78" s="81" t="s">
        <v>247</v>
      </c>
      <c r="C78" s="81" t="s">
        <v>588</v>
      </c>
      <c r="D78" s="82" t="s">
        <v>599</v>
      </c>
      <c r="F78" s="83" t="s">
        <v>434</v>
      </c>
      <c r="G78" s="84" t="s">
        <v>435</v>
      </c>
      <c r="H78" s="84" t="s">
        <v>435</v>
      </c>
      <c r="I78" s="81" t="s">
        <v>430</v>
      </c>
      <c r="J78" s="85" t="s">
        <v>436</v>
      </c>
    </row>
    <row r="79" spans="1:10" x14ac:dyDescent="0.2">
      <c r="A79" s="81" t="s">
        <v>600</v>
      </c>
      <c r="B79" s="81" t="s">
        <v>361</v>
      </c>
      <c r="C79" s="81" t="s">
        <v>557</v>
      </c>
      <c r="D79" s="82" t="s">
        <v>432</v>
      </c>
      <c r="F79" s="83" t="s">
        <v>434</v>
      </c>
      <c r="G79" s="84" t="s">
        <v>435</v>
      </c>
      <c r="H79" s="84" t="s">
        <v>435</v>
      </c>
      <c r="I79" s="81" t="s">
        <v>430</v>
      </c>
      <c r="J79" s="85" t="s">
        <v>436</v>
      </c>
    </row>
    <row r="80" spans="1:10" x14ac:dyDescent="0.2">
      <c r="A80" s="81" t="s">
        <v>602</v>
      </c>
      <c r="B80" s="81" t="s">
        <v>380</v>
      </c>
      <c r="C80" s="81" t="s">
        <v>588</v>
      </c>
      <c r="D80" s="82" t="s">
        <v>432</v>
      </c>
      <c r="F80" s="83" t="s">
        <v>434</v>
      </c>
      <c r="G80" s="84" t="s">
        <v>435</v>
      </c>
      <c r="H80" s="84" t="s">
        <v>435</v>
      </c>
      <c r="I80" s="81" t="s">
        <v>603</v>
      </c>
      <c r="J80" s="85" t="s">
        <v>436</v>
      </c>
    </row>
    <row r="81" spans="1:10" x14ac:dyDescent="0.2">
      <c r="A81" s="81" t="s">
        <v>604</v>
      </c>
      <c r="B81" s="81" t="s">
        <v>381</v>
      </c>
      <c r="C81" s="81" t="s">
        <v>588</v>
      </c>
      <c r="D81" s="82" t="s">
        <v>432</v>
      </c>
      <c r="F81" s="83" t="s">
        <v>434</v>
      </c>
      <c r="G81" s="84" t="s">
        <v>435</v>
      </c>
      <c r="H81" s="84" t="s">
        <v>435</v>
      </c>
      <c r="I81" s="81" t="s">
        <v>603</v>
      </c>
      <c r="J81" s="85" t="s">
        <v>436</v>
      </c>
    </row>
    <row r="82" spans="1:10" x14ac:dyDescent="0.2">
      <c r="A82" s="81" t="s">
        <v>605</v>
      </c>
      <c r="B82" s="81" t="s">
        <v>415</v>
      </c>
      <c r="C82" s="81" t="s">
        <v>557</v>
      </c>
      <c r="D82" s="82" t="s">
        <v>432</v>
      </c>
      <c r="F82" s="83" t="s">
        <v>434</v>
      </c>
      <c r="G82" s="84" t="s">
        <v>435</v>
      </c>
      <c r="H82" s="84" t="s">
        <v>435</v>
      </c>
      <c r="I82" s="81" t="s">
        <v>607</v>
      </c>
      <c r="J82" s="85" t="s">
        <v>436</v>
      </c>
    </row>
    <row r="83" spans="1:10" x14ac:dyDescent="0.2">
      <c r="A83" s="81" t="s">
        <v>608</v>
      </c>
      <c r="B83" s="81" t="s">
        <v>609</v>
      </c>
      <c r="C83" s="81" t="s">
        <v>588</v>
      </c>
      <c r="D83" s="82" t="s">
        <v>562</v>
      </c>
      <c r="F83" s="83" t="s">
        <v>434</v>
      </c>
      <c r="G83" s="84" t="s">
        <v>435</v>
      </c>
      <c r="H83" s="84" t="s">
        <v>435</v>
      </c>
      <c r="I83" s="81" t="s">
        <v>430</v>
      </c>
      <c r="J83" s="85" t="s">
        <v>436</v>
      </c>
    </row>
    <row r="84" spans="1:10" x14ac:dyDescent="0.2">
      <c r="A84" s="81" t="s">
        <v>610</v>
      </c>
      <c r="B84" s="81" t="s">
        <v>281</v>
      </c>
      <c r="C84" s="81" t="s">
        <v>588</v>
      </c>
      <c r="D84" s="82" t="s">
        <v>611</v>
      </c>
      <c r="F84" s="83" t="s">
        <v>434</v>
      </c>
      <c r="G84" s="84" t="s">
        <v>435</v>
      </c>
      <c r="H84" s="84" t="s">
        <v>435</v>
      </c>
      <c r="I84" s="81" t="s">
        <v>430</v>
      </c>
      <c r="J84" s="85" t="s">
        <v>436</v>
      </c>
    </row>
    <row r="85" spans="1:10" x14ac:dyDescent="0.2">
      <c r="A85" s="81" t="s">
        <v>612</v>
      </c>
      <c r="B85" s="81" t="s">
        <v>613</v>
      </c>
      <c r="C85" s="81" t="s">
        <v>588</v>
      </c>
      <c r="D85" s="82" t="s">
        <v>432</v>
      </c>
      <c r="F85" s="83" t="s">
        <v>434</v>
      </c>
      <c r="G85" s="84" t="s">
        <v>435</v>
      </c>
      <c r="H85" s="84" t="s">
        <v>435</v>
      </c>
      <c r="I85" s="81" t="s">
        <v>430</v>
      </c>
      <c r="J85" s="85" t="s">
        <v>436</v>
      </c>
    </row>
    <row r="86" spans="1:10" x14ac:dyDescent="0.2">
      <c r="A86" s="81" t="s">
        <v>614</v>
      </c>
      <c r="B86" s="81" t="s">
        <v>399</v>
      </c>
      <c r="C86" s="81" t="s">
        <v>588</v>
      </c>
      <c r="D86" s="82" t="s">
        <v>432</v>
      </c>
      <c r="F86" s="83" t="s">
        <v>434</v>
      </c>
      <c r="G86" s="84" t="s">
        <v>435</v>
      </c>
      <c r="H86" s="84" t="s">
        <v>435</v>
      </c>
      <c r="I86" s="81" t="s">
        <v>430</v>
      </c>
      <c r="J86" s="85" t="s">
        <v>436</v>
      </c>
    </row>
    <row r="87" spans="1:10" x14ac:dyDescent="0.2">
      <c r="A87" s="81" t="s">
        <v>615</v>
      </c>
      <c r="B87" s="81" t="s">
        <v>398</v>
      </c>
      <c r="C87" s="81" t="s">
        <v>588</v>
      </c>
      <c r="D87" s="82" t="s">
        <v>432</v>
      </c>
      <c r="F87" s="83" t="s">
        <v>434</v>
      </c>
      <c r="G87" s="84" t="s">
        <v>435</v>
      </c>
      <c r="H87" s="84" t="s">
        <v>435</v>
      </c>
      <c r="I87" s="81" t="s">
        <v>430</v>
      </c>
      <c r="J87" s="85" t="s">
        <v>436</v>
      </c>
    </row>
    <row r="88" spans="1:10" x14ac:dyDescent="0.2">
      <c r="A88" s="81" t="s">
        <v>616</v>
      </c>
      <c r="B88" s="81" t="s">
        <v>400</v>
      </c>
      <c r="C88" s="81" t="s">
        <v>588</v>
      </c>
      <c r="D88" s="82" t="s">
        <v>432</v>
      </c>
      <c r="F88" s="83" t="s">
        <v>434</v>
      </c>
      <c r="G88" s="84" t="s">
        <v>435</v>
      </c>
      <c r="H88" s="84" t="s">
        <v>435</v>
      </c>
      <c r="I88" s="81" t="s">
        <v>430</v>
      </c>
      <c r="J88" s="85" t="s">
        <v>436</v>
      </c>
    </row>
    <row r="89" spans="1:10" x14ac:dyDescent="0.2">
      <c r="A89" s="81" t="s">
        <v>617</v>
      </c>
      <c r="B89" s="81" t="s">
        <v>397</v>
      </c>
      <c r="C89" s="81" t="s">
        <v>588</v>
      </c>
      <c r="D89" s="82" t="s">
        <v>432</v>
      </c>
      <c r="F89" s="83" t="s">
        <v>434</v>
      </c>
      <c r="G89" s="84" t="s">
        <v>435</v>
      </c>
      <c r="H89" s="84" t="s">
        <v>435</v>
      </c>
      <c r="I89" s="81" t="s">
        <v>430</v>
      </c>
      <c r="J89" s="85" t="s">
        <v>436</v>
      </c>
    </row>
    <row r="90" spans="1:10" x14ac:dyDescent="0.2">
      <c r="A90" s="81" t="s">
        <v>618</v>
      </c>
      <c r="B90" s="81" t="s">
        <v>619</v>
      </c>
      <c r="C90" s="81" t="s">
        <v>588</v>
      </c>
      <c r="D90" s="82" t="s">
        <v>562</v>
      </c>
      <c r="F90" s="83" t="s">
        <v>434</v>
      </c>
      <c r="G90" s="84" t="s">
        <v>435</v>
      </c>
      <c r="H90" s="84" t="s">
        <v>435</v>
      </c>
      <c r="I90" s="81" t="s">
        <v>430</v>
      </c>
      <c r="J90" s="85" t="s">
        <v>436</v>
      </c>
    </row>
    <row r="91" spans="1:10" x14ac:dyDescent="0.2">
      <c r="A91" s="81" t="s">
        <v>621</v>
      </c>
      <c r="B91" s="81" t="s">
        <v>622</v>
      </c>
      <c r="C91" s="81" t="s">
        <v>588</v>
      </c>
      <c r="D91" s="82" t="s">
        <v>562</v>
      </c>
      <c r="F91" s="83" t="s">
        <v>434</v>
      </c>
      <c r="G91" s="84" t="s">
        <v>435</v>
      </c>
      <c r="H91" s="84" t="s">
        <v>435</v>
      </c>
      <c r="I91" s="81" t="s">
        <v>430</v>
      </c>
      <c r="J91" s="85" t="s">
        <v>436</v>
      </c>
    </row>
    <row r="92" spans="1:10" x14ac:dyDescent="0.2">
      <c r="A92" s="81" t="s">
        <v>623</v>
      </c>
      <c r="B92" s="81" t="s">
        <v>388</v>
      </c>
      <c r="C92" s="81" t="s">
        <v>588</v>
      </c>
      <c r="D92" s="82" t="s">
        <v>562</v>
      </c>
      <c r="F92" s="83" t="s">
        <v>434</v>
      </c>
      <c r="G92" s="84" t="s">
        <v>435</v>
      </c>
      <c r="H92" s="84" t="s">
        <v>435</v>
      </c>
      <c r="I92" s="81" t="s">
        <v>430</v>
      </c>
      <c r="J92" s="85" t="s">
        <v>436</v>
      </c>
    </row>
    <row r="93" spans="1:10" x14ac:dyDescent="0.2">
      <c r="A93" s="81" t="s">
        <v>624</v>
      </c>
      <c r="B93" s="81" t="s">
        <v>389</v>
      </c>
      <c r="C93" s="81" t="s">
        <v>588</v>
      </c>
      <c r="D93" s="82" t="s">
        <v>562</v>
      </c>
      <c r="F93" s="83" t="s">
        <v>434</v>
      </c>
      <c r="G93" s="84" t="s">
        <v>435</v>
      </c>
      <c r="H93" s="84" t="s">
        <v>435</v>
      </c>
      <c r="I93" s="81" t="s">
        <v>430</v>
      </c>
      <c r="J93" s="85" t="s">
        <v>436</v>
      </c>
    </row>
    <row r="94" spans="1:10" x14ac:dyDescent="0.2">
      <c r="A94" s="81" t="s">
        <v>625</v>
      </c>
      <c r="B94" s="81" t="s">
        <v>626</v>
      </c>
      <c r="C94" s="81" t="s">
        <v>588</v>
      </c>
      <c r="D94" s="82" t="s">
        <v>562</v>
      </c>
      <c r="F94" s="83" t="s">
        <v>434</v>
      </c>
      <c r="G94" s="84" t="s">
        <v>435</v>
      </c>
      <c r="H94" s="84" t="s">
        <v>435</v>
      </c>
      <c r="I94" s="81" t="s">
        <v>430</v>
      </c>
      <c r="J94" s="85" t="s">
        <v>436</v>
      </c>
    </row>
    <row r="95" spans="1:10" x14ac:dyDescent="0.2">
      <c r="A95" s="81" t="s">
        <v>627</v>
      </c>
      <c r="B95" s="81" t="s">
        <v>628</v>
      </c>
      <c r="C95" s="81" t="s">
        <v>588</v>
      </c>
      <c r="D95" s="82" t="s">
        <v>562</v>
      </c>
      <c r="F95" s="83" t="s">
        <v>434</v>
      </c>
      <c r="G95" s="84" t="s">
        <v>435</v>
      </c>
      <c r="H95" s="84" t="s">
        <v>435</v>
      </c>
      <c r="I95" s="81" t="s">
        <v>430</v>
      </c>
      <c r="J95" s="85" t="s">
        <v>436</v>
      </c>
    </row>
    <row r="96" spans="1:10" x14ac:dyDescent="0.2">
      <c r="A96" s="81" t="s">
        <v>629</v>
      </c>
      <c r="B96" s="81" t="s">
        <v>630</v>
      </c>
      <c r="C96" s="81" t="s">
        <v>631</v>
      </c>
      <c r="D96" s="82" t="s">
        <v>432</v>
      </c>
      <c r="F96" s="83" t="s">
        <v>434</v>
      </c>
      <c r="G96" s="84" t="s">
        <v>435</v>
      </c>
      <c r="H96" s="84" t="s">
        <v>435</v>
      </c>
      <c r="I96" s="81" t="s">
        <v>430</v>
      </c>
      <c r="J96" s="85" t="s">
        <v>436</v>
      </c>
    </row>
    <row r="97" spans="1:10" x14ac:dyDescent="0.2">
      <c r="A97" s="81" t="s">
        <v>633</v>
      </c>
      <c r="B97" s="81" t="s">
        <v>368</v>
      </c>
      <c r="C97" s="81" t="s">
        <v>430</v>
      </c>
      <c r="D97" s="82" t="s">
        <v>634</v>
      </c>
      <c r="F97" s="83" t="s">
        <v>434</v>
      </c>
      <c r="G97" s="84" t="s">
        <v>435</v>
      </c>
      <c r="H97" s="84" t="s">
        <v>435</v>
      </c>
      <c r="I97" s="81" t="s">
        <v>430</v>
      </c>
      <c r="J97" s="85" t="s">
        <v>436</v>
      </c>
    </row>
    <row r="98" spans="1:10" x14ac:dyDescent="0.2">
      <c r="A98" s="81" t="s">
        <v>635</v>
      </c>
      <c r="B98" s="81" t="s">
        <v>419</v>
      </c>
      <c r="C98" s="81" t="s">
        <v>557</v>
      </c>
      <c r="D98" s="82" t="s">
        <v>432</v>
      </c>
      <c r="F98" s="83" t="s">
        <v>434</v>
      </c>
      <c r="G98" s="84" t="s">
        <v>435</v>
      </c>
      <c r="H98" s="84" t="s">
        <v>435</v>
      </c>
      <c r="I98" s="81" t="s">
        <v>430</v>
      </c>
      <c r="J98" s="85" t="s">
        <v>436</v>
      </c>
    </row>
    <row r="99" spans="1:10" x14ac:dyDescent="0.2">
      <c r="A99" s="81" t="s">
        <v>636</v>
      </c>
      <c r="B99" s="81" t="s">
        <v>401</v>
      </c>
      <c r="C99" s="81" t="s">
        <v>588</v>
      </c>
      <c r="D99" s="82" t="s">
        <v>432</v>
      </c>
      <c r="F99" s="83" t="s">
        <v>434</v>
      </c>
      <c r="G99" s="84" t="s">
        <v>435</v>
      </c>
      <c r="H99" s="84" t="s">
        <v>435</v>
      </c>
      <c r="I99" s="81" t="s">
        <v>430</v>
      </c>
      <c r="J99" s="85" t="s">
        <v>436</v>
      </c>
    </row>
    <row r="100" spans="1:10" x14ac:dyDescent="0.2">
      <c r="A100" s="81" t="s">
        <v>637</v>
      </c>
      <c r="B100" s="81" t="s">
        <v>638</v>
      </c>
      <c r="C100" s="81" t="s">
        <v>639</v>
      </c>
      <c r="D100" s="82" t="s">
        <v>562</v>
      </c>
      <c r="F100" s="83" t="s">
        <v>434</v>
      </c>
      <c r="G100" s="84" t="s">
        <v>435</v>
      </c>
      <c r="H100" s="84" t="s">
        <v>435</v>
      </c>
      <c r="I100" s="81" t="s">
        <v>430</v>
      </c>
      <c r="J100" s="85" t="s">
        <v>436</v>
      </c>
    </row>
    <row r="101" spans="1:10" x14ac:dyDescent="0.2">
      <c r="A101" s="81" t="s">
        <v>640</v>
      </c>
      <c r="B101" s="81" t="s">
        <v>641</v>
      </c>
      <c r="C101" s="81" t="s">
        <v>639</v>
      </c>
      <c r="D101" s="82" t="s">
        <v>432</v>
      </c>
      <c r="F101" s="83" t="s">
        <v>434</v>
      </c>
      <c r="G101" s="84" t="s">
        <v>435</v>
      </c>
      <c r="H101" s="84" t="s">
        <v>435</v>
      </c>
      <c r="I101" s="81" t="s">
        <v>430</v>
      </c>
      <c r="J101" s="85" t="s">
        <v>436</v>
      </c>
    </row>
    <row r="102" spans="1:10" x14ac:dyDescent="0.2">
      <c r="A102" s="81" t="s">
        <v>642</v>
      </c>
      <c r="B102" s="81" t="s">
        <v>643</v>
      </c>
      <c r="C102" s="81" t="s">
        <v>639</v>
      </c>
      <c r="D102" s="82" t="s">
        <v>562</v>
      </c>
      <c r="F102" s="83" t="s">
        <v>434</v>
      </c>
      <c r="G102" s="84" t="s">
        <v>435</v>
      </c>
      <c r="H102" s="84" t="s">
        <v>435</v>
      </c>
      <c r="I102" s="81" t="s">
        <v>430</v>
      </c>
      <c r="J102" s="85" t="s">
        <v>436</v>
      </c>
    </row>
    <row r="103" spans="1:10" x14ac:dyDescent="0.2">
      <c r="A103" s="81" t="s">
        <v>645</v>
      </c>
      <c r="B103" s="81" t="s">
        <v>646</v>
      </c>
      <c r="C103" s="81" t="s">
        <v>639</v>
      </c>
      <c r="D103" s="82" t="s">
        <v>562</v>
      </c>
      <c r="F103" s="83" t="s">
        <v>434</v>
      </c>
      <c r="G103" s="84" t="s">
        <v>435</v>
      </c>
      <c r="H103" s="84" t="s">
        <v>435</v>
      </c>
      <c r="I103" s="81" t="s">
        <v>430</v>
      </c>
      <c r="J103" s="85" t="s">
        <v>436</v>
      </c>
    </row>
    <row r="104" spans="1:10" x14ac:dyDescent="0.2">
      <c r="A104" s="81" t="s">
        <v>647</v>
      </c>
      <c r="B104" s="81" t="s">
        <v>648</v>
      </c>
      <c r="C104" s="81" t="s">
        <v>639</v>
      </c>
      <c r="D104" s="82" t="s">
        <v>562</v>
      </c>
      <c r="F104" s="83" t="s">
        <v>434</v>
      </c>
      <c r="G104" s="84" t="s">
        <v>435</v>
      </c>
      <c r="H104" s="84" t="s">
        <v>435</v>
      </c>
      <c r="I104" s="81" t="s">
        <v>430</v>
      </c>
      <c r="J104" s="85" t="s">
        <v>436</v>
      </c>
    </row>
    <row r="105" spans="1:10" x14ac:dyDescent="0.2">
      <c r="A105" s="81" t="s">
        <v>649</v>
      </c>
      <c r="B105" s="81" t="s">
        <v>650</v>
      </c>
      <c r="C105" s="81" t="s">
        <v>639</v>
      </c>
      <c r="D105" s="82" t="s">
        <v>562</v>
      </c>
      <c r="F105" s="83" t="s">
        <v>434</v>
      </c>
      <c r="G105" s="84" t="s">
        <v>435</v>
      </c>
      <c r="H105" s="84" t="s">
        <v>435</v>
      </c>
      <c r="I105" s="81" t="s">
        <v>430</v>
      </c>
      <c r="J105" s="85" t="s">
        <v>436</v>
      </c>
    </row>
    <row r="106" spans="1:10" x14ac:dyDescent="0.2">
      <c r="A106" s="81" t="s">
        <v>651</v>
      </c>
      <c r="B106" s="81" t="s">
        <v>652</v>
      </c>
      <c r="C106" s="81" t="s">
        <v>639</v>
      </c>
      <c r="D106" s="82" t="s">
        <v>562</v>
      </c>
      <c r="F106" s="83" t="s">
        <v>434</v>
      </c>
      <c r="G106" s="84" t="s">
        <v>435</v>
      </c>
      <c r="H106" s="84" t="s">
        <v>435</v>
      </c>
      <c r="I106" s="81" t="s">
        <v>430</v>
      </c>
      <c r="J106" s="85" t="s">
        <v>436</v>
      </c>
    </row>
    <row r="107" spans="1:10" x14ac:dyDescent="0.2">
      <c r="A107" s="81" t="s">
        <v>653</v>
      </c>
      <c r="B107" s="81" t="s">
        <v>654</v>
      </c>
      <c r="C107" s="81" t="s">
        <v>639</v>
      </c>
      <c r="D107" s="82" t="s">
        <v>562</v>
      </c>
      <c r="F107" s="83" t="s">
        <v>434</v>
      </c>
      <c r="G107" s="84" t="s">
        <v>435</v>
      </c>
      <c r="H107" s="84" t="s">
        <v>435</v>
      </c>
      <c r="I107" s="81" t="s">
        <v>430</v>
      </c>
      <c r="J107" s="85" t="s">
        <v>436</v>
      </c>
    </row>
    <row r="108" spans="1:10" x14ac:dyDescent="0.2">
      <c r="A108" s="81" t="s">
        <v>655</v>
      </c>
      <c r="B108" s="81" t="s">
        <v>656</v>
      </c>
      <c r="C108" s="81" t="s">
        <v>639</v>
      </c>
      <c r="D108" s="82" t="s">
        <v>562</v>
      </c>
      <c r="F108" s="83" t="s">
        <v>434</v>
      </c>
      <c r="G108" s="84" t="s">
        <v>435</v>
      </c>
      <c r="H108" s="84" t="s">
        <v>435</v>
      </c>
      <c r="I108" s="81" t="s">
        <v>430</v>
      </c>
      <c r="J108" s="85" t="s">
        <v>436</v>
      </c>
    </row>
    <row r="109" spans="1:10" x14ac:dyDescent="0.2">
      <c r="A109" s="81" t="s">
        <v>657</v>
      </c>
      <c r="B109" s="81" t="s">
        <v>658</v>
      </c>
      <c r="C109" s="81" t="s">
        <v>639</v>
      </c>
      <c r="D109" s="82" t="s">
        <v>562</v>
      </c>
      <c r="F109" s="83" t="s">
        <v>434</v>
      </c>
      <c r="G109" s="84" t="s">
        <v>435</v>
      </c>
      <c r="H109" s="84" t="s">
        <v>435</v>
      </c>
      <c r="I109" s="81" t="s">
        <v>430</v>
      </c>
      <c r="J109" s="85" t="s">
        <v>436</v>
      </c>
    </row>
    <row r="110" spans="1:10" x14ac:dyDescent="0.2">
      <c r="A110" s="81" t="s">
        <v>659</v>
      </c>
      <c r="B110" s="81" t="s">
        <v>660</v>
      </c>
      <c r="C110" s="81" t="s">
        <v>639</v>
      </c>
      <c r="D110" s="82" t="s">
        <v>562</v>
      </c>
      <c r="F110" s="83" t="s">
        <v>434</v>
      </c>
      <c r="G110" s="84" t="s">
        <v>435</v>
      </c>
      <c r="H110" s="84" t="s">
        <v>435</v>
      </c>
      <c r="I110" s="81" t="s">
        <v>430</v>
      </c>
      <c r="J110" s="85" t="s">
        <v>436</v>
      </c>
    </row>
    <row r="111" spans="1:10" x14ac:dyDescent="0.2">
      <c r="A111" s="81" t="s">
        <v>661</v>
      </c>
      <c r="B111" s="81" t="s">
        <v>662</v>
      </c>
      <c r="C111" s="81" t="s">
        <v>639</v>
      </c>
      <c r="D111" s="82" t="s">
        <v>562</v>
      </c>
      <c r="F111" s="83" t="s">
        <v>434</v>
      </c>
      <c r="G111" s="84" t="s">
        <v>435</v>
      </c>
      <c r="H111" s="84" t="s">
        <v>435</v>
      </c>
      <c r="I111" s="81" t="s">
        <v>430</v>
      </c>
      <c r="J111" s="85" t="s">
        <v>436</v>
      </c>
    </row>
    <row r="112" spans="1:10" x14ac:dyDescent="0.2">
      <c r="A112" s="81" t="s">
        <v>663</v>
      </c>
      <c r="B112" s="81" t="s">
        <v>664</v>
      </c>
      <c r="C112" s="81" t="s">
        <v>639</v>
      </c>
      <c r="D112" s="82" t="s">
        <v>562</v>
      </c>
      <c r="F112" s="83" t="s">
        <v>434</v>
      </c>
      <c r="G112" s="84" t="s">
        <v>435</v>
      </c>
      <c r="H112" s="84" t="s">
        <v>435</v>
      </c>
      <c r="I112" s="81" t="s">
        <v>430</v>
      </c>
      <c r="J112" s="85" t="s">
        <v>436</v>
      </c>
    </row>
    <row r="113" spans="1:10" x14ac:dyDescent="0.2">
      <c r="A113" s="81" t="s">
        <v>665</v>
      </c>
      <c r="B113" s="81" t="s">
        <v>666</v>
      </c>
      <c r="C113" s="81" t="s">
        <v>639</v>
      </c>
      <c r="D113" s="82" t="s">
        <v>562</v>
      </c>
      <c r="F113" s="83" t="s">
        <v>434</v>
      </c>
      <c r="G113" s="84" t="s">
        <v>435</v>
      </c>
      <c r="H113" s="84" t="s">
        <v>435</v>
      </c>
      <c r="I113" s="81" t="s">
        <v>430</v>
      </c>
      <c r="J113" s="85" t="s">
        <v>436</v>
      </c>
    </row>
    <row r="114" spans="1:10" x14ac:dyDescent="0.2">
      <c r="A114" s="81" t="s">
        <v>667</v>
      </c>
      <c r="B114" s="81" t="s">
        <v>668</v>
      </c>
      <c r="C114" s="81" t="s">
        <v>639</v>
      </c>
      <c r="D114" s="82" t="s">
        <v>562</v>
      </c>
      <c r="F114" s="83" t="s">
        <v>434</v>
      </c>
      <c r="G114" s="84" t="s">
        <v>435</v>
      </c>
      <c r="H114" s="84" t="s">
        <v>435</v>
      </c>
      <c r="I114" s="81" t="s">
        <v>430</v>
      </c>
      <c r="J114" s="85" t="s">
        <v>436</v>
      </c>
    </row>
    <row r="115" spans="1:10" x14ac:dyDescent="0.2">
      <c r="A115" s="81" t="s">
        <v>669</v>
      </c>
      <c r="B115" s="81" t="s">
        <v>670</v>
      </c>
      <c r="C115" s="81" t="s">
        <v>639</v>
      </c>
      <c r="D115" s="82" t="s">
        <v>562</v>
      </c>
      <c r="F115" s="83" t="s">
        <v>434</v>
      </c>
      <c r="G115" s="84" t="s">
        <v>435</v>
      </c>
      <c r="H115" s="84" t="s">
        <v>435</v>
      </c>
      <c r="I115" s="81" t="s">
        <v>430</v>
      </c>
      <c r="J115" s="85" t="s">
        <v>436</v>
      </c>
    </row>
    <row r="116" spans="1:10" x14ac:dyDescent="0.2">
      <c r="A116" s="81" t="s">
        <v>671</v>
      </c>
      <c r="B116" s="81" t="s">
        <v>672</v>
      </c>
      <c r="C116" s="81" t="s">
        <v>639</v>
      </c>
      <c r="D116" s="82" t="s">
        <v>562</v>
      </c>
      <c r="F116" s="83" t="s">
        <v>434</v>
      </c>
      <c r="G116" s="84" t="s">
        <v>435</v>
      </c>
      <c r="H116" s="84" t="s">
        <v>435</v>
      </c>
      <c r="I116" s="81" t="s">
        <v>430</v>
      </c>
      <c r="J116" s="85" t="s">
        <v>436</v>
      </c>
    </row>
    <row r="117" spans="1:10" x14ac:dyDescent="0.2">
      <c r="A117" s="81" t="s">
        <v>673</v>
      </c>
      <c r="B117" s="81" t="s">
        <v>674</v>
      </c>
      <c r="C117" s="81" t="s">
        <v>639</v>
      </c>
      <c r="D117" s="82" t="s">
        <v>562</v>
      </c>
      <c r="F117" s="83" t="s">
        <v>434</v>
      </c>
      <c r="G117" s="84" t="s">
        <v>435</v>
      </c>
      <c r="H117" s="84" t="s">
        <v>435</v>
      </c>
      <c r="I117" s="81" t="s">
        <v>430</v>
      </c>
      <c r="J117" s="85" t="s">
        <v>436</v>
      </c>
    </row>
    <row r="118" spans="1:10" x14ac:dyDescent="0.2">
      <c r="A118" s="81" t="s">
        <v>675</v>
      </c>
      <c r="B118" s="81" t="s">
        <v>676</v>
      </c>
      <c r="C118" s="81" t="s">
        <v>639</v>
      </c>
      <c r="D118" s="82" t="s">
        <v>562</v>
      </c>
      <c r="F118" s="83" t="s">
        <v>434</v>
      </c>
      <c r="G118" s="84" t="s">
        <v>435</v>
      </c>
      <c r="H118" s="84" t="s">
        <v>435</v>
      </c>
      <c r="I118" s="81" t="s">
        <v>430</v>
      </c>
      <c r="J118" s="85" t="s">
        <v>436</v>
      </c>
    </row>
    <row r="119" spans="1:10" x14ac:dyDescent="0.2">
      <c r="A119" s="81" t="s">
        <v>677</v>
      </c>
      <c r="B119" s="81" t="s">
        <v>678</v>
      </c>
      <c r="C119" s="81" t="s">
        <v>639</v>
      </c>
      <c r="D119" s="82" t="s">
        <v>562</v>
      </c>
      <c r="F119" s="83" t="s">
        <v>434</v>
      </c>
      <c r="G119" s="84" t="s">
        <v>435</v>
      </c>
      <c r="H119" s="84" t="s">
        <v>435</v>
      </c>
      <c r="I119" s="81" t="s">
        <v>430</v>
      </c>
      <c r="J119" s="85" t="s">
        <v>436</v>
      </c>
    </row>
    <row r="120" spans="1:10" x14ac:dyDescent="0.2">
      <c r="A120" s="81" t="s">
        <v>679</v>
      </c>
      <c r="B120" s="81" t="s">
        <v>680</v>
      </c>
      <c r="C120" s="81" t="s">
        <v>639</v>
      </c>
      <c r="D120" s="82" t="s">
        <v>562</v>
      </c>
      <c r="F120" s="83" t="s">
        <v>434</v>
      </c>
      <c r="G120" s="84" t="s">
        <v>435</v>
      </c>
      <c r="H120" s="84" t="s">
        <v>435</v>
      </c>
      <c r="I120" s="81" t="s">
        <v>430</v>
      </c>
      <c r="J120" s="85" t="s">
        <v>436</v>
      </c>
    </row>
    <row r="121" spans="1:10" x14ac:dyDescent="0.2">
      <c r="A121" s="81" t="s">
        <v>681</v>
      </c>
      <c r="B121" s="81" t="s">
        <v>682</v>
      </c>
      <c r="C121" s="81" t="s">
        <v>639</v>
      </c>
      <c r="D121" s="82" t="s">
        <v>562</v>
      </c>
      <c r="F121" s="83" t="s">
        <v>434</v>
      </c>
      <c r="G121" s="84" t="s">
        <v>435</v>
      </c>
      <c r="H121" s="84" t="s">
        <v>435</v>
      </c>
      <c r="I121" s="81" t="s">
        <v>430</v>
      </c>
      <c r="J121" s="85" t="s">
        <v>436</v>
      </c>
    </row>
    <row r="122" spans="1:10" x14ac:dyDescent="0.2">
      <c r="A122" s="81" t="s">
        <v>683</v>
      </c>
      <c r="B122" s="81" t="s">
        <v>684</v>
      </c>
      <c r="C122" s="81" t="s">
        <v>639</v>
      </c>
      <c r="D122" s="82" t="s">
        <v>562</v>
      </c>
      <c r="F122" s="83" t="s">
        <v>434</v>
      </c>
      <c r="G122" s="84" t="s">
        <v>435</v>
      </c>
      <c r="H122" s="84" t="s">
        <v>435</v>
      </c>
      <c r="I122" s="81" t="s">
        <v>430</v>
      </c>
      <c r="J122" s="85" t="s">
        <v>436</v>
      </c>
    </row>
    <row r="123" spans="1:10" x14ac:dyDescent="0.2">
      <c r="A123" s="81" t="s">
        <v>685</v>
      </c>
      <c r="B123" s="81" t="s">
        <v>686</v>
      </c>
      <c r="C123" s="81" t="s">
        <v>639</v>
      </c>
      <c r="D123" s="82" t="s">
        <v>562</v>
      </c>
      <c r="F123" s="83" t="s">
        <v>434</v>
      </c>
      <c r="G123" s="84" t="s">
        <v>435</v>
      </c>
      <c r="H123" s="84" t="s">
        <v>435</v>
      </c>
      <c r="I123" s="81" t="s">
        <v>430</v>
      </c>
      <c r="J123" s="85" t="s">
        <v>436</v>
      </c>
    </row>
    <row r="124" spans="1:10" x14ac:dyDescent="0.2">
      <c r="A124" s="81" t="s">
        <v>687</v>
      </c>
      <c r="B124" s="81" t="s">
        <v>688</v>
      </c>
      <c r="C124" s="81" t="s">
        <v>639</v>
      </c>
      <c r="D124" s="82" t="s">
        <v>562</v>
      </c>
      <c r="F124" s="83" t="s">
        <v>434</v>
      </c>
      <c r="G124" s="84" t="s">
        <v>435</v>
      </c>
      <c r="H124" s="84" t="s">
        <v>435</v>
      </c>
      <c r="I124" s="81" t="s">
        <v>430</v>
      </c>
      <c r="J124" s="85" t="s">
        <v>436</v>
      </c>
    </row>
    <row r="125" spans="1:10" x14ac:dyDescent="0.2">
      <c r="A125" s="81" t="s">
        <v>689</v>
      </c>
      <c r="B125" s="81" t="s">
        <v>690</v>
      </c>
      <c r="C125" s="81" t="s">
        <v>639</v>
      </c>
      <c r="D125" s="82" t="s">
        <v>562</v>
      </c>
      <c r="F125" s="83" t="s">
        <v>434</v>
      </c>
      <c r="G125" s="84" t="s">
        <v>435</v>
      </c>
      <c r="H125" s="84" t="s">
        <v>435</v>
      </c>
      <c r="I125" s="81" t="s">
        <v>430</v>
      </c>
      <c r="J125" s="85" t="s">
        <v>436</v>
      </c>
    </row>
    <row r="126" spans="1:10" x14ac:dyDescent="0.2">
      <c r="A126" s="81" t="s">
        <v>691</v>
      </c>
      <c r="B126" s="81" t="s">
        <v>692</v>
      </c>
      <c r="C126" s="81" t="s">
        <v>639</v>
      </c>
      <c r="D126" s="82" t="s">
        <v>562</v>
      </c>
      <c r="F126" s="83" t="s">
        <v>434</v>
      </c>
      <c r="G126" s="84" t="s">
        <v>435</v>
      </c>
      <c r="H126" s="84" t="s">
        <v>435</v>
      </c>
      <c r="I126" s="81" t="s">
        <v>430</v>
      </c>
      <c r="J126" s="85" t="s">
        <v>436</v>
      </c>
    </row>
    <row r="127" spans="1:10" x14ac:dyDescent="0.2">
      <c r="A127" s="81" t="s">
        <v>693</v>
      </c>
      <c r="B127" s="81" t="s">
        <v>694</v>
      </c>
      <c r="C127" s="81" t="s">
        <v>639</v>
      </c>
      <c r="D127" s="82" t="s">
        <v>562</v>
      </c>
      <c r="F127" s="83" t="s">
        <v>434</v>
      </c>
      <c r="G127" s="84" t="s">
        <v>435</v>
      </c>
      <c r="H127" s="84" t="s">
        <v>435</v>
      </c>
      <c r="I127" s="81" t="s">
        <v>430</v>
      </c>
      <c r="J127" s="85" t="s">
        <v>436</v>
      </c>
    </row>
    <row r="128" spans="1:10" x14ac:dyDescent="0.2">
      <c r="A128" s="81" t="s">
        <v>695</v>
      </c>
      <c r="B128" s="81" t="s">
        <v>696</v>
      </c>
      <c r="C128" s="81" t="s">
        <v>639</v>
      </c>
      <c r="D128" s="82" t="s">
        <v>562</v>
      </c>
      <c r="F128" s="83" t="s">
        <v>434</v>
      </c>
      <c r="G128" s="84" t="s">
        <v>435</v>
      </c>
      <c r="H128" s="84" t="s">
        <v>435</v>
      </c>
      <c r="I128" s="81" t="s">
        <v>430</v>
      </c>
      <c r="J128" s="85" t="s">
        <v>436</v>
      </c>
    </row>
    <row r="129" spans="1:10" x14ac:dyDescent="0.2">
      <c r="A129" s="81" t="s">
        <v>697</v>
      </c>
      <c r="B129" s="81" t="s">
        <v>698</v>
      </c>
      <c r="C129" s="81" t="s">
        <v>639</v>
      </c>
      <c r="D129" s="82" t="s">
        <v>562</v>
      </c>
      <c r="F129" s="83" t="s">
        <v>434</v>
      </c>
      <c r="G129" s="84" t="s">
        <v>435</v>
      </c>
      <c r="H129" s="84" t="s">
        <v>435</v>
      </c>
      <c r="I129" s="81" t="s">
        <v>430</v>
      </c>
      <c r="J129" s="85" t="s">
        <v>436</v>
      </c>
    </row>
    <row r="130" spans="1:10" x14ac:dyDescent="0.2">
      <c r="A130" s="81" t="s">
        <v>699</v>
      </c>
      <c r="B130" s="81" t="s">
        <v>700</v>
      </c>
      <c r="C130" s="81" t="s">
        <v>639</v>
      </c>
      <c r="D130" s="82" t="s">
        <v>562</v>
      </c>
      <c r="F130" s="83" t="s">
        <v>434</v>
      </c>
      <c r="G130" s="84" t="s">
        <v>435</v>
      </c>
      <c r="H130" s="84" t="s">
        <v>435</v>
      </c>
      <c r="I130" s="81" t="s">
        <v>430</v>
      </c>
      <c r="J130" s="85" t="s">
        <v>436</v>
      </c>
    </row>
    <row r="131" spans="1:10" x14ac:dyDescent="0.2">
      <c r="A131" s="81" t="s">
        <v>701</v>
      </c>
      <c r="B131" s="81" t="s">
        <v>702</v>
      </c>
      <c r="C131" s="81" t="s">
        <v>639</v>
      </c>
      <c r="D131" s="82" t="s">
        <v>562</v>
      </c>
      <c r="F131" s="83" t="s">
        <v>434</v>
      </c>
      <c r="G131" s="84" t="s">
        <v>435</v>
      </c>
      <c r="H131" s="84" t="s">
        <v>435</v>
      </c>
      <c r="I131" s="81" t="s">
        <v>430</v>
      </c>
      <c r="J131" s="85" t="s">
        <v>436</v>
      </c>
    </row>
    <row r="132" spans="1:10" x14ac:dyDescent="0.2">
      <c r="A132" s="81" t="s">
        <v>704</v>
      </c>
      <c r="B132" s="81" t="s">
        <v>705</v>
      </c>
      <c r="C132" s="81" t="s">
        <v>639</v>
      </c>
      <c r="D132" s="82" t="s">
        <v>562</v>
      </c>
      <c r="F132" s="83" t="s">
        <v>434</v>
      </c>
      <c r="G132" s="84" t="s">
        <v>435</v>
      </c>
      <c r="H132" s="84" t="s">
        <v>435</v>
      </c>
      <c r="I132" s="81" t="s">
        <v>430</v>
      </c>
      <c r="J132" s="85" t="s">
        <v>436</v>
      </c>
    </row>
    <row r="133" spans="1:10" x14ac:dyDescent="0.2">
      <c r="A133" s="81" t="s">
        <v>706</v>
      </c>
      <c r="B133" s="81" t="s">
        <v>707</v>
      </c>
      <c r="C133" s="81" t="s">
        <v>639</v>
      </c>
      <c r="D133" s="82" t="s">
        <v>562</v>
      </c>
      <c r="F133" s="83" t="s">
        <v>434</v>
      </c>
      <c r="G133" s="84" t="s">
        <v>435</v>
      </c>
      <c r="H133" s="84" t="s">
        <v>435</v>
      </c>
      <c r="I133" s="81" t="s">
        <v>430</v>
      </c>
      <c r="J133" s="85" t="s">
        <v>436</v>
      </c>
    </row>
    <row r="134" spans="1:10" x14ac:dyDescent="0.2">
      <c r="A134" s="81" t="s">
        <v>708</v>
      </c>
      <c r="B134" s="81" t="s">
        <v>709</v>
      </c>
      <c r="C134" s="81" t="s">
        <v>639</v>
      </c>
      <c r="D134" s="82" t="s">
        <v>562</v>
      </c>
      <c r="F134" s="83" t="s">
        <v>434</v>
      </c>
      <c r="G134" s="84" t="s">
        <v>435</v>
      </c>
      <c r="H134" s="84" t="s">
        <v>435</v>
      </c>
      <c r="I134" s="81" t="s">
        <v>430</v>
      </c>
      <c r="J134" s="85" t="s">
        <v>436</v>
      </c>
    </row>
    <row r="135" spans="1:10" x14ac:dyDescent="0.2">
      <c r="A135" s="81" t="s">
        <v>710</v>
      </c>
      <c r="B135" s="81" t="s">
        <v>711</v>
      </c>
      <c r="C135" s="81" t="s">
        <v>639</v>
      </c>
      <c r="D135" s="82" t="s">
        <v>562</v>
      </c>
      <c r="F135" s="83" t="s">
        <v>434</v>
      </c>
      <c r="G135" s="84" t="s">
        <v>435</v>
      </c>
      <c r="H135" s="84" t="s">
        <v>435</v>
      </c>
      <c r="I135" s="81" t="s">
        <v>430</v>
      </c>
      <c r="J135" s="85" t="s">
        <v>436</v>
      </c>
    </row>
    <row r="136" spans="1:10" x14ac:dyDescent="0.2">
      <c r="A136" s="81" t="s">
        <v>712</v>
      </c>
      <c r="B136" s="81" t="s">
        <v>713</v>
      </c>
      <c r="C136" s="81" t="s">
        <v>639</v>
      </c>
      <c r="D136" s="82" t="s">
        <v>562</v>
      </c>
      <c r="F136" s="83" t="s">
        <v>434</v>
      </c>
      <c r="G136" s="84" t="s">
        <v>435</v>
      </c>
      <c r="H136" s="84" t="s">
        <v>435</v>
      </c>
      <c r="I136" s="81" t="s">
        <v>430</v>
      </c>
      <c r="J136" s="85" t="s">
        <v>436</v>
      </c>
    </row>
    <row r="137" spans="1:10" x14ac:dyDescent="0.2">
      <c r="A137" s="81" t="s">
        <v>714</v>
      </c>
      <c r="B137" s="81" t="s">
        <v>715</v>
      </c>
      <c r="C137" s="81" t="s">
        <v>639</v>
      </c>
      <c r="D137" s="82" t="s">
        <v>432</v>
      </c>
      <c r="F137" s="83" t="s">
        <v>434</v>
      </c>
      <c r="G137" s="84" t="s">
        <v>435</v>
      </c>
      <c r="H137" s="84" t="s">
        <v>435</v>
      </c>
      <c r="I137" s="81" t="s">
        <v>430</v>
      </c>
      <c r="J137" s="85" t="s">
        <v>436</v>
      </c>
    </row>
    <row r="138" spans="1:10" x14ac:dyDescent="0.2">
      <c r="A138" s="81" t="s">
        <v>716</v>
      </c>
      <c r="B138" s="81" t="s">
        <v>717</v>
      </c>
      <c r="C138" s="81" t="s">
        <v>639</v>
      </c>
      <c r="D138" s="82" t="s">
        <v>432</v>
      </c>
      <c r="F138" s="83" t="s">
        <v>434</v>
      </c>
      <c r="G138" s="84" t="s">
        <v>435</v>
      </c>
      <c r="H138" s="84" t="s">
        <v>435</v>
      </c>
      <c r="I138" s="81" t="s">
        <v>430</v>
      </c>
      <c r="J138" s="85" t="s">
        <v>436</v>
      </c>
    </row>
    <row r="139" spans="1:10" x14ac:dyDescent="0.2">
      <c r="A139" s="81" t="s">
        <v>718</v>
      </c>
      <c r="B139" s="81" t="s">
        <v>719</v>
      </c>
      <c r="C139" s="81" t="s">
        <v>639</v>
      </c>
      <c r="D139" s="82" t="s">
        <v>432</v>
      </c>
      <c r="F139" s="83" t="s">
        <v>434</v>
      </c>
      <c r="G139" s="84" t="s">
        <v>435</v>
      </c>
      <c r="H139" s="84" t="s">
        <v>435</v>
      </c>
      <c r="I139" s="81" t="s">
        <v>430</v>
      </c>
      <c r="J139" s="85" t="s">
        <v>436</v>
      </c>
    </row>
    <row r="140" spans="1:10" x14ac:dyDescent="0.2">
      <c r="A140" s="81" t="s">
        <v>720</v>
      </c>
      <c r="B140" s="81" t="s">
        <v>721</v>
      </c>
      <c r="C140" s="81" t="s">
        <v>557</v>
      </c>
      <c r="D140" s="82" t="s">
        <v>432</v>
      </c>
      <c r="F140" s="83" t="s">
        <v>434</v>
      </c>
      <c r="G140" s="84" t="s">
        <v>435</v>
      </c>
      <c r="H140" s="84" t="s">
        <v>435</v>
      </c>
      <c r="I140" s="81" t="s">
        <v>430</v>
      </c>
      <c r="J140" s="85" t="s">
        <v>436</v>
      </c>
    </row>
    <row r="141" spans="1:10" x14ac:dyDescent="0.2">
      <c r="A141" s="81" t="s">
        <v>722</v>
      </c>
      <c r="B141" s="81" t="s">
        <v>723</v>
      </c>
      <c r="C141" s="81" t="s">
        <v>588</v>
      </c>
      <c r="D141" s="82" t="s">
        <v>432</v>
      </c>
      <c r="F141" s="83" t="s">
        <v>434</v>
      </c>
      <c r="G141" s="84" t="s">
        <v>435</v>
      </c>
      <c r="H141" s="84" t="s">
        <v>435</v>
      </c>
      <c r="I141" s="81" t="s">
        <v>430</v>
      </c>
      <c r="J141" s="85" t="s">
        <v>436</v>
      </c>
    </row>
    <row r="142" spans="1:10" x14ac:dyDescent="0.2">
      <c r="A142" s="81" t="s">
        <v>724</v>
      </c>
      <c r="B142" s="81" t="s">
        <v>725</v>
      </c>
      <c r="C142" s="81" t="s">
        <v>639</v>
      </c>
      <c r="D142" s="82" t="s">
        <v>432</v>
      </c>
      <c r="F142" s="83" t="s">
        <v>434</v>
      </c>
      <c r="G142" s="84" t="s">
        <v>435</v>
      </c>
      <c r="H142" s="84" t="s">
        <v>435</v>
      </c>
      <c r="I142" s="81" t="s">
        <v>430</v>
      </c>
      <c r="J142" s="85" t="s">
        <v>436</v>
      </c>
    </row>
    <row r="143" spans="1:10" x14ac:dyDescent="0.2">
      <c r="A143" s="81" t="s">
        <v>726</v>
      </c>
      <c r="B143" s="81" t="s">
        <v>727</v>
      </c>
      <c r="C143" s="81" t="s">
        <v>639</v>
      </c>
      <c r="D143" s="82" t="s">
        <v>562</v>
      </c>
      <c r="F143" s="83" t="s">
        <v>434</v>
      </c>
      <c r="G143" s="84" t="s">
        <v>435</v>
      </c>
      <c r="H143" s="84" t="s">
        <v>435</v>
      </c>
      <c r="I143" s="81" t="s">
        <v>430</v>
      </c>
      <c r="J143" s="85" t="s">
        <v>436</v>
      </c>
    </row>
    <row r="144" spans="1:10" x14ac:dyDescent="0.2">
      <c r="A144" s="81" t="s">
        <v>728</v>
      </c>
      <c r="B144" s="81" t="s">
        <v>729</v>
      </c>
      <c r="C144" s="81" t="s">
        <v>639</v>
      </c>
      <c r="D144" s="82" t="s">
        <v>562</v>
      </c>
      <c r="F144" s="83" t="s">
        <v>434</v>
      </c>
      <c r="G144" s="84" t="s">
        <v>435</v>
      </c>
      <c r="H144" s="84" t="s">
        <v>435</v>
      </c>
      <c r="I144" s="81" t="s">
        <v>430</v>
      </c>
      <c r="J144" s="85" t="s">
        <v>436</v>
      </c>
    </row>
    <row r="145" spans="1:10" x14ac:dyDescent="0.2">
      <c r="A145" s="81" t="s">
        <v>730</v>
      </c>
      <c r="B145" s="81" t="s">
        <v>731</v>
      </c>
      <c r="C145" s="81" t="s">
        <v>639</v>
      </c>
      <c r="D145" s="82" t="s">
        <v>432</v>
      </c>
      <c r="F145" s="83" t="s">
        <v>434</v>
      </c>
      <c r="G145" s="84" t="s">
        <v>435</v>
      </c>
      <c r="H145" s="84" t="s">
        <v>435</v>
      </c>
      <c r="I145" s="81" t="s">
        <v>430</v>
      </c>
      <c r="J145" s="85" t="s">
        <v>436</v>
      </c>
    </row>
    <row r="146" spans="1:10" x14ac:dyDescent="0.2">
      <c r="A146" s="81" t="s">
        <v>732</v>
      </c>
      <c r="B146" s="81" t="s">
        <v>733</v>
      </c>
      <c r="C146" s="81" t="s">
        <v>639</v>
      </c>
      <c r="D146" s="82" t="s">
        <v>599</v>
      </c>
      <c r="F146" s="83" t="s">
        <v>434</v>
      </c>
      <c r="G146" s="84" t="s">
        <v>435</v>
      </c>
      <c r="H146" s="84" t="s">
        <v>435</v>
      </c>
      <c r="I146" s="81" t="s">
        <v>430</v>
      </c>
      <c r="J146" s="85" t="s">
        <v>436</v>
      </c>
    </row>
    <row r="147" spans="1:10" x14ac:dyDescent="0.2">
      <c r="A147" s="81" t="s">
        <v>734</v>
      </c>
      <c r="B147" s="81" t="s">
        <v>735</v>
      </c>
      <c r="C147" s="81" t="s">
        <v>639</v>
      </c>
      <c r="D147" s="82" t="s">
        <v>432</v>
      </c>
      <c r="F147" s="83" t="s">
        <v>434</v>
      </c>
      <c r="G147" s="84" t="s">
        <v>435</v>
      </c>
      <c r="H147" s="84" t="s">
        <v>435</v>
      </c>
      <c r="I147" s="81" t="s">
        <v>430</v>
      </c>
      <c r="J147" s="85" t="s">
        <v>436</v>
      </c>
    </row>
    <row r="148" spans="1:10" x14ac:dyDescent="0.2">
      <c r="A148" s="81" t="s">
        <v>737</v>
      </c>
      <c r="B148" s="81" t="s">
        <v>738</v>
      </c>
      <c r="C148" s="81" t="s">
        <v>639</v>
      </c>
      <c r="D148" s="82" t="s">
        <v>447</v>
      </c>
      <c r="F148" s="83" t="s">
        <v>434</v>
      </c>
      <c r="G148" s="84" t="s">
        <v>435</v>
      </c>
      <c r="H148" s="84" t="s">
        <v>435</v>
      </c>
      <c r="I148" s="81" t="s">
        <v>430</v>
      </c>
      <c r="J148" s="85" t="s">
        <v>436</v>
      </c>
    </row>
    <row r="149" spans="1:10" x14ac:dyDescent="0.2">
      <c r="A149" s="81" t="s">
        <v>739</v>
      </c>
      <c r="B149" s="81" t="s">
        <v>740</v>
      </c>
      <c r="C149" s="81" t="s">
        <v>639</v>
      </c>
      <c r="D149" s="82" t="s">
        <v>432</v>
      </c>
      <c r="F149" s="83" t="s">
        <v>434</v>
      </c>
      <c r="G149" s="84" t="s">
        <v>435</v>
      </c>
      <c r="H149" s="84" t="s">
        <v>435</v>
      </c>
      <c r="I149" s="81" t="s">
        <v>430</v>
      </c>
      <c r="J149" s="85" t="s">
        <v>436</v>
      </c>
    </row>
    <row r="150" spans="1:10" x14ac:dyDescent="0.2">
      <c r="A150" s="81" t="s">
        <v>741</v>
      </c>
      <c r="B150" s="81" t="s">
        <v>742</v>
      </c>
      <c r="C150" s="81" t="s">
        <v>639</v>
      </c>
      <c r="D150" s="82" t="s">
        <v>432</v>
      </c>
      <c r="F150" s="83" t="s">
        <v>434</v>
      </c>
      <c r="G150" s="84" t="s">
        <v>435</v>
      </c>
      <c r="H150" s="84" t="s">
        <v>435</v>
      </c>
      <c r="I150" s="81" t="s">
        <v>430</v>
      </c>
      <c r="J150" s="85" t="s">
        <v>436</v>
      </c>
    </row>
    <row r="151" spans="1:10" x14ac:dyDescent="0.2">
      <c r="A151" s="81" t="s">
        <v>743</v>
      </c>
      <c r="B151" s="81" t="s">
        <v>744</v>
      </c>
      <c r="C151" s="81" t="s">
        <v>639</v>
      </c>
      <c r="D151" s="82" t="s">
        <v>447</v>
      </c>
      <c r="F151" s="83" t="s">
        <v>434</v>
      </c>
      <c r="G151" s="84" t="s">
        <v>435</v>
      </c>
      <c r="H151" s="84" t="s">
        <v>435</v>
      </c>
      <c r="I151" s="81" t="s">
        <v>430</v>
      </c>
      <c r="J151" s="85" t="s">
        <v>436</v>
      </c>
    </row>
    <row r="152" spans="1:10" x14ac:dyDescent="0.2">
      <c r="A152" s="81" t="s">
        <v>745</v>
      </c>
      <c r="B152" s="81" t="s">
        <v>746</v>
      </c>
      <c r="C152" s="81" t="s">
        <v>639</v>
      </c>
      <c r="D152" s="82" t="s">
        <v>447</v>
      </c>
      <c r="F152" s="83" t="s">
        <v>434</v>
      </c>
      <c r="G152" s="84" t="s">
        <v>435</v>
      </c>
      <c r="H152" s="84" t="s">
        <v>435</v>
      </c>
      <c r="I152" s="81" t="s">
        <v>430</v>
      </c>
      <c r="J152" s="85" t="s">
        <v>436</v>
      </c>
    </row>
    <row r="153" spans="1:10" x14ac:dyDescent="0.2">
      <c r="A153" s="81" t="s">
        <v>747</v>
      </c>
      <c r="B153" s="81" t="s">
        <v>748</v>
      </c>
      <c r="C153" s="81" t="s">
        <v>639</v>
      </c>
      <c r="D153" s="82" t="s">
        <v>447</v>
      </c>
      <c r="F153" s="83" t="s">
        <v>434</v>
      </c>
      <c r="G153" s="84" t="s">
        <v>435</v>
      </c>
      <c r="H153" s="84" t="s">
        <v>435</v>
      </c>
      <c r="I153" s="81" t="s">
        <v>430</v>
      </c>
      <c r="J153" s="85" t="s">
        <v>436</v>
      </c>
    </row>
    <row r="154" spans="1:10" x14ac:dyDescent="0.2">
      <c r="A154" s="81" t="s">
        <v>749</v>
      </c>
      <c r="B154" s="81" t="s">
        <v>750</v>
      </c>
      <c r="C154" s="81" t="s">
        <v>639</v>
      </c>
      <c r="D154" s="82" t="s">
        <v>447</v>
      </c>
      <c r="F154" s="83" t="s">
        <v>434</v>
      </c>
      <c r="G154" s="84" t="s">
        <v>435</v>
      </c>
      <c r="H154" s="84" t="s">
        <v>435</v>
      </c>
      <c r="I154" s="81" t="s">
        <v>430</v>
      </c>
      <c r="J154" s="85" t="s">
        <v>436</v>
      </c>
    </row>
    <row r="155" spans="1:10" x14ac:dyDescent="0.2">
      <c r="A155" s="81" t="s">
        <v>751</v>
      </c>
      <c r="B155" s="81" t="s">
        <v>752</v>
      </c>
      <c r="C155" s="81" t="s">
        <v>639</v>
      </c>
      <c r="D155" s="82" t="s">
        <v>599</v>
      </c>
      <c r="F155" s="83" t="s">
        <v>434</v>
      </c>
      <c r="G155" s="84" t="s">
        <v>435</v>
      </c>
      <c r="H155" s="84" t="s">
        <v>435</v>
      </c>
      <c r="I155" s="81" t="s">
        <v>430</v>
      </c>
      <c r="J155" s="85" t="s">
        <v>436</v>
      </c>
    </row>
    <row r="156" spans="1:10" x14ac:dyDescent="0.2">
      <c r="A156" s="81" t="s">
        <v>753</v>
      </c>
      <c r="B156" s="81" t="s">
        <v>754</v>
      </c>
      <c r="C156" s="81" t="s">
        <v>639</v>
      </c>
      <c r="D156" s="82" t="s">
        <v>432</v>
      </c>
      <c r="F156" s="83" t="s">
        <v>434</v>
      </c>
      <c r="G156" s="84" t="s">
        <v>435</v>
      </c>
      <c r="H156" s="84" t="s">
        <v>435</v>
      </c>
      <c r="I156" s="81" t="s">
        <v>430</v>
      </c>
      <c r="J156" s="85" t="s">
        <v>436</v>
      </c>
    </row>
    <row r="157" spans="1:10" x14ac:dyDescent="0.2">
      <c r="A157" s="81" t="s">
        <v>755</v>
      </c>
      <c r="B157" s="81" t="s">
        <v>756</v>
      </c>
      <c r="C157" s="81" t="s">
        <v>639</v>
      </c>
      <c r="D157" s="82" t="s">
        <v>599</v>
      </c>
      <c r="F157" s="83" t="s">
        <v>434</v>
      </c>
      <c r="G157" s="84" t="s">
        <v>435</v>
      </c>
      <c r="H157" s="84" t="s">
        <v>435</v>
      </c>
      <c r="I157" s="81" t="s">
        <v>430</v>
      </c>
      <c r="J157" s="85" t="s">
        <v>436</v>
      </c>
    </row>
    <row r="158" spans="1:10" x14ac:dyDescent="0.2">
      <c r="A158" s="81" t="s">
        <v>757</v>
      </c>
      <c r="B158" s="81" t="s">
        <v>758</v>
      </c>
      <c r="C158" s="81" t="s">
        <v>639</v>
      </c>
      <c r="D158" s="82" t="s">
        <v>599</v>
      </c>
      <c r="F158" s="83" t="s">
        <v>434</v>
      </c>
      <c r="G158" s="84" t="s">
        <v>435</v>
      </c>
      <c r="H158" s="84" t="s">
        <v>435</v>
      </c>
      <c r="I158" s="81" t="s">
        <v>430</v>
      </c>
      <c r="J158" s="85" t="s">
        <v>436</v>
      </c>
    </row>
    <row r="159" spans="1:10" x14ac:dyDescent="0.2">
      <c r="A159" s="81" t="s">
        <v>759</v>
      </c>
      <c r="B159" s="81" t="s">
        <v>760</v>
      </c>
      <c r="C159" s="81" t="s">
        <v>639</v>
      </c>
      <c r="D159" s="82" t="s">
        <v>562</v>
      </c>
      <c r="F159" s="83" t="s">
        <v>434</v>
      </c>
      <c r="G159" s="84" t="s">
        <v>435</v>
      </c>
      <c r="H159" s="84" t="s">
        <v>435</v>
      </c>
      <c r="I159" s="81" t="s">
        <v>430</v>
      </c>
      <c r="J159" s="85" t="s">
        <v>436</v>
      </c>
    </row>
    <row r="160" spans="1:10" x14ac:dyDescent="0.2">
      <c r="A160" s="81" t="s">
        <v>761</v>
      </c>
      <c r="B160" s="81" t="s">
        <v>762</v>
      </c>
      <c r="C160" s="81" t="s">
        <v>639</v>
      </c>
      <c r="D160" s="82" t="s">
        <v>562</v>
      </c>
      <c r="F160" s="83" t="s">
        <v>434</v>
      </c>
      <c r="G160" s="84" t="s">
        <v>435</v>
      </c>
      <c r="H160" s="84" t="s">
        <v>435</v>
      </c>
      <c r="I160" s="81" t="s">
        <v>430</v>
      </c>
      <c r="J160" s="85" t="s">
        <v>436</v>
      </c>
    </row>
    <row r="161" spans="1:10" x14ac:dyDescent="0.2">
      <c r="A161" s="81" t="s">
        <v>763</v>
      </c>
      <c r="B161" s="81" t="s">
        <v>764</v>
      </c>
      <c r="C161" s="81" t="s">
        <v>639</v>
      </c>
      <c r="D161" s="82" t="s">
        <v>562</v>
      </c>
      <c r="F161" s="83" t="s">
        <v>434</v>
      </c>
      <c r="G161" s="84" t="s">
        <v>435</v>
      </c>
      <c r="H161" s="84" t="s">
        <v>435</v>
      </c>
      <c r="I161" s="81" t="s">
        <v>430</v>
      </c>
      <c r="J161" s="85" t="s">
        <v>436</v>
      </c>
    </row>
    <row r="162" spans="1:10" x14ac:dyDescent="0.2">
      <c r="A162" s="81" t="s">
        <v>765</v>
      </c>
      <c r="B162" s="81" t="s">
        <v>766</v>
      </c>
      <c r="C162" s="81" t="s">
        <v>639</v>
      </c>
      <c r="D162" s="82" t="s">
        <v>582</v>
      </c>
      <c r="F162" s="83" t="s">
        <v>434</v>
      </c>
      <c r="G162" s="84" t="s">
        <v>435</v>
      </c>
      <c r="H162" s="84" t="s">
        <v>435</v>
      </c>
      <c r="I162" s="81" t="s">
        <v>430</v>
      </c>
      <c r="J162" s="85" t="s">
        <v>436</v>
      </c>
    </row>
    <row r="163" spans="1:10" x14ac:dyDescent="0.2">
      <c r="A163" s="81" t="s">
        <v>767</v>
      </c>
      <c r="B163" s="81" t="s">
        <v>768</v>
      </c>
      <c r="C163" s="81" t="s">
        <v>639</v>
      </c>
      <c r="D163" s="82" t="s">
        <v>432</v>
      </c>
      <c r="F163" s="83" t="s">
        <v>434</v>
      </c>
      <c r="G163" s="84" t="s">
        <v>435</v>
      </c>
      <c r="H163" s="84" t="s">
        <v>435</v>
      </c>
      <c r="I163" s="81" t="s">
        <v>430</v>
      </c>
      <c r="J163" s="85" t="s">
        <v>436</v>
      </c>
    </row>
    <row r="164" spans="1:10" x14ac:dyDescent="0.2">
      <c r="A164" s="81" t="s">
        <v>769</v>
      </c>
      <c r="B164" s="81" t="s">
        <v>770</v>
      </c>
      <c r="C164" s="81" t="s">
        <v>639</v>
      </c>
      <c r="D164" s="82" t="s">
        <v>432</v>
      </c>
      <c r="F164" s="83" t="s">
        <v>434</v>
      </c>
      <c r="G164" s="84" t="s">
        <v>435</v>
      </c>
      <c r="H164" s="84" t="s">
        <v>435</v>
      </c>
      <c r="I164" s="81" t="s">
        <v>430</v>
      </c>
      <c r="J164" s="85" t="s">
        <v>436</v>
      </c>
    </row>
    <row r="165" spans="1:10" x14ac:dyDescent="0.2">
      <c r="A165" s="81" t="s">
        <v>771</v>
      </c>
      <c r="B165" s="81" t="s">
        <v>772</v>
      </c>
      <c r="C165" s="81" t="s">
        <v>639</v>
      </c>
      <c r="D165" s="82" t="s">
        <v>599</v>
      </c>
      <c r="F165" s="83" t="s">
        <v>434</v>
      </c>
      <c r="G165" s="84" t="s">
        <v>435</v>
      </c>
      <c r="H165" s="84" t="s">
        <v>435</v>
      </c>
      <c r="I165" s="81" t="s">
        <v>430</v>
      </c>
      <c r="J165" s="85" t="s">
        <v>436</v>
      </c>
    </row>
    <row r="166" spans="1:10" x14ac:dyDescent="0.2">
      <c r="A166" s="81" t="s">
        <v>773</v>
      </c>
      <c r="B166" s="81" t="s">
        <v>774</v>
      </c>
      <c r="C166" s="81" t="s">
        <v>639</v>
      </c>
      <c r="D166" s="82" t="s">
        <v>611</v>
      </c>
      <c r="F166" s="83" t="s">
        <v>434</v>
      </c>
      <c r="G166" s="84" t="s">
        <v>435</v>
      </c>
      <c r="H166" s="84" t="s">
        <v>435</v>
      </c>
      <c r="I166" s="81" t="s">
        <v>430</v>
      </c>
      <c r="J166" s="85" t="s">
        <v>436</v>
      </c>
    </row>
    <row r="167" spans="1:10" x14ac:dyDescent="0.2">
      <c r="A167" s="81" t="s">
        <v>775</v>
      </c>
      <c r="B167" s="81" t="s">
        <v>776</v>
      </c>
      <c r="C167" s="81" t="s">
        <v>639</v>
      </c>
      <c r="D167" s="82" t="s">
        <v>562</v>
      </c>
      <c r="F167" s="83" t="s">
        <v>434</v>
      </c>
      <c r="G167" s="84" t="s">
        <v>435</v>
      </c>
      <c r="H167" s="84" t="s">
        <v>435</v>
      </c>
      <c r="I167" s="81" t="s">
        <v>430</v>
      </c>
      <c r="J167" s="85" t="s">
        <v>436</v>
      </c>
    </row>
    <row r="168" spans="1:10" x14ac:dyDescent="0.2">
      <c r="A168" s="81" t="s">
        <v>777</v>
      </c>
      <c r="B168" s="81" t="s">
        <v>778</v>
      </c>
      <c r="C168" s="81" t="s">
        <v>639</v>
      </c>
      <c r="D168" s="82" t="s">
        <v>562</v>
      </c>
      <c r="F168" s="83" t="s">
        <v>434</v>
      </c>
      <c r="G168" s="84" t="s">
        <v>435</v>
      </c>
      <c r="H168" s="84" t="s">
        <v>435</v>
      </c>
      <c r="I168" s="81" t="s">
        <v>430</v>
      </c>
      <c r="J168" s="85" t="s">
        <v>436</v>
      </c>
    </row>
    <row r="169" spans="1:10" x14ac:dyDescent="0.2">
      <c r="A169" s="81" t="s">
        <v>779</v>
      </c>
      <c r="B169" s="81" t="s">
        <v>780</v>
      </c>
      <c r="C169" s="81" t="s">
        <v>639</v>
      </c>
      <c r="D169" s="82" t="s">
        <v>611</v>
      </c>
      <c r="F169" s="83" t="s">
        <v>434</v>
      </c>
      <c r="G169" s="84" t="s">
        <v>435</v>
      </c>
      <c r="H169" s="84" t="s">
        <v>435</v>
      </c>
      <c r="I169" s="81" t="s">
        <v>430</v>
      </c>
      <c r="J169" s="85" t="s">
        <v>436</v>
      </c>
    </row>
    <row r="170" spans="1:10" x14ac:dyDescent="0.2">
      <c r="A170" s="81" t="s">
        <v>782</v>
      </c>
      <c r="B170" s="81" t="s">
        <v>783</v>
      </c>
      <c r="C170" s="81" t="s">
        <v>639</v>
      </c>
      <c r="D170" s="82" t="s">
        <v>562</v>
      </c>
      <c r="F170" s="83" t="s">
        <v>434</v>
      </c>
      <c r="G170" s="84" t="s">
        <v>435</v>
      </c>
      <c r="H170" s="84" t="s">
        <v>435</v>
      </c>
      <c r="I170" s="81" t="s">
        <v>430</v>
      </c>
      <c r="J170" s="85" t="s">
        <v>436</v>
      </c>
    </row>
    <row r="171" spans="1:10" x14ac:dyDescent="0.2">
      <c r="A171" s="81" t="s">
        <v>784</v>
      </c>
      <c r="B171" s="81" t="s">
        <v>785</v>
      </c>
      <c r="C171" s="81" t="s">
        <v>639</v>
      </c>
      <c r="D171" s="82" t="s">
        <v>611</v>
      </c>
      <c r="F171" s="83" t="s">
        <v>434</v>
      </c>
      <c r="G171" s="84" t="s">
        <v>435</v>
      </c>
      <c r="H171" s="84" t="s">
        <v>435</v>
      </c>
      <c r="I171" s="81" t="s">
        <v>430</v>
      </c>
      <c r="J171" s="85" t="s">
        <v>436</v>
      </c>
    </row>
    <row r="172" spans="1:10" x14ac:dyDescent="0.2">
      <c r="A172" s="81" t="s">
        <v>786</v>
      </c>
      <c r="B172" s="81" t="s">
        <v>787</v>
      </c>
      <c r="C172" s="81" t="s">
        <v>639</v>
      </c>
      <c r="D172" s="82" t="s">
        <v>611</v>
      </c>
      <c r="F172" s="83" t="s">
        <v>434</v>
      </c>
      <c r="G172" s="84" t="s">
        <v>435</v>
      </c>
      <c r="H172" s="84" t="s">
        <v>435</v>
      </c>
      <c r="I172" s="81" t="s">
        <v>430</v>
      </c>
      <c r="J172" s="85" t="s">
        <v>436</v>
      </c>
    </row>
    <row r="173" spans="1:10" x14ac:dyDescent="0.2">
      <c r="A173" s="81" t="s">
        <v>788</v>
      </c>
      <c r="B173" s="81" t="s">
        <v>789</v>
      </c>
      <c r="C173" s="81" t="s">
        <v>639</v>
      </c>
      <c r="D173" s="82" t="s">
        <v>790</v>
      </c>
      <c r="F173" s="83" t="s">
        <v>434</v>
      </c>
      <c r="G173" s="84" t="s">
        <v>435</v>
      </c>
      <c r="H173" s="84" t="s">
        <v>435</v>
      </c>
      <c r="I173" s="81" t="s">
        <v>430</v>
      </c>
      <c r="J173" s="85" t="s">
        <v>436</v>
      </c>
    </row>
    <row r="174" spans="1:10" x14ac:dyDescent="0.2">
      <c r="A174" s="81" t="s">
        <v>791</v>
      </c>
      <c r="B174" s="81" t="s">
        <v>792</v>
      </c>
      <c r="C174" s="81" t="s">
        <v>639</v>
      </c>
      <c r="D174" s="82" t="s">
        <v>562</v>
      </c>
      <c r="F174" s="83" t="s">
        <v>434</v>
      </c>
      <c r="G174" s="84" t="s">
        <v>435</v>
      </c>
      <c r="H174" s="84" t="s">
        <v>435</v>
      </c>
      <c r="I174" s="81" t="s">
        <v>430</v>
      </c>
      <c r="J174" s="85" t="s">
        <v>436</v>
      </c>
    </row>
    <row r="175" spans="1:10" x14ac:dyDescent="0.2">
      <c r="A175" s="81" t="s">
        <v>793</v>
      </c>
      <c r="B175" s="81" t="s">
        <v>794</v>
      </c>
      <c r="C175" s="81" t="s">
        <v>639</v>
      </c>
      <c r="D175" s="82" t="s">
        <v>599</v>
      </c>
      <c r="F175" s="83" t="s">
        <v>434</v>
      </c>
      <c r="G175" s="84" t="s">
        <v>435</v>
      </c>
      <c r="H175" s="84" t="s">
        <v>435</v>
      </c>
      <c r="I175" s="81" t="s">
        <v>430</v>
      </c>
      <c r="J175" s="85" t="s">
        <v>436</v>
      </c>
    </row>
    <row r="176" spans="1:10" x14ac:dyDescent="0.2">
      <c r="A176" s="81" t="s">
        <v>795</v>
      </c>
      <c r="B176" s="81" t="s">
        <v>796</v>
      </c>
      <c r="C176" s="81" t="s">
        <v>639</v>
      </c>
      <c r="D176" s="82" t="s">
        <v>562</v>
      </c>
      <c r="F176" s="83" t="s">
        <v>434</v>
      </c>
      <c r="G176" s="84" t="s">
        <v>435</v>
      </c>
      <c r="H176" s="84" t="s">
        <v>435</v>
      </c>
      <c r="I176" s="81" t="s">
        <v>430</v>
      </c>
      <c r="J176" s="85" t="s">
        <v>436</v>
      </c>
    </row>
    <row r="177" spans="1:10" x14ac:dyDescent="0.2">
      <c r="A177" s="81" t="s">
        <v>797</v>
      </c>
      <c r="B177" s="81" t="s">
        <v>798</v>
      </c>
      <c r="C177" s="81" t="s">
        <v>639</v>
      </c>
      <c r="D177" s="82" t="s">
        <v>562</v>
      </c>
      <c r="F177" s="83" t="s">
        <v>434</v>
      </c>
      <c r="G177" s="84" t="s">
        <v>435</v>
      </c>
      <c r="H177" s="84" t="s">
        <v>435</v>
      </c>
      <c r="I177" s="81" t="s">
        <v>430</v>
      </c>
      <c r="J177" s="85" t="s">
        <v>436</v>
      </c>
    </row>
    <row r="178" spans="1:10" x14ac:dyDescent="0.2">
      <c r="A178" s="81" t="s">
        <v>799</v>
      </c>
      <c r="B178" s="81" t="s">
        <v>800</v>
      </c>
      <c r="C178" s="81" t="s">
        <v>639</v>
      </c>
      <c r="D178" s="82" t="s">
        <v>562</v>
      </c>
      <c r="F178" s="83" t="s">
        <v>434</v>
      </c>
      <c r="G178" s="84" t="s">
        <v>435</v>
      </c>
      <c r="H178" s="84" t="s">
        <v>435</v>
      </c>
      <c r="I178" s="81" t="s">
        <v>430</v>
      </c>
      <c r="J178" s="85" t="s">
        <v>436</v>
      </c>
    </row>
    <row r="179" spans="1:10" x14ac:dyDescent="0.2">
      <c r="A179" s="81" t="s">
        <v>801</v>
      </c>
      <c r="B179" s="81" t="s">
        <v>802</v>
      </c>
      <c r="C179" s="81" t="s">
        <v>639</v>
      </c>
      <c r="D179" s="82" t="s">
        <v>562</v>
      </c>
      <c r="F179" s="83" t="s">
        <v>434</v>
      </c>
      <c r="G179" s="84" t="s">
        <v>435</v>
      </c>
      <c r="H179" s="84" t="s">
        <v>435</v>
      </c>
      <c r="I179" s="81" t="s">
        <v>430</v>
      </c>
      <c r="J179" s="85" t="s">
        <v>436</v>
      </c>
    </row>
    <row r="180" spans="1:10" x14ac:dyDescent="0.2">
      <c r="A180" s="81" t="s">
        <v>803</v>
      </c>
      <c r="B180" s="81" t="s">
        <v>804</v>
      </c>
      <c r="C180" s="81" t="s">
        <v>639</v>
      </c>
      <c r="D180" s="82" t="s">
        <v>599</v>
      </c>
      <c r="F180" s="83" t="s">
        <v>434</v>
      </c>
      <c r="G180" s="84" t="s">
        <v>435</v>
      </c>
      <c r="H180" s="84" t="s">
        <v>435</v>
      </c>
      <c r="I180" s="81" t="s">
        <v>430</v>
      </c>
      <c r="J180" s="85" t="s">
        <v>436</v>
      </c>
    </row>
    <row r="181" spans="1:10" x14ac:dyDescent="0.2">
      <c r="A181" s="81" t="s">
        <v>805</v>
      </c>
      <c r="B181" s="81" t="s">
        <v>806</v>
      </c>
      <c r="C181" s="81" t="s">
        <v>639</v>
      </c>
      <c r="D181" s="82" t="s">
        <v>599</v>
      </c>
      <c r="F181" s="83" t="s">
        <v>434</v>
      </c>
      <c r="G181" s="84" t="s">
        <v>435</v>
      </c>
      <c r="H181" s="84" t="s">
        <v>435</v>
      </c>
      <c r="I181" s="81" t="s">
        <v>430</v>
      </c>
      <c r="J181" s="85" t="s">
        <v>436</v>
      </c>
    </row>
    <row r="182" spans="1:10" x14ac:dyDescent="0.2">
      <c r="A182" s="81" t="s">
        <v>807</v>
      </c>
      <c r="B182" s="81" t="s">
        <v>808</v>
      </c>
      <c r="C182" s="81" t="s">
        <v>639</v>
      </c>
      <c r="D182" s="82" t="s">
        <v>599</v>
      </c>
      <c r="F182" s="83" t="s">
        <v>434</v>
      </c>
      <c r="G182" s="84" t="s">
        <v>435</v>
      </c>
      <c r="H182" s="84" t="s">
        <v>435</v>
      </c>
      <c r="I182" s="81" t="s">
        <v>430</v>
      </c>
      <c r="J182" s="85" t="s">
        <v>436</v>
      </c>
    </row>
    <row r="183" spans="1:10" x14ac:dyDescent="0.2">
      <c r="A183" s="81" t="s">
        <v>809</v>
      </c>
      <c r="B183" s="81" t="s">
        <v>810</v>
      </c>
      <c r="C183" s="81" t="s">
        <v>639</v>
      </c>
      <c r="D183" s="82" t="s">
        <v>599</v>
      </c>
      <c r="F183" s="83" t="s">
        <v>434</v>
      </c>
      <c r="G183" s="84" t="s">
        <v>435</v>
      </c>
      <c r="H183" s="84" t="s">
        <v>435</v>
      </c>
      <c r="I183" s="81" t="s">
        <v>430</v>
      </c>
      <c r="J183" s="85" t="s">
        <v>436</v>
      </c>
    </row>
    <row r="184" spans="1:10" x14ac:dyDescent="0.2">
      <c r="A184" s="81" t="s">
        <v>811</v>
      </c>
      <c r="B184" s="81" t="s">
        <v>812</v>
      </c>
      <c r="C184" s="81" t="s">
        <v>639</v>
      </c>
      <c r="D184" s="82" t="s">
        <v>599</v>
      </c>
      <c r="F184" s="83" t="s">
        <v>434</v>
      </c>
      <c r="G184" s="84" t="s">
        <v>435</v>
      </c>
      <c r="H184" s="84" t="s">
        <v>435</v>
      </c>
      <c r="I184" s="81" t="s">
        <v>430</v>
      </c>
      <c r="J184" s="85" t="s">
        <v>436</v>
      </c>
    </row>
    <row r="185" spans="1:10" x14ac:dyDescent="0.2">
      <c r="A185" s="81" t="s">
        <v>813</v>
      </c>
      <c r="B185" s="81" t="s">
        <v>814</v>
      </c>
      <c r="C185" s="81" t="s">
        <v>639</v>
      </c>
      <c r="D185" s="82" t="s">
        <v>599</v>
      </c>
      <c r="F185" s="83" t="s">
        <v>434</v>
      </c>
      <c r="G185" s="84" t="s">
        <v>435</v>
      </c>
      <c r="H185" s="84" t="s">
        <v>435</v>
      </c>
      <c r="I185" s="81" t="s">
        <v>430</v>
      </c>
      <c r="J185" s="85" t="s">
        <v>436</v>
      </c>
    </row>
    <row r="186" spans="1:10" x14ac:dyDescent="0.2">
      <c r="A186" s="81" t="s">
        <v>815</v>
      </c>
      <c r="B186" s="81" t="s">
        <v>816</v>
      </c>
      <c r="C186" s="81" t="s">
        <v>639</v>
      </c>
      <c r="D186" s="82" t="s">
        <v>562</v>
      </c>
      <c r="F186" s="83" t="s">
        <v>434</v>
      </c>
      <c r="G186" s="84" t="s">
        <v>435</v>
      </c>
      <c r="H186" s="84" t="s">
        <v>435</v>
      </c>
      <c r="I186" s="81" t="s">
        <v>430</v>
      </c>
      <c r="J186" s="85" t="s">
        <v>436</v>
      </c>
    </row>
    <row r="187" spans="1:10" x14ac:dyDescent="0.2">
      <c r="A187" s="81" t="s">
        <v>817</v>
      </c>
      <c r="B187" s="81" t="s">
        <v>818</v>
      </c>
      <c r="C187" s="81" t="s">
        <v>639</v>
      </c>
      <c r="D187" s="82" t="s">
        <v>562</v>
      </c>
      <c r="F187" s="83" t="s">
        <v>434</v>
      </c>
      <c r="G187" s="84" t="s">
        <v>435</v>
      </c>
      <c r="H187" s="84" t="s">
        <v>435</v>
      </c>
      <c r="I187" s="81" t="s">
        <v>430</v>
      </c>
      <c r="J187" s="85" t="s">
        <v>436</v>
      </c>
    </row>
    <row r="188" spans="1:10" x14ac:dyDescent="0.2">
      <c r="A188" s="81" t="s">
        <v>819</v>
      </c>
      <c r="B188" s="81" t="s">
        <v>820</v>
      </c>
      <c r="C188" s="81" t="s">
        <v>639</v>
      </c>
      <c r="D188" s="82" t="s">
        <v>562</v>
      </c>
      <c r="F188" s="83" t="s">
        <v>434</v>
      </c>
      <c r="G188" s="84" t="s">
        <v>435</v>
      </c>
      <c r="H188" s="84" t="s">
        <v>435</v>
      </c>
      <c r="I188" s="81" t="s">
        <v>430</v>
      </c>
      <c r="J188" s="85" t="s">
        <v>436</v>
      </c>
    </row>
    <row r="189" spans="1:10" x14ac:dyDescent="0.2">
      <c r="A189" s="81" t="s">
        <v>821</v>
      </c>
      <c r="B189" s="81" t="s">
        <v>822</v>
      </c>
      <c r="C189" s="81" t="s">
        <v>639</v>
      </c>
      <c r="D189" s="82" t="s">
        <v>562</v>
      </c>
      <c r="F189" s="83" t="s">
        <v>434</v>
      </c>
      <c r="G189" s="84" t="s">
        <v>435</v>
      </c>
      <c r="H189" s="84" t="s">
        <v>435</v>
      </c>
      <c r="I189" s="81" t="s">
        <v>430</v>
      </c>
      <c r="J189" s="85" t="s">
        <v>436</v>
      </c>
    </row>
    <row r="190" spans="1:10" x14ac:dyDescent="0.2">
      <c r="A190" s="81" t="s">
        <v>823</v>
      </c>
      <c r="B190" s="81" t="s">
        <v>824</v>
      </c>
      <c r="C190" s="81" t="s">
        <v>639</v>
      </c>
      <c r="D190" s="82" t="s">
        <v>562</v>
      </c>
      <c r="F190" s="83" t="s">
        <v>434</v>
      </c>
      <c r="G190" s="84" t="s">
        <v>435</v>
      </c>
      <c r="H190" s="84" t="s">
        <v>435</v>
      </c>
      <c r="I190" s="81" t="s">
        <v>430</v>
      </c>
      <c r="J190" s="85" t="s">
        <v>436</v>
      </c>
    </row>
    <row r="191" spans="1:10" x14ac:dyDescent="0.2">
      <c r="A191" s="81" t="s">
        <v>825</v>
      </c>
      <c r="B191" s="81" t="s">
        <v>826</v>
      </c>
      <c r="C191" s="81" t="s">
        <v>639</v>
      </c>
      <c r="D191" s="82" t="s">
        <v>562</v>
      </c>
      <c r="F191" s="83" t="s">
        <v>434</v>
      </c>
      <c r="G191" s="84" t="s">
        <v>435</v>
      </c>
      <c r="H191" s="84" t="s">
        <v>435</v>
      </c>
      <c r="I191" s="81" t="s">
        <v>430</v>
      </c>
      <c r="J191" s="85" t="s">
        <v>436</v>
      </c>
    </row>
    <row r="192" spans="1:10" x14ac:dyDescent="0.2">
      <c r="A192" s="81" t="s">
        <v>827</v>
      </c>
      <c r="B192" s="81" t="s">
        <v>828</v>
      </c>
      <c r="C192" s="81" t="s">
        <v>639</v>
      </c>
      <c r="D192" s="82" t="s">
        <v>562</v>
      </c>
      <c r="F192" s="83" t="s">
        <v>434</v>
      </c>
      <c r="G192" s="84" t="s">
        <v>435</v>
      </c>
      <c r="H192" s="84" t="s">
        <v>435</v>
      </c>
      <c r="I192" s="81" t="s">
        <v>430</v>
      </c>
      <c r="J192" s="85" t="s">
        <v>436</v>
      </c>
    </row>
    <row r="193" spans="1:10" x14ac:dyDescent="0.2">
      <c r="A193" s="81" t="s">
        <v>829</v>
      </c>
      <c r="B193" s="81" t="s">
        <v>830</v>
      </c>
      <c r="C193" s="81" t="s">
        <v>639</v>
      </c>
      <c r="D193" s="82" t="s">
        <v>432</v>
      </c>
      <c r="F193" s="83" t="s">
        <v>434</v>
      </c>
      <c r="G193" s="84" t="s">
        <v>435</v>
      </c>
      <c r="H193" s="84" t="s">
        <v>435</v>
      </c>
      <c r="I193" s="81" t="s">
        <v>430</v>
      </c>
      <c r="J193" s="85" t="s">
        <v>436</v>
      </c>
    </row>
    <row r="194" spans="1:10" x14ac:dyDescent="0.2">
      <c r="A194" s="81" t="s">
        <v>831</v>
      </c>
      <c r="B194" s="81" t="s">
        <v>832</v>
      </c>
      <c r="C194" s="81" t="s">
        <v>639</v>
      </c>
      <c r="D194" s="82" t="s">
        <v>432</v>
      </c>
      <c r="F194" s="83" t="s">
        <v>434</v>
      </c>
      <c r="G194" s="84" t="s">
        <v>435</v>
      </c>
      <c r="H194" s="84" t="s">
        <v>435</v>
      </c>
      <c r="I194" s="81" t="s">
        <v>430</v>
      </c>
      <c r="J194" s="85" t="s">
        <v>436</v>
      </c>
    </row>
    <row r="195" spans="1:10" x14ac:dyDescent="0.2">
      <c r="A195" s="81" t="s">
        <v>833</v>
      </c>
      <c r="B195" s="81" t="s">
        <v>834</v>
      </c>
      <c r="C195" s="81" t="s">
        <v>639</v>
      </c>
      <c r="D195" s="82" t="s">
        <v>432</v>
      </c>
      <c r="F195" s="83" t="s">
        <v>434</v>
      </c>
      <c r="G195" s="84" t="s">
        <v>435</v>
      </c>
      <c r="H195" s="84" t="s">
        <v>435</v>
      </c>
      <c r="I195" s="81" t="s">
        <v>430</v>
      </c>
      <c r="J195" s="85" t="s">
        <v>436</v>
      </c>
    </row>
    <row r="196" spans="1:10" x14ac:dyDescent="0.2">
      <c r="A196" s="81" t="s">
        <v>835</v>
      </c>
      <c r="B196" s="81" t="s">
        <v>836</v>
      </c>
      <c r="C196" s="81" t="s">
        <v>639</v>
      </c>
      <c r="D196" s="82" t="s">
        <v>432</v>
      </c>
      <c r="F196" s="83" t="s">
        <v>434</v>
      </c>
      <c r="G196" s="84" t="s">
        <v>435</v>
      </c>
      <c r="H196" s="84" t="s">
        <v>435</v>
      </c>
      <c r="I196" s="81" t="s">
        <v>430</v>
      </c>
      <c r="J196" s="85" t="s">
        <v>436</v>
      </c>
    </row>
    <row r="197" spans="1:10" x14ac:dyDescent="0.2">
      <c r="A197" s="81" t="s">
        <v>837</v>
      </c>
      <c r="B197" s="81" t="s">
        <v>838</v>
      </c>
      <c r="C197" s="81" t="s">
        <v>639</v>
      </c>
      <c r="D197" s="82" t="s">
        <v>562</v>
      </c>
      <c r="F197" s="83" t="s">
        <v>434</v>
      </c>
      <c r="G197" s="84" t="s">
        <v>435</v>
      </c>
      <c r="H197" s="84" t="s">
        <v>435</v>
      </c>
      <c r="I197" s="81" t="s">
        <v>430</v>
      </c>
      <c r="J197" s="85" t="s">
        <v>436</v>
      </c>
    </row>
    <row r="198" spans="1:10" x14ac:dyDescent="0.2">
      <c r="A198" s="81" t="s">
        <v>839</v>
      </c>
      <c r="B198" s="81" t="s">
        <v>413</v>
      </c>
      <c r="C198" s="81" t="s">
        <v>446</v>
      </c>
      <c r="D198" s="82" t="s">
        <v>432</v>
      </c>
      <c r="F198" s="83" t="s">
        <v>434</v>
      </c>
      <c r="G198" s="84" t="s">
        <v>435</v>
      </c>
      <c r="H198" s="84" t="s">
        <v>435</v>
      </c>
      <c r="I198" s="81" t="s">
        <v>430</v>
      </c>
      <c r="J198" s="85" t="s">
        <v>436</v>
      </c>
    </row>
    <row r="199" spans="1:10" x14ac:dyDescent="0.2">
      <c r="A199" s="81" t="s">
        <v>840</v>
      </c>
      <c r="B199" s="81" t="s">
        <v>841</v>
      </c>
      <c r="C199" s="81" t="s">
        <v>431</v>
      </c>
      <c r="D199" s="82" t="s">
        <v>432</v>
      </c>
      <c r="F199" s="83" t="s">
        <v>434</v>
      </c>
      <c r="G199" s="84" t="s">
        <v>435</v>
      </c>
      <c r="H199" s="84" t="s">
        <v>435</v>
      </c>
      <c r="I199" s="81" t="s">
        <v>430</v>
      </c>
      <c r="J199" s="85" t="s">
        <v>436</v>
      </c>
    </row>
    <row r="200" spans="1:10" x14ac:dyDescent="0.2">
      <c r="A200" s="81" t="s">
        <v>842</v>
      </c>
      <c r="B200" s="81" t="s">
        <v>264</v>
      </c>
      <c r="C200" s="81" t="s">
        <v>561</v>
      </c>
      <c r="D200" s="82" t="s">
        <v>432</v>
      </c>
      <c r="F200" s="83" t="s">
        <v>434</v>
      </c>
      <c r="G200" s="84" t="s">
        <v>435</v>
      </c>
      <c r="H200" s="84" t="s">
        <v>435</v>
      </c>
      <c r="I200" s="81" t="s">
        <v>430</v>
      </c>
      <c r="J200" s="85" t="s">
        <v>436</v>
      </c>
    </row>
    <row r="201" spans="1:10" x14ac:dyDescent="0.2">
      <c r="A201" s="81" t="s">
        <v>843</v>
      </c>
      <c r="B201" s="81" t="s">
        <v>402</v>
      </c>
      <c r="C201" s="81" t="s">
        <v>588</v>
      </c>
      <c r="D201" s="82" t="s">
        <v>432</v>
      </c>
      <c r="F201" s="83" t="s">
        <v>434</v>
      </c>
      <c r="G201" s="84" t="s">
        <v>435</v>
      </c>
      <c r="H201" s="84" t="s">
        <v>435</v>
      </c>
      <c r="I201" s="81" t="s">
        <v>430</v>
      </c>
      <c r="J201" s="85" t="s">
        <v>436</v>
      </c>
    </row>
    <row r="202" spans="1:10" x14ac:dyDescent="0.2">
      <c r="A202" s="81" t="s">
        <v>844</v>
      </c>
      <c r="B202" s="81" t="s">
        <v>372</v>
      </c>
      <c r="C202" s="81" t="s">
        <v>588</v>
      </c>
      <c r="D202" s="82" t="s">
        <v>432</v>
      </c>
      <c r="F202" s="83" t="s">
        <v>434</v>
      </c>
      <c r="G202" s="84" t="s">
        <v>435</v>
      </c>
      <c r="H202" s="84" t="s">
        <v>435</v>
      </c>
      <c r="I202" s="81" t="s">
        <v>430</v>
      </c>
      <c r="J202" s="85" t="s">
        <v>436</v>
      </c>
    </row>
    <row r="203" spans="1:10" x14ac:dyDescent="0.2">
      <c r="A203" s="81" t="s">
        <v>845</v>
      </c>
      <c r="B203" s="81" t="s">
        <v>416</v>
      </c>
      <c r="C203" s="81" t="s">
        <v>846</v>
      </c>
      <c r="D203" s="82" t="s">
        <v>432</v>
      </c>
      <c r="F203" s="83" t="s">
        <v>434</v>
      </c>
      <c r="G203" s="84" t="s">
        <v>435</v>
      </c>
      <c r="H203" s="84" t="s">
        <v>435</v>
      </c>
      <c r="I203" s="81" t="s">
        <v>430</v>
      </c>
      <c r="J203" s="85" t="s">
        <v>436</v>
      </c>
    </row>
    <row r="204" spans="1:10" x14ac:dyDescent="0.2">
      <c r="A204" s="81" t="s">
        <v>847</v>
      </c>
      <c r="B204" s="81" t="s">
        <v>418</v>
      </c>
      <c r="C204" s="81" t="s">
        <v>581</v>
      </c>
      <c r="D204" s="82" t="s">
        <v>432</v>
      </c>
      <c r="F204" s="83" t="s">
        <v>434</v>
      </c>
      <c r="G204" s="84" t="s">
        <v>435</v>
      </c>
      <c r="H204" s="84" t="s">
        <v>435</v>
      </c>
      <c r="I204" s="81" t="s">
        <v>430</v>
      </c>
      <c r="J204" s="85" t="s">
        <v>436</v>
      </c>
    </row>
    <row r="205" spans="1:10" x14ac:dyDescent="0.2">
      <c r="A205" s="81" t="s">
        <v>848</v>
      </c>
      <c r="B205" s="81" t="s">
        <v>360</v>
      </c>
      <c r="C205" s="81" t="s">
        <v>557</v>
      </c>
      <c r="D205" s="82" t="s">
        <v>432</v>
      </c>
      <c r="F205" s="83" t="s">
        <v>434</v>
      </c>
      <c r="G205" s="84" t="s">
        <v>435</v>
      </c>
      <c r="H205" s="84" t="s">
        <v>435</v>
      </c>
      <c r="I205" s="81" t="s">
        <v>430</v>
      </c>
      <c r="J205" s="85" t="s">
        <v>436</v>
      </c>
    </row>
    <row r="206" spans="1:10" x14ac:dyDescent="0.2">
      <c r="A206" s="81" t="s">
        <v>849</v>
      </c>
      <c r="B206" s="81" t="s">
        <v>354</v>
      </c>
      <c r="C206" s="81" t="s">
        <v>588</v>
      </c>
      <c r="D206" s="82" t="s">
        <v>430</v>
      </c>
      <c r="F206" s="83" t="s">
        <v>434</v>
      </c>
      <c r="G206" s="84" t="s">
        <v>435</v>
      </c>
      <c r="H206" s="84" t="s">
        <v>435</v>
      </c>
      <c r="I206" s="81" t="s">
        <v>430</v>
      </c>
      <c r="J206" s="85" t="s">
        <v>436</v>
      </c>
    </row>
    <row r="207" spans="1:10" x14ac:dyDescent="0.2">
      <c r="A207" s="81" t="s">
        <v>850</v>
      </c>
      <c r="B207" s="81" t="s">
        <v>851</v>
      </c>
      <c r="C207" s="81" t="s">
        <v>446</v>
      </c>
      <c r="D207" s="82" t="s">
        <v>790</v>
      </c>
      <c r="F207" s="83" t="s">
        <v>434</v>
      </c>
      <c r="G207" s="84" t="s">
        <v>435</v>
      </c>
      <c r="H207" s="84" t="s">
        <v>435</v>
      </c>
      <c r="I207" s="81" t="s">
        <v>430</v>
      </c>
      <c r="J207" s="85" t="s">
        <v>436</v>
      </c>
    </row>
    <row r="208" spans="1:10" x14ac:dyDescent="0.2">
      <c r="A208" s="81" t="s">
        <v>853</v>
      </c>
      <c r="B208" s="81" t="s">
        <v>854</v>
      </c>
      <c r="C208" s="81" t="s">
        <v>431</v>
      </c>
      <c r="D208" s="82" t="s">
        <v>432</v>
      </c>
      <c r="F208" s="83" t="s">
        <v>434</v>
      </c>
      <c r="G208" s="84" t="s">
        <v>435</v>
      </c>
      <c r="H208" s="84" t="s">
        <v>435</v>
      </c>
      <c r="I208" s="81" t="s">
        <v>430</v>
      </c>
      <c r="J208" s="85" t="s">
        <v>436</v>
      </c>
    </row>
    <row r="209" spans="1:10" x14ac:dyDescent="0.2">
      <c r="A209" s="81" t="s">
        <v>855</v>
      </c>
      <c r="B209" s="81" t="s">
        <v>856</v>
      </c>
      <c r="C209" s="81" t="s">
        <v>631</v>
      </c>
      <c r="D209" s="82" t="s">
        <v>432</v>
      </c>
      <c r="F209" s="83" t="s">
        <v>434</v>
      </c>
      <c r="G209" s="84" t="s">
        <v>435</v>
      </c>
      <c r="H209" s="84" t="s">
        <v>435</v>
      </c>
      <c r="I209" s="81" t="s">
        <v>430</v>
      </c>
      <c r="J209" s="85" t="s">
        <v>436</v>
      </c>
    </row>
    <row r="210" spans="1:10" x14ac:dyDescent="0.2">
      <c r="A210" s="81" t="s">
        <v>858</v>
      </c>
      <c r="B210" s="81" t="s">
        <v>859</v>
      </c>
      <c r="C210" s="81" t="s">
        <v>846</v>
      </c>
      <c r="D210" s="82" t="s">
        <v>432</v>
      </c>
      <c r="F210" s="83" t="s">
        <v>434</v>
      </c>
      <c r="G210" s="84" t="s">
        <v>435</v>
      </c>
      <c r="H210" s="84" t="s">
        <v>435</v>
      </c>
      <c r="I210" s="81" t="s">
        <v>430</v>
      </c>
      <c r="J210" s="85" t="s">
        <v>436</v>
      </c>
    </row>
    <row r="211" spans="1:10" x14ac:dyDescent="0.2">
      <c r="A211" s="81" t="s">
        <v>860</v>
      </c>
      <c r="B211" s="81" t="s">
        <v>861</v>
      </c>
      <c r="C211" s="81" t="s">
        <v>846</v>
      </c>
      <c r="D211" s="82" t="s">
        <v>432</v>
      </c>
      <c r="F211" s="83" t="s">
        <v>434</v>
      </c>
      <c r="G211" s="84" t="s">
        <v>435</v>
      </c>
      <c r="H211" s="84" t="s">
        <v>435</v>
      </c>
      <c r="I211" s="81" t="s">
        <v>430</v>
      </c>
      <c r="J211" s="85" t="s">
        <v>436</v>
      </c>
    </row>
    <row r="212" spans="1:10" x14ac:dyDescent="0.2">
      <c r="A212" s="81" t="s">
        <v>862</v>
      </c>
      <c r="B212" s="81" t="s">
        <v>863</v>
      </c>
      <c r="C212" s="81" t="s">
        <v>846</v>
      </c>
      <c r="D212" s="82" t="s">
        <v>432</v>
      </c>
      <c r="F212" s="83" t="s">
        <v>434</v>
      </c>
      <c r="G212" s="84" t="s">
        <v>435</v>
      </c>
      <c r="H212" s="84" t="s">
        <v>435</v>
      </c>
      <c r="I212" s="81" t="s">
        <v>430</v>
      </c>
      <c r="J212" s="85" t="s">
        <v>436</v>
      </c>
    </row>
    <row r="213" spans="1:10" x14ac:dyDescent="0.2">
      <c r="A213" s="81" t="s">
        <v>864</v>
      </c>
      <c r="B213" s="81" t="s">
        <v>347</v>
      </c>
      <c r="C213" s="81" t="s">
        <v>431</v>
      </c>
      <c r="D213" s="82" t="s">
        <v>432</v>
      </c>
      <c r="F213" s="83" t="s">
        <v>434</v>
      </c>
      <c r="G213" s="84" t="s">
        <v>435</v>
      </c>
      <c r="H213" s="84" t="s">
        <v>435</v>
      </c>
      <c r="I213" s="81" t="s">
        <v>430</v>
      </c>
      <c r="J213" s="85" t="s">
        <v>436</v>
      </c>
    </row>
    <row r="214" spans="1:10" x14ac:dyDescent="0.2">
      <c r="A214" s="81" t="s">
        <v>865</v>
      </c>
      <c r="B214" s="81" t="s">
        <v>346</v>
      </c>
      <c r="C214" s="81" t="s">
        <v>431</v>
      </c>
      <c r="D214" s="82" t="s">
        <v>432</v>
      </c>
      <c r="F214" s="83" t="s">
        <v>434</v>
      </c>
      <c r="G214" s="84" t="s">
        <v>435</v>
      </c>
      <c r="H214" s="84" t="s">
        <v>435</v>
      </c>
      <c r="I214" s="81" t="s">
        <v>430</v>
      </c>
      <c r="J214" s="85" t="s">
        <v>436</v>
      </c>
    </row>
    <row r="215" spans="1:10" x14ac:dyDescent="0.2">
      <c r="A215" s="81" t="s">
        <v>866</v>
      </c>
      <c r="B215" s="81" t="s">
        <v>200</v>
      </c>
      <c r="C215" s="81" t="s">
        <v>431</v>
      </c>
      <c r="D215" s="82" t="s">
        <v>432</v>
      </c>
      <c r="F215" s="83" t="s">
        <v>434</v>
      </c>
      <c r="G215" s="84" t="s">
        <v>435</v>
      </c>
      <c r="H215" s="84" t="s">
        <v>435</v>
      </c>
      <c r="I215" s="81" t="s">
        <v>430</v>
      </c>
      <c r="J215" s="85" t="s">
        <v>436</v>
      </c>
    </row>
    <row r="216" spans="1:10" x14ac:dyDescent="0.2">
      <c r="A216" s="81" t="s">
        <v>867</v>
      </c>
      <c r="B216" s="81" t="s">
        <v>868</v>
      </c>
      <c r="C216" s="81" t="s">
        <v>431</v>
      </c>
      <c r="D216" s="82" t="s">
        <v>582</v>
      </c>
      <c r="F216" s="83" t="s">
        <v>434</v>
      </c>
      <c r="G216" s="84" t="s">
        <v>435</v>
      </c>
      <c r="H216" s="84" t="s">
        <v>435</v>
      </c>
      <c r="I216" s="81" t="s">
        <v>430</v>
      </c>
      <c r="J216" s="85" t="s">
        <v>436</v>
      </c>
    </row>
    <row r="217" spans="1:10" x14ac:dyDescent="0.2">
      <c r="A217" s="81" t="s">
        <v>869</v>
      </c>
      <c r="B217" s="81" t="s">
        <v>377</v>
      </c>
      <c r="C217" s="81" t="s">
        <v>870</v>
      </c>
      <c r="D217" s="82" t="s">
        <v>432</v>
      </c>
      <c r="F217" s="83" t="s">
        <v>434</v>
      </c>
      <c r="G217" s="84" t="s">
        <v>435</v>
      </c>
      <c r="H217" s="84" t="s">
        <v>435</v>
      </c>
      <c r="I217" s="81" t="s">
        <v>871</v>
      </c>
      <c r="J217" s="85" t="s">
        <v>436</v>
      </c>
    </row>
    <row r="218" spans="1:10" x14ac:dyDescent="0.2">
      <c r="A218" s="81" t="s">
        <v>872</v>
      </c>
      <c r="B218" s="81" t="s">
        <v>873</v>
      </c>
      <c r="C218" s="81" t="s">
        <v>870</v>
      </c>
      <c r="D218" s="82" t="s">
        <v>432</v>
      </c>
      <c r="F218" s="83" t="s">
        <v>434</v>
      </c>
      <c r="G218" s="84" t="s">
        <v>435</v>
      </c>
      <c r="H218" s="84" t="s">
        <v>435</v>
      </c>
      <c r="I218" s="81" t="s">
        <v>871</v>
      </c>
      <c r="J218" s="85" t="s">
        <v>436</v>
      </c>
    </row>
    <row r="219" spans="1:10" x14ac:dyDescent="0.2">
      <c r="A219" s="81" t="s">
        <v>875</v>
      </c>
      <c r="B219" s="81" t="s">
        <v>876</v>
      </c>
      <c r="C219" s="81" t="s">
        <v>431</v>
      </c>
      <c r="D219" s="82" t="s">
        <v>432</v>
      </c>
      <c r="F219" s="83" t="s">
        <v>434</v>
      </c>
      <c r="G219" s="84" t="s">
        <v>435</v>
      </c>
      <c r="H219" s="84" t="s">
        <v>435</v>
      </c>
      <c r="I219" s="81" t="s">
        <v>430</v>
      </c>
      <c r="J219" s="85" t="s">
        <v>436</v>
      </c>
    </row>
    <row r="220" spans="1:10" x14ac:dyDescent="0.2">
      <c r="A220" s="81" t="s">
        <v>877</v>
      </c>
      <c r="B220" s="81" t="s">
        <v>238</v>
      </c>
      <c r="C220" s="81" t="s">
        <v>431</v>
      </c>
      <c r="D220" s="82" t="s">
        <v>432</v>
      </c>
      <c r="F220" s="83" t="s">
        <v>434</v>
      </c>
      <c r="G220" s="84" t="s">
        <v>435</v>
      </c>
      <c r="H220" s="84" t="s">
        <v>435</v>
      </c>
      <c r="I220" s="81" t="s">
        <v>430</v>
      </c>
      <c r="J220" s="85" t="s">
        <v>436</v>
      </c>
    </row>
    <row r="221" spans="1:10" x14ac:dyDescent="0.2">
      <c r="A221" s="81" t="s">
        <v>878</v>
      </c>
      <c r="B221" s="81" t="s">
        <v>879</v>
      </c>
      <c r="C221" s="81" t="s">
        <v>557</v>
      </c>
      <c r="D221" s="82" t="s">
        <v>432</v>
      </c>
      <c r="F221" s="83" t="s">
        <v>434</v>
      </c>
      <c r="G221" s="84" t="s">
        <v>435</v>
      </c>
      <c r="H221" s="84" t="s">
        <v>435</v>
      </c>
      <c r="I221" s="81" t="s">
        <v>430</v>
      </c>
      <c r="J221" s="85" t="s">
        <v>436</v>
      </c>
    </row>
    <row r="222" spans="1:10" x14ac:dyDescent="0.2">
      <c r="A222" s="81" t="s">
        <v>880</v>
      </c>
      <c r="B222" s="81" t="s">
        <v>686</v>
      </c>
      <c r="C222" s="81" t="s">
        <v>549</v>
      </c>
      <c r="D222" s="82" t="s">
        <v>599</v>
      </c>
      <c r="F222" s="83" t="s">
        <v>434</v>
      </c>
      <c r="G222" s="84" t="s">
        <v>435</v>
      </c>
      <c r="H222" s="84" t="s">
        <v>435</v>
      </c>
      <c r="I222" s="81" t="s">
        <v>430</v>
      </c>
      <c r="J222" s="85" t="s">
        <v>436</v>
      </c>
    </row>
    <row r="223" spans="1:10" x14ac:dyDescent="0.2">
      <c r="A223" s="81" t="s">
        <v>881</v>
      </c>
      <c r="B223" s="81" t="s">
        <v>882</v>
      </c>
      <c r="C223" s="81" t="s">
        <v>588</v>
      </c>
      <c r="D223" s="82" t="s">
        <v>432</v>
      </c>
      <c r="F223" s="83" t="s">
        <v>434</v>
      </c>
      <c r="G223" s="84" t="s">
        <v>435</v>
      </c>
      <c r="H223" s="84" t="s">
        <v>435</v>
      </c>
      <c r="I223" s="81" t="s">
        <v>883</v>
      </c>
      <c r="J223" s="85" t="s">
        <v>436</v>
      </c>
    </row>
    <row r="224" spans="1:10" x14ac:dyDescent="0.2">
      <c r="A224" s="81" t="s">
        <v>884</v>
      </c>
      <c r="B224" s="81" t="s">
        <v>885</v>
      </c>
      <c r="C224" s="81" t="s">
        <v>446</v>
      </c>
      <c r="D224" s="82" t="s">
        <v>790</v>
      </c>
      <c r="F224" s="83" t="s">
        <v>434</v>
      </c>
      <c r="G224" s="84" t="s">
        <v>435</v>
      </c>
      <c r="H224" s="84" t="s">
        <v>435</v>
      </c>
      <c r="I224" s="81" t="s">
        <v>430</v>
      </c>
      <c r="J224" s="85" t="s">
        <v>436</v>
      </c>
    </row>
    <row r="225" spans="1:10" x14ac:dyDescent="0.2">
      <c r="A225" s="81" t="s">
        <v>886</v>
      </c>
      <c r="B225" s="81" t="s">
        <v>373</v>
      </c>
      <c r="C225" s="81" t="s">
        <v>870</v>
      </c>
      <c r="D225" s="82" t="s">
        <v>432</v>
      </c>
      <c r="F225" s="83" t="s">
        <v>434</v>
      </c>
      <c r="G225" s="84" t="s">
        <v>435</v>
      </c>
      <c r="H225" s="84" t="s">
        <v>435</v>
      </c>
      <c r="I225" s="81" t="s">
        <v>871</v>
      </c>
      <c r="J225" s="85" t="s">
        <v>436</v>
      </c>
    </row>
    <row r="226" spans="1:10" x14ac:dyDescent="0.2">
      <c r="A226" s="81" t="s">
        <v>887</v>
      </c>
      <c r="B226" s="81" t="s">
        <v>269</v>
      </c>
      <c r="C226" s="81" t="s">
        <v>561</v>
      </c>
      <c r="D226" s="82" t="s">
        <v>562</v>
      </c>
      <c r="F226" s="83" t="s">
        <v>434</v>
      </c>
      <c r="G226" s="84" t="s">
        <v>435</v>
      </c>
      <c r="H226" s="84" t="s">
        <v>435</v>
      </c>
      <c r="I226" s="81" t="s">
        <v>430</v>
      </c>
      <c r="J226" s="85" t="s">
        <v>436</v>
      </c>
    </row>
    <row r="227" spans="1:10" x14ac:dyDescent="0.2">
      <c r="A227" s="81" t="s">
        <v>888</v>
      </c>
      <c r="B227" s="81" t="s">
        <v>266</v>
      </c>
      <c r="C227" s="81" t="s">
        <v>561</v>
      </c>
      <c r="D227" s="82" t="s">
        <v>432</v>
      </c>
      <c r="F227" s="83" t="s">
        <v>434</v>
      </c>
      <c r="G227" s="84" t="s">
        <v>435</v>
      </c>
      <c r="H227" s="84" t="s">
        <v>435</v>
      </c>
      <c r="I227" s="81" t="s">
        <v>430</v>
      </c>
      <c r="J227" s="85" t="s">
        <v>436</v>
      </c>
    </row>
    <row r="228" spans="1:10" x14ac:dyDescent="0.2">
      <c r="A228" s="81" t="s">
        <v>889</v>
      </c>
      <c r="B228" s="81" t="s">
        <v>890</v>
      </c>
      <c r="C228" s="81" t="s">
        <v>846</v>
      </c>
      <c r="D228" s="82" t="s">
        <v>562</v>
      </c>
      <c r="F228" s="83" t="s">
        <v>434</v>
      </c>
      <c r="G228" s="84" t="s">
        <v>435</v>
      </c>
      <c r="H228" s="84" t="s">
        <v>435</v>
      </c>
      <c r="I228" s="81" t="s">
        <v>430</v>
      </c>
      <c r="J228" s="85" t="s">
        <v>436</v>
      </c>
    </row>
    <row r="229" spans="1:10" x14ac:dyDescent="0.2">
      <c r="A229" s="81" t="s">
        <v>891</v>
      </c>
      <c r="B229" s="81" t="s">
        <v>892</v>
      </c>
      <c r="C229" s="81" t="s">
        <v>846</v>
      </c>
      <c r="D229" s="82" t="s">
        <v>562</v>
      </c>
      <c r="F229" s="83" t="s">
        <v>434</v>
      </c>
      <c r="G229" s="84" t="s">
        <v>435</v>
      </c>
      <c r="H229" s="84" t="s">
        <v>435</v>
      </c>
      <c r="I229" s="81" t="s">
        <v>430</v>
      </c>
      <c r="J229" s="85" t="s">
        <v>436</v>
      </c>
    </row>
    <row r="230" spans="1:10" x14ac:dyDescent="0.2">
      <c r="A230" s="81" t="s">
        <v>893</v>
      </c>
      <c r="B230" s="81" t="s">
        <v>894</v>
      </c>
      <c r="C230" s="81" t="s">
        <v>846</v>
      </c>
      <c r="D230" s="82" t="s">
        <v>562</v>
      </c>
      <c r="F230" s="83" t="s">
        <v>434</v>
      </c>
      <c r="G230" s="84" t="s">
        <v>435</v>
      </c>
      <c r="H230" s="84" t="s">
        <v>435</v>
      </c>
      <c r="I230" s="81" t="s">
        <v>430</v>
      </c>
      <c r="J230" s="85" t="s">
        <v>436</v>
      </c>
    </row>
    <row r="231" spans="1:10" x14ac:dyDescent="0.2">
      <c r="A231" s="81" t="s">
        <v>895</v>
      </c>
      <c r="B231" s="81" t="s">
        <v>417</v>
      </c>
      <c r="C231" s="81" t="s">
        <v>581</v>
      </c>
      <c r="D231" s="82" t="s">
        <v>562</v>
      </c>
      <c r="F231" s="83" t="s">
        <v>434</v>
      </c>
      <c r="G231" s="84" t="s">
        <v>435</v>
      </c>
      <c r="H231" s="84" t="s">
        <v>435</v>
      </c>
      <c r="I231" s="81" t="s">
        <v>430</v>
      </c>
      <c r="J231" s="85" t="s">
        <v>436</v>
      </c>
    </row>
    <row r="232" spans="1:10" x14ac:dyDescent="0.2">
      <c r="A232" s="81" t="s">
        <v>896</v>
      </c>
      <c r="B232" s="81" t="s">
        <v>280</v>
      </c>
      <c r="C232" s="81" t="s">
        <v>897</v>
      </c>
      <c r="D232" s="82" t="s">
        <v>432</v>
      </c>
      <c r="F232" s="83" t="s">
        <v>434</v>
      </c>
      <c r="G232" s="84" t="s">
        <v>435</v>
      </c>
      <c r="H232" s="84" t="s">
        <v>435</v>
      </c>
      <c r="I232" s="81" t="s">
        <v>430</v>
      </c>
      <c r="J232" s="85" t="s">
        <v>436</v>
      </c>
    </row>
    <row r="233" spans="1:10" x14ac:dyDescent="0.2">
      <c r="A233" s="81" t="s">
        <v>898</v>
      </c>
      <c r="B233" s="81" t="s">
        <v>899</v>
      </c>
      <c r="C233" s="81" t="s">
        <v>588</v>
      </c>
      <c r="D233" s="82" t="s">
        <v>432</v>
      </c>
      <c r="F233" s="83" t="s">
        <v>434</v>
      </c>
      <c r="G233" s="84" t="s">
        <v>435</v>
      </c>
      <c r="H233" s="84" t="s">
        <v>435</v>
      </c>
      <c r="I233" s="81" t="s">
        <v>430</v>
      </c>
      <c r="J233" s="85" t="s">
        <v>436</v>
      </c>
    </row>
    <row r="234" spans="1:10" x14ac:dyDescent="0.2">
      <c r="A234" s="81" t="s">
        <v>900</v>
      </c>
      <c r="B234" s="81" t="s">
        <v>901</v>
      </c>
      <c r="C234" s="81" t="s">
        <v>588</v>
      </c>
      <c r="D234" s="82" t="s">
        <v>432</v>
      </c>
      <c r="F234" s="83" t="s">
        <v>434</v>
      </c>
      <c r="G234" s="84" t="s">
        <v>435</v>
      </c>
      <c r="H234" s="84" t="s">
        <v>435</v>
      </c>
      <c r="I234" s="81" t="s">
        <v>430</v>
      </c>
      <c r="J234" s="85" t="s">
        <v>436</v>
      </c>
    </row>
    <row r="235" spans="1:10" x14ac:dyDescent="0.2">
      <c r="A235" s="81" t="s">
        <v>902</v>
      </c>
      <c r="B235" s="81" t="s">
        <v>315</v>
      </c>
      <c r="C235" s="81" t="s">
        <v>588</v>
      </c>
      <c r="D235" s="82" t="s">
        <v>432</v>
      </c>
      <c r="F235" s="83" t="s">
        <v>434</v>
      </c>
      <c r="G235" s="84" t="s">
        <v>435</v>
      </c>
      <c r="H235" s="84" t="s">
        <v>435</v>
      </c>
      <c r="I235" s="81" t="s">
        <v>430</v>
      </c>
      <c r="J235" s="85" t="s">
        <v>436</v>
      </c>
    </row>
    <row r="236" spans="1:10" x14ac:dyDescent="0.2">
      <c r="A236" s="81" t="s">
        <v>903</v>
      </c>
      <c r="B236" s="81" t="s">
        <v>904</v>
      </c>
      <c r="C236" s="81" t="s">
        <v>557</v>
      </c>
      <c r="D236" s="82" t="s">
        <v>432</v>
      </c>
      <c r="F236" s="83" t="s">
        <v>434</v>
      </c>
      <c r="G236" s="84" t="s">
        <v>435</v>
      </c>
      <c r="H236" s="84" t="s">
        <v>435</v>
      </c>
      <c r="I236" s="81" t="s">
        <v>430</v>
      </c>
      <c r="J236" s="85" t="s">
        <v>583</v>
      </c>
    </row>
    <row r="237" spans="1:10" x14ac:dyDescent="0.2">
      <c r="A237" s="81" t="s">
        <v>905</v>
      </c>
      <c r="B237" s="81" t="s">
        <v>906</v>
      </c>
      <c r="C237" s="81" t="s">
        <v>549</v>
      </c>
      <c r="D237" s="82" t="s">
        <v>599</v>
      </c>
      <c r="F237" s="83" t="s">
        <v>434</v>
      </c>
      <c r="G237" s="84" t="s">
        <v>435</v>
      </c>
      <c r="H237" s="84" t="s">
        <v>435</v>
      </c>
      <c r="I237" s="81" t="s">
        <v>430</v>
      </c>
      <c r="J237" s="85" t="s">
        <v>436</v>
      </c>
    </row>
    <row r="238" spans="1:10" x14ac:dyDescent="0.2">
      <c r="A238" s="81" t="s">
        <v>907</v>
      </c>
      <c r="B238" s="81" t="s">
        <v>908</v>
      </c>
      <c r="C238" s="81" t="s">
        <v>631</v>
      </c>
      <c r="D238" s="82" t="s">
        <v>432</v>
      </c>
      <c r="F238" s="83" t="s">
        <v>434</v>
      </c>
      <c r="G238" s="84" t="s">
        <v>435</v>
      </c>
      <c r="H238" s="84" t="s">
        <v>435</v>
      </c>
      <c r="I238" s="81" t="s">
        <v>430</v>
      </c>
      <c r="J238" s="85" t="s">
        <v>436</v>
      </c>
    </row>
    <row r="239" spans="1:10" x14ac:dyDescent="0.2">
      <c r="A239" s="81" t="s">
        <v>909</v>
      </c>
      <c r="B239" s="81" t="s">
        <v>910</v>
      </c>
      <c r="C239" s="81" t="s">
        <v>588</v>
      </c>
      <c r="D239" s="82" t="s">
        <v>611</v>
      </c>
      <c r="F239" s="83" t="s">
        <v>434</v>
      </c>
      <c r="G239" s="84" t="s">
        <v>435</v>
      </c>
      <c r="H239" s="84" t="s">
        <v>435</v>
      </c>
      <c r="I239" s="81" t="s">
        <v>430</v>
      </c>
      <c r="J239" s="85" t="s">
        <v>436</v>
      </c>
    </row>
    <row r="240" spans="1:10" x14ac:dyDescent="0.2">
      <c r="A240" s="81" t="s">
        <v>911</v>
      </c>
      <c r="B240" s="81" t="s">
        <v>912</v>
      </c>
      <c r="C240" s="81" t="s">
        <v>588</v>
      </c>
      <c r="D240" s="82" t="s">
        <v>432</v>
      </c>
      <c r="F240" s="83" t="s">
        <v>434</v>
      </c>
      <c r="G240" s="84" t="s">
        <v>435</v>
      </c>
      <c r="H240" s="84" t="s">
        <v>435</v>
      </c>
      <c r="I240" s="81" t="s">
        <v>430</v>
      </c>
      <c r="J240" s="85" t="s">
        <v>436</v>
      </c>
    </row>
    <row r="241" spans="1:12" x14ac:dyDescent="0.2">
      <c r="A241" s="81" t="s">
        <v>913</v>
      </c>
      <c r="B241" s="81" t="s">
        <v>914</v>
      </c>
      <c r="C241" s="81" t="s">
        <v>557</v>
      </c>
      <c r="D241" s="82" t="s">
        <v>562</v>
      </c>
      <c r="F241" s="83" t="s">
        <v>434</v>
      </c>
      <c r="G241" s="84" t="s">
        <v>435</v>
      </c>
      <c r="H241" s="84" t="s">
        <v>435</v>
      </c>
      <c r="I241" s="81" t="s">
        <v>430</v>
      </c>
      <c r="J241" s="85" t="s">
        <v>436</v>
      </c>
    </row>
    <row r="242" spans="1:12" x14ac:dyDescent="0.2">
      <c r="A242" s="81" t="s">
        <v>915</v>
      </c>
      <c r="B242" s="81" t="s">
        <v>284</v>
      </c>
      <c r="C242" s="81" t="s">
        <v>1415</v>
      </c>
      <c r="D242" s="82" t="s">
        <v>432</v>
      </c>
      <c r="F242" s="83" t="s">
        <v>434</v>
      </c>
      <c r="G242" s="84" t="s">
        <v>435</v>
      </c>
      <c r="H242" s="84" t="s">
        <v>435</v>
      </c>
      <c r="I242" s="81" t="s">
        <v>430</v>
      </c>
      <c r="J242" s="85" t="s">
        <v>436</v>
      </c>
      <c r="L242" s="80">
        <v>35</v>
      </c>
    </row>
    <row r="243" spans="1:12" x14ac:dyDescent="0.2">
      <c r="A243" s="81" t="s">
        <v>916</v>
      </c>
      <c r="B243" s="81" t="s">
        <v>283</v>
      </c>
      <c r="C243" s="81" t="s">
        <v>1421</v>
      </c>
      <c r="D243" s="82" t="s">
        <v>790</v>
      </c>
      <c r="F243" s="83" t="s">
        <v>434</v>
      </c>
      <c r="G243" s="84" t="s">
        <v>435</v>
      </c>
      <c r="H243" s="84" t="s">
        <v>435</v>
      </c>
      <c r="I243" s="81" t="s">
        <v>430</v>
      </c>
      <c r="J243" s="85" t="s">
        <v>436</v>
      </c>
      <c r="L243" s="80">
        <v>35</v>
      </c>
    </row>
    <row r="244" spans="1:12" x14ac:dyDescent="0.2">
      <c r="A244" s="81" t="s">
        <v>917</v>
      </c>
      <c r="B244" s="81" t="s">
        <v>918</v>
      </c>
      <c r="C244" s="81" t="s">
        <v>1422</v>
      </c>
      <c r="D244" s="82" t="s">
        <v>432</v>
      </c>
      <c r="F244" s="83" t="s">
        <v>434</v>
      </c>
      <c r="G244" s="84" t="s">
        <v>435</v>
      </c>
      <c r="H244" s="84" t="s">
        <v>435</v>
      </c>
      <c r="I244" s="81" t="s">
        <v>430</v>
      </c>
      <c r="J244" s="85" t="s">
        <v>436</v>
      </c>
      <c r="L244" s="80">
        <v>35</v>
      </c>
    </row>
    <row r="245" spans="1:12" x14ac:dyDescent="0.2">
      <c r="A245" s="81" t="s">
        <v>919</v>
      </c>
      <c r="B245" s="81" t="s">
        <v>920</v>
      </c>
      <c r="C245" s="81" t="s">
        <v>631</v>
      </c>
      <c r="D245" s="82" t="s">
        <v>432</v>
      </c>
      <c r="F245" s="83" t="s">
        <v>434</v>
      </c>
      <c r="G245" s="84" t="s">
        <v>435</v>
      </c>
      <c r="H245" s="84" t="s">
        <v>435</v>
      </c>
      <c r="I245" s="81" t="s">
        <v>430</v>
      </c>
      <c r="J245" s="85" t="s">
        <v>436</v>
      </c>
    </row>
    <row r="246" spans="1:12" x14ac:dyDescent="0.2">
      <c r="A246" s="81" t="s">
        <v>921</v>
      </c>
      <c r="B246" s="81" t="s">
        <v>922</v>
      </c>
      <c r="C246" s="81" t="s">
        <v>446</v>
      </c>
      <c r="D246" s="82" t="s">
        <v>447</v>
      </c>
      <c r="F246" s="83" t="s">
        <v>434</v>
      </c>
      <c r="G246" s="84" t="s">
        <v>435</v>
      </c>
      <c r="H246" s="84" t="s">
        <v>435</v>
      </c>
      <c r="I246" s="81" t="s">
        <v>430</v>
      </c>
      <c r="J246" s="85" t="s">
        <v>436</v>
      </c>
    </row>
    <row r="247" spans="1:12" x14ac:dyDescent="0.2">
      <c r="A247" s="81" t="s">
        <v>923</v>
      </c>
      <c r="B247" s="81" t="s">
        <v>924</v>
      </c>
      <c r="C247" s="81" t="s">
        <v>431</v>
      </c>
      <c r="D247" s="82" t="s">
        <v>432</v>
      </c>
      <c r="F247" s="83" t="s">
        <v>434</v>
      </c>
      <c r="G247" s="84" t="s">
        <v>435</v>
      </c>
      <c r="H247" s="84" t="s">
        <v>435</v>
      </c>
      <c r="I247" s="81" t="s">
        <v>430</v>
      </c>
      <c r="J247" s="85" t="s">
        <v>436</v>
      </c>
    </row>
    <row r="248" spans="1:12" x14ac:dyDescent="0.2">
      <c r="A248" s="81" t="s">
        <v>925</v>
      </c>
      <c r="B248" s="81" t="s">
        <v>323</v>
      </c>
      <c r="C248" s="81" t="s">
        <v>926</v>
      </c>
      <c r="D248" s="82" t="s">
        <v>432</v>
      </c>
      <c r="F248" s="83" t="s">
        <v>434</v>
      </c>
      <c r="G248" s="84" t="s">
        <v>435</v>
      </c>
      <c r="H248" s="84" t="s">
        <v>435</v>
      </c>
      <c r="I248" s="81" t="s">
        <v>430</v>
      </c>
      <c r="J248" s="85" t="s">
        <v>436</v>
      </c>
    </row>
    <row r="249" spans="1:12" x14ac:dyDescent="0.2">
      <c r="A249" s="81" t="s">
        <v>927</v>
      </c>
      <c r="B249" s="81" t="s">
        <v>688</v>
      </c>
      <c r="C249" s="81" t="s">
        <v>446</v>
      </c>
      <c r="D249" s="82" t="s">
        <v>790</v>
      </c>
      <c r="E249" s="83" t="s">
        <v>736</v>
      </c>
      <c r="F249" s="83" t="s">
        <v>434</v>
      </c>
      <c r="G249" s="84" t="s">
        <v>435</v>
      </c>
      <c r="H249" s="84" t="s">
        <v>435</v>
      </c>
      <c r="I249" s="81" t="s">
        <v>430</v>
      </c>
      <c r="J249" s="85" t="s">
        <v>436</v>
      </c>
    </row>
    <row r="250" spans="1:12" x14ac:dyDescent="0.2">
      <c r="A250" s="81" t="s">
        <v>928</v>
      </c>
      <c r="B250" s="81" t="s">
        <v>406</v>
      </c>
      <c r="C250" s="81" t="s">
        <v>897</v>
      </c>
      <c r="D250" s="82" t="s">
        <v>562</v>
      </c>
      <c r="E250" s="83" t="s">
        <v>601</v>
      </c>
      <c r="F250" s="83" t="s">
        <v>434</v>
      </c>
      <c r="G250" s="84" t="s">
        <v>435</v>
      </c>
      <c r="H250" s="84" t="s">
        <v>435</v>
      </c>
      <c r="I250" s="81" t="s">
        <v>430</v>
      </c>
      <c r="J250" s="85" t="s">
        <v>436</v>
      </c>
    </row>
    <row r="251" spans="1:12" x14ac:dyDescent="0.2">
      <c r="A251" s="81" t="s">
        <v>929</v>
      </c>
      <c r="B251" s="81" t="s">
        <v>252</v>
      </c>
      <c r="C251" s="81" t="s">
        <v>588</v>
      </c>
      <c r="D251" s="82" t="s">
        <v>432</v>
      </c>
      <c r="E251" s="83" t="s">
        <v>550</v>
      </c>
      <c r="F251" s="83" t="s">
        <v>434</v>
      </c>
      <c r="G251" s="84" t="s">
        <v>435</v>
      </c>
      <c r="H251" s="84" t="s">
        <v>435</v>
      </c>
      <c r="I251" s="81" t="s">
        <v>430</v>
      </c>
      <c r="J251" s="85" t="s">
        <v>436</v>
      </c>
    </row>
    <row r="252" spans="1:12" x14ac:dyDescent="0.2">
      <c r="A252" s="81" t="s">
        <v>930</v>
      </c>
      <c r="B252" s="81" t="s">
        <v>774</v>
      </c>
      <c r="C252" s="81" t="s">
        <v>549</v>
      </c>
      <c r="D252" s="82" t="s">
        <v>611</v>
      </c>
      <c r="E252" s="83" t="s">
        <v>450</v>
      </c>
      <c r="F252" s="83" t="s">
        <v>434</v>
      </c>
      <c r="G252" s="84" t="s">
        <v>435</v>
      </c>
      <c r="H252" s="84" t="s">
        <v>435</v>
      </c>
      <c r="I252" s="81" t="s">
        <v>430</v>
      </c>
      <c r="J252" s="85" t="s">
        <v>436</v>
      </c>
    </row>
    <row r="253" spans="1:12" x14ac:dyDescent="0.2">
      <c r="A253" s="81" t="s">
        <v>931</v>
      </c>
      <c r="B253" s="81" t="s">
        <v>289</v>
      </c>
      <c r="C253" s="81" t="s">
        <v>581</v>
      </c>
      <c r="D253" s="82" t="s">
        <v>432</v>
      </c>
      <c r="E253" s="83" t="s">
        <v>555</v>
      </c>
      <c r="F253" s="83" t="s">
        <v>434</v>
      </c>
      <c r="G253" s="84" t="s">
        <v>435</v>
      </c>
      <c r="H253" s="84" t="s">
        <v>435</v>
      </c>
      <c r="I253" s="81" t="s">
        <v>430</v>
      </c>
      <c r="J253" s="85" t="s">
        <v>436</v>
      </c>
    </row>
    <row r="254" spans="1:12" x14ac:dyDescent="0.2">
      <c r="A254" s="81" t="s">
        <v>932</v>
      </c>
      <c r="B254" s="81" t="s">
        <v>371</v>
      </c>
      <c r="C254" s="81" t="s">
        <v>549</v>
      </c>
      <c r="D254" s="82" t="s">
        <v>611</v>
      </c>
      <c r="E254" s="83" t="s">
        <v>569</v>
      </c>
      <c r="F254" s="83" t="s">
        <v>434</v>
      </c>
      <c r="G254" s="84" t="s">
        <v>435</v>
      </c>
      <c r="H254" s="84" t="s">
        <v>435</v>
      </c>
      <c r="I254" s="81" t="s">
        <v>430</v>
      </c>
      <c r="J254" s="85" t="s">
        <v>436</v>
      </c>
    </row>
    <row r="255" spans="1:12" x14ac:dyDescent="0.2">
      <c r="A255" s="81" t="s">
        <v>933</v>
      </c>
      <c r="B255" s="81" t="s">
        <v>934</v>
      </c>
      <c r="C255" s="81" t="s">
        <v>581</v>
      </c>
      <c r="D255" s="82" t="s">
        <v>432</v>
      </c>
      <c r="E255" s="83" t="s">
        <v>555</v>
      </c>
      <c r="F255" s="83" t="s">
        <v>433</v>
      </c>
      <c r="G255" s="84" t="s">
        <v>435</v>
      </c>
      <c r="H255" s="84" t="s">
        <v>435</v>
      </c>
      <c r="I255" s="81" t="s">
        <v>430</v>
      </c>
      <c r="J255" s="85" t="s">
        <v>583</v>
      </c>
    </row>
    <row r="256" spans="1:12" x14ac:dyDescent="0.2">
      <c r="A256" s="81" t="s">
        <v>935</v>
      </c>
      <c r="B256" s="81" t="s">
        <v>287</v>
      </c>
      <c r="C256" s="81" t="s">
        <v>581</v>
      </c>
      <c r="D256" s="82" t="s">
        <v>432</v>
      </c>
      <c r="E256" s="83" t="s">
        <v>555</v>
      </c>
      <c r="F256" s="83" t="s">
        <v>433</v>
      </c>
      <c r="G256" s="84" t="s">
        <v>435</v>
      </c>
      <c r="H256" s="84" t="s">
        <v>435</v>
      </c>
      <c r="I256" s="81" t="s">
        <v>430</v>
      </c>
      <c r="J256" s="85" t="s">
        <v>436</v>
      </c>
    </row>
    <row r="257" spans="1:18" x14ac:dyDescent="0.2">
      <c r="A257" s="81" t="s">
        <v>936</v>
      </c>
      <c r="B257" s="81" t="s">
        <v>312</v>
      </c>
      <c r="C257" s="81" t="s">
        <v>581</v>
      </c>
      <c r="D257" s="82" t="s">
        <v>432</v>
      </c>
      <c r="E257" s="83" t="s">
        <v>555</v>
      </c>
      <c r="F257" s="83" t="s">
        <v>434</v>
      </c>
      <c r="G257" s="84" t="s">
        <v>435</v>
      </c>
      <c r="H257" s="84" t="s">
        <v>435</v>
      </c>
      <c r="I257" s="81" t="s">
        <v>430</v>
      </c>
      <c r="J257" s="85" t="s">
        <v>436</v>
      </c>
    </row>
    <row r="258" spans="1:18" x14ac:dyDescent="0.2">
      <c r="A258" s="81" t="s">
        <v>937</v>
      </c>
      <c r="B258" s="81" t="s">
        <v>324</v>
      </c>
      <c r="C258" s="81" t="s">
        <v>926</v>
      </c>
      <c r="D258" s="82" t="s">
        <v>432</v>
      </c>
      <c r="E258" s="83" t="s">
        <v>857</v>
      </c>
      <c r="F258" s="83" t="s">
        <v>434</v>
      </c>
      <c r="G258" s="84" t="s">
        <v>435</v>
      </c>
      <c r="H258" s="84" t="s">
        <v>435</v>
      </c>
      <c r="I258" s="81" t="s">
        <v>430</v>
      </c>
      <c r="J258" s="85" t="s">
        <v>436</v>
      </c>
    </row>
    <row r="259" spans="1:18" x14ac:dyDescent="0.2">
      <c r="A259" s="81" t="s">
        <v>938</v>
      </c>
      <c r="B259" s="81" t="s">
        <v>325</v>
      </c>
      <c r="C259" s="81" t="s">
        <v>926</v>
      </c>
      <c r="D259" s="82" t="s">
        <v>432</v>
      </c>
      <c r="E259" s="83" t="s">
        <v>857</v>
      </c>
      <c r="F259" s="83" t="s">
        <v>632</v>
      </c>
      <c r="G259" s="84" t="s">
        <v>435</v>
      </c>
      <c r="H259" s="84" t="s">
        <v>435</v>
      </c>
      <c r="I259" s="81" t="s">
        <v>430</v>
      </c>
      <c r="J259" s="85" t="s">
        <v>436</v>
      </c>
    </row>
    <row r="260" spans="1:18" x14ac:dyDescent="0.2">
      <c r="A260" s="81" t="s">
        <v>939</v>
      </c>
      <c r="B260" s="81" t="s">
        <v>326</v>
      </c>
      <c r="C260" s="81" t="s">
        <v>926</v>
      </c>
      <c r="D260" s="82" t="s">
        <v>432</v>
      </c>
      <c r="E260" s="83" t="s">
        <v>857</v>
      </c>
      <c r="F260" s="83" t="s">
        <v>632</v>
      </c>
      <c r="G260" s="84" t="s">
        <v>435</v>
      </c>
      <c r="H260" s="84" t="s">
        <v>435</v>
      </c>
      <c r="I260" s="81" t="s">
        <v>430</v>
      </c>
      <c r="J260" s="85" t="s">
        <v>436</v>
      </c>
    </row>
    <row r="261" spans="1:18" x14ac:dyDescent="0.2">
      <c r="A261" s="81" t="s">
        <v>940</v>
      </c>
      <c r="B261" s="81" t="s">
        <v>327</v>
      </c>
      <c r="C261" s="81" t="s">
        <v>926</v>
      </c>
      <c r="D261" s="82" t="s">
        <v>432</v>
      </c>
      <c r="E261" s="83" t="s">
        <v>857</v>
      </c>
      <c r="F261" s="83" t="s">
        <v>434</v>
      </c>
      <c r="G261" s="84" t="s">
        <v>435</v>
      </c>
      <c r="H261" s="84" t="s">
        <v>435</v>
      </c>
      <c r="I261" s="81" t="s">
        <v>430</v>
      </c>
      <c r="J261" s="85" t="s">
        <v>436</v>
      </c>
    </row>
    <row r="262" spans="1:18" x14ac:dyDescent="0.2">
      <c r="A262" s="81" t="s">
        <v>941</v>
      </c>
      <c r="B262" s="81" t="s">
        <v>297</v>
      </c>
      <c r="C262" s="81" t="s">
        <v>581</v>
      </c>
      <c r="D262" s="82" t="s">
        <v>432</v>
      </c>
      <c r="E262" s="83" t="s">
        <v>874</v>
      </c>
      <c r="F262" s="83" t="s">
        <v>434</v>
      </c>
      <c r="G262" s="84" t="s">
        <v>435</v>
      </c>
      <c r="H262" s="84" t="s">
        <v>435</v>
      </c>
      <c r="I262" s="81" t="s">
        <v>430</v>
      </c>
      <c r="J262" s="85" t="s">
        <v>436</v>
      </c>
    </row>
    <row r="263" spans="1:18" x14ac:dyDescent="0.2">
      <c r="A263" s="81" t="s">
        <v>942</v>
      </c>
      <c r="B263" s="81" t="s">
        <v>279</v>
      </c>
      <c r="C263" s="81" t="s">
        <v>588</v>
      </c>
      <c r="D263" s="82" t="s">
        <v>432</v>
      </c>
      <c r="E263" s="83" t="s">
        <v>555</v>
      </c>
      <c r="F263" s="83" t="s">
        <v>434</v>
      </c>
      <c r="G263" s="84" t="s">
        <v>435</v>
      </c>
      <c r="H263" s="84" t="s">
        <v>435</v>
      </c>
      <c r="I263" s="81" t="s">
        <v>430</v>
      </c>
      <c r="J263" s="85" t="s">
        <v>436</v>
      </c>
    </row>
    <row r="264" spans="1:18" x14ac:dyDescent="0.2">
      <c r="A264" s="81" t="s">
        <v>943</v>
      </c>
      <c r="B264" s="81" t="s">
        <v>328</v>
      </c>
      <c r="C264" s="81" t="s">
        <v>926</v>
      </c>
      <c r="D264" s="82" t="s">
        <v>432</v>
      </c>
      <c r="E264" s="83" t="s">
        <v>555</v>
      </c>
      <c r="F264" s="83" t="s">
        <v>434</v>
      </c>
      <c r="G264" s="84" t="s">
        <v>435</v>
      </c>
      <c r="H264" s="84" t="s">
        <v>435</v>
      </c>
      <c r="I264" s="81" t="s">
        <v>430</v>
      </c>
      <c r="J264" s="85" t="s">
        <v>436</v>
      </c>
    </row>
    <row r="265" spans="1:18" x14ac:dyDescent="0.2">
      <c r="A265" s="81" t="s">
        <v>944</v>
      </c>
      <c r="B265" s="81" t="s">
        <v>329</v>
      </c>
      <c r="C265" s="81" t="s">
        <v>926</v>
      </c>
      <c r="D265" s="82" t="s">
        <v>432</v>
      </c>
      <c r="E265" s="83" t="s">
        <v>555</v>
      </c>
      <c r="F265" s="83" t="s">
        <v>434</v>
      </c>
      <c r="G265" s="84" t="s">
        <v>435</v>
      </c>
      <c r="H265" s="84" t="s">
        <v>435</v>
      </c>
      <c r="I265" s="81" t="s">
        <v>430</v>
      </c>
      <c r="J265" s="85" t="s">
        <v>436</v>
      </c>
    </row>
    <row r="266" spans="1:18" x14ac:dyDescent="0.2">
      <c r="A266" s="81" t="s">
        <v>945</v>
      </c>
      <c r="B266" s="81" t="s">
        <v>330</v>
      </c>
      <c r="C266" s="81" t="s">
        <v>926</v>
      </c>
      <c r="D266" s="82" t="s">
        <v>432</v>
      </c>
      <c r="E266" s="83" t="s">
        <v>555</v>
      </c>
      <c r="F266" s="83" t="s">
        <v>434</v>
      </c>
      <c r="G266" s="84" t="s">
        <v>435</v>
      </c>
      <c r="H266" s="84" t="s">
        <v>435</v>
      </c>
      <c r="I266" s="81" t="s">
        <v>430</v>
      </c>
      <c r="J266" s="85" t="s">
        <v>436</v>
      </c>
    </row>
    <row r="267" spans="1:18" x14ac:dyDescent="0.2">
      <c r="A267" s="81" t="s">
        <v>946</v>
      </c>
      <c r="B267" s="81" t="s">
        <v>331</v>
      </c>
      <c r="C267" s="81" t="s">
        <v>926</v>
      </c>
      <c r="D267" s="82" t="s">
        <v>432</v>
      </c>
      <c r="E267" s="83" t="s">
        <v>555</v>
      </c>
      <c r="F267" s="83" t="s">
        <v>434</v>
      </c>
      <c r="G267" s="84" t="s">
        <v>435</v>
      </c>
      <c r="H267" s="84" t="s">
        <v>435</v>
      </c>
      <c r="I267" s="81" t="s">
        <v>430</v>
      </c>
      <c r="J267" s="85" t="s">
        <v>436</v>
      </c>
    </row>
    <row r="268" spans="1:18" x14ac:dyDescent="0.2">
      <c r="A268" s="81" t="s">
        <v>947</v>
      </c>
      <c r="B268" s="81" t="s">
        <v>248</v>
      </c>
      <c r="C268" s="81" t="s">
        <v>549</v>
      </c>
      <c r="D268" s="82" t="s">
        <v>439</v>
      </c>
      <c r="E268" s="83" t="s">
        <v>569</v>
      </c>
      <c r="F268" s="83" t="s">
        <v>632</v>
      </c>
      <c r="G268" s="84" t="s">
        <v>435</v>
      </c>
      <c r="H268" s="84" t="s">
        <v>435</v>
      </c>
      <c r="I268" s="81" t="s">
        <v>430</v>
      </c>
      <c r="J268" s="85" t="s">
        <v>436</v>
      </c>
    </row>
    <row r="269" spans="1:18" ht="23.25" x14ac:dyDescent="0.5">
      <c r="A269" s="81" t="s">
        <v>948</v>
      </c>
      <c r="B269" s="81" t="s">
        <v>341</v>
      </c>
      <c r="C269" s="81" t="s">
        <v>557</v>
      </c>
      <c r="D269" s="82" t="s">
        <v>432</v>
      </c>
      <c r="E269" s="83" t="s">
        <v>555</v>
      </c>
      <c r="F269" s="83" t="s">
        <v>434</v>
      </c>
      <c r="G269" s="84" t="s">
        <v>435</v>
      </c>
      <c r="H269" s="84" t="s">
        <v>435</v>
      </c>
      <c r="I269" s="81" t="s">
        <v>430</v>
      </c>
      <c r="J269" s="85" t="s">
        <v>436</v>
      </c>
      <c r="P269" s="118" t="s">
        <v>1416</v>
      </c>
      <c r="Q269" s="119" t="s">
        <v>1417</v>
      </c>
      <c r="R269" s="120" t="s">
        <v>1418</v>
      </c>
    </row>
    <row r="270" spans="1:18" ht="23.25" x14ac:dyDescent="0.5">
      <c r="A270" s="81" t="s">
        <v>949</v>
      </c>
      <c r="B270" s="81" t="s">
        <v>249</v>
      </c>
      <c r="C270" s="81" t="s">
        <v>549</v>
      </c>
      <c r="D270" s="82" t="s">
        <v>432</v>
      </c>
      <c r="E270" s="83" t="s">
        <v>550</v>
      </c>
      <c r="F270" s="83" t="s">
        <v>555</v>
      </c>
      <c r="G270" s="84" t="s">
        <v>435</v>
      </c>
      <c r="H270" s="84" t="s">
        <v>435</v>
      </c>
      <c r="I270" s="81" t="s">
        <v>430</v>
      </c>
      <c r="J270" s="85" t="s">
        <v>436</v>
      </c>
      <c r="P270" s="121"/>
      <c r="Q270" s="121"/>
      <c r="R270" s="121"/>
    </row>
    <row r="271" spans="1:18" ht="23.25" x14ac:dyDescent="0.5">
      <c r="A271" s="81" t="s">
        <v>950</v>
      </c>
      <c r="B271" s="81" t="s">
        <v>292</v>
      </c>
      <c r="C271" s="81" t="s">
        <v>581</v>
      </c>
      <c r="D271" s="82" t="s">
        <v>432</v>
      </c>
      <c r="E271" s="83" t="s">
        <v>555</v>
      </c>
      <c r="F271" s="83" t="s">
        <v>433</v>
      </c>
      <c r="G271" s="84" t="s">
        <v>435</v>
      </c>
      <c r="H271" s="84" t="s">
        <v>435</v>
      </c>
      <c r="I271" s="81" t="s">
        <v>430</v>
      </c>
      <c r="J271" s="85" t="s">
        <v>436</v>
      </c>
      <c r="P271" s="121"/>
      <c r="Q271" s="121"/>
      <c r="R271" s="121"/>
    </row>
    <row r="272" spans="1:18" ht="23.25" x14ac:dyDescent="0.5">
      <c r="A272" s="81" t="s">
        <v>951</v>
      </c>
      <c r="B272" s="81" t="s">
        <v>285</v>
      </c>
      <c r="C272" s="81" t="s">
        <v>581</v>
      </c>
      <c r="D272" s="82" t="s">
        <v>432</v>
      </c>
      <c r="E272" s="83" t="s">
        <v>555</v>
      </c>
      <c r="F272" s="83" t="s">
        <v>433</v>
      </c>
      <c r="G272" s="84" t="s">
        <v>435</v>
      </c>
      <c r="H272" s="84" t="s">
        <v>435</v>
      </c>
      <c r="I272" s="81" t="s">
        <v>430</v>
      </c>
      <c r="J272" s="85" t="s">
        <v>436</v>
      </c>
      <c r="P272" s="121"/>
      <c r="Q272" s="121"/>
      <c r="R272" s="121"/>
    </row>
    <row r="273" spans="1:18" ht="23.25" x14ac:dyDescent="0.5">
      <c r="A273" s="81" t="s">
        <v>952</v>
      </c>
      <c r="B273" s="81" t="s">
        <v>332</v>
      </c>
      <c r="C273" s="81" t="s">
        <v>926</v>
      </c>
      <c r="D273" s="82" t="s">
        <v>432</v>
      </c>
      <c r="E273" s="83" t="s">
        <v>857</v>
      </c>
      <c r="F273" s="83" t="s">
        <v>632</v>
      </c>
      <c r="G273" s="84" t="s">
        <v>435</v>
      </c>
      <c r="H273" s="84" t="s">
        <v>435</v>
      </c>
      <c r="I273" s="81" t="s">
        <v>430</v>
      </c>
      <c r="J273" s="85" t="s">
        <v>436</v>
      </c>
      <c r="P273" s="122"/>
      <c r="Q273" s="122"/>
      <c r="R273" s="122"/>
    </row>
    <row r="274" spans="1:18" ht="23.25" x14ac:dyDescent="0.5">
      <c r="A274" s="81" t="s">
        <v>953</v>
      </c>
      <c r="B274" s="81" t="s">
        <v>954</v>
      </c>
      <c r="C274" s="81" t="s">
        <v>581</v>
      </c>
      <c r="D274" s="82" t="s">
        <v>432</v>
      </c>
      <c r="E274" s="83" t="s">
        <v>433</v>
      </c>
      <c r="F274" s="83" t="s">
        <v>434</v>
      </c>
      <c r="G274" s="84" t="s">
        <v>435</v>
      </c>
      <c r="H274" s="84" t="s">
        <v>435</v>
      </c>
      <c r="I274" s="81" t="s">
        <v>430</v>
      </c>
      <c r="J274" s="85" t="s">
        <v>436</v>
      </c>
      <c r="P274" s="122"/>
      <c r="Q274" s="122"/>
      <c r="R274" s="122"/>
    </row>
    <row r="275" spans="1:18" ht="23.25" x14ac:dyDescent="0.5">
      <c r="A275" s="81" t="s">
        <v>955</v>
      </c>
      <c r="B275" s="81" t="s">
        <v>956</v>
      </c>
      <c r="C275" s="81" t="s">
        <v>557</v>
      </c>
      <c r="D275" s="82" t="s">
        <v>562</v>
      </c>
      <c r="E275" s="83" t="s">
        <v>857</v>
      </c>
      <c r="F275" s="83" t="s">
        <v>434</v>
      </c>
      <c r="G275" s="84" t="s">
        <v>435</v>
      </c>
      <c r="H275" s="84" t="s">
        <v>435</v>
      </c>
      <c r="I275" s="81" t="s">
        <v>430</v>
      </c>
      <c r="J275" s="85" t="s">
        <v>436</v>
      </c>
      <c r="P275" s="123"/>
      <c r="Q275" s="123"/>
      <c r="R275" s="123"/>
    </row>
    <row r="276" spans="1:18" ht="23.25" x14ac:dyDescent="0.5">
      <c r="A276" s="81" t="s">
        <v>957</v>
      </c>
      <c r="B276" s="81" t="s">
        <v>75</v>
      </c>
      <c r="C276" s="81" t="s">
        <v>557</v>
      </c>
      <c r="D276" s="82" t="s">
        <v>432</v>
      </c>
      <c r="E276" s="83" t="s">
        <v>620</v>
      </c>
      <c r="F276" s="83" t="s">
        <v>434</v>
      </c>
      <c r="G276" s="84" t="s">
        <v>435</v>
      </c>
      <c r="H276" s="84" t="s">
        <v>435</v>
      </c>
      <c r="I276" s="81" t="s">
        <v>430</v>
      </c>
      <c r="J276" s="85" t="s">
        <v>436</v>
      </c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:18" ht="23.25" x14ac:dyDescent="0.5">
      <c r="A277" s="81" t="s">
        <v>958</v>
      </c>
      <c r="B277" s="81" t="s">
        <v>333</v>
      </c>
      <c r="C277" s="81" t="s">
        <v>926</v>
      </c>
      <c r="D277" s="82" t="s">
        <v>432</v>
      </c>
      <c r="E277" s="83" t="s">
        <v>857</v>
      </c>
      <c r="F277" s="83" t="s">
        <v>632</v>
      </c>
      <c r="G277" s="84" t="s">
        <v>435</v>
      </c>
      <c r="H277" s="84" t="s">
        <v>435</v>
      </c>
      <c r="I277" s="81" t="s">
        <v>430</v>
      </c>
      <c r="J277" s="85" t="s">
        <v>436</v>
      </c>
      <c r="P277" s="125" t="s">
        <v>1419</v>
      </c>
      <c r="Q277" s="126">
        <f>Q276*30/100</f>
        <v>0</v>
      </c>
      <c r="R277" s="126">
        <f>R276*30/100</f>
        <v>0</v>
      </c>
    </row>
    <row r="278" spans="1:18" ht="23.25" x14ac:dyDescent="0.5">
      <c r="A278" s="81" t="s">
        <v>959</v>
      </c>
      <c r="B278" s="81" t="s">
        <v>370</v>
      </c>
      <c r="C278" s="81" t="s">
        <v>549</v>
      </c>
      <c r="D278" s="82" t="s">
        <v>599</v>
      </c>
      <c r="E278" s="83" t="s">
        <v>550</v>
      </c>
      <c r="F278" s="83" t="s">
        <v>434</v>
      </c>
      <c r="G278" s="84" t="s">
        <v>435</v>
      </c>
      <c r="H278" s="84" t="s">
        <v>435</v>
      </c>
      <c r="I278" s="81" t="s">
        <v>430</v>
      </c>
      <c r="J278" s="85" t="s">
        <v>436</v>
      </c>
      <c r="P278" s="125" t="s">
        <v>1420</v>
      </c>
      <c r="Q278" s="126">
        <f>Q277*7/100</f>
        <v>0</v>
      </c>
      <c r="R278" s="126">
        <f>R277*7/100</f>
        <v>0</v>
      </c>
    </row>
    <row r="279" spans="1:18" ht="23.25" x14ac:dyDescent="0.5">
      <c r="A279" s="81" t="s">
        <v>960</v>
      </c>
      <c r="B279" s="81" t="s">
        <v>369</v>
      </c>
      <c r="C279" s="81" t="s">
        <v>631</v>
      </c>
      <c r="D279" s="82" t="s">
        <v>599</v>
      </c>
      <c r="E279" s="83" t="s">
        <v>564</v>
      </c>
      <c r="F279" s="83" t="s">
        <v>434</v>
      </c>
      <c r="G279" s="84" t="s">
        <v>435</v>
      </c>
      <c r="H279" s="84" t="s">
        <v>435</v>
      </c>
      <c r="I279" s="81" t="s">
        <v>430</v>
      </c>
      <c r="J279" s="85" t="s">
        <v>436</v>
      </c>
      <c r="P279" s="127" t="s">
        <v>5</v>
      </c>
      <c r="Q279" s="128">
        <f>Q276-Q277-Q278</f>
        <v>0</v>
      </c>
      <c r="R279" s="128">
        <f>R276-R277-R278</f>
        <v>0</v>
      </c>
    </row>
    <row r="280" spans="1:18" x14ac:dyDescent="0.2">
      <c r="A280" s="81" t="s">
        <v>961</v>
      </c>
      <c r="B280" s="81" t="s">
        <v>383</v>
      </c>
      <c r="C280" s="81" t="s">
        <v>588</v>
      </c>
      <c r="D280" s="82" t="s">
        <v>611</v>
      </c>
      <c r="E280" s="83" t="s">
        <v>555</v>
      </c>
      <c r="F280" s="83" t="s">
        <v>606</v>
      </c>
      <c r="G280" s="84" t="s">
        <v>435</v>
      </c>
      <c r="H280" s="84" t="s">
        <v>435</v>
      </c>
      <c r="I280" s="81" t="s">
        <v>430</v>
      </c>
      <c r="J280" s="85" t="s">
        <v>436</v>
      </c>
    </row>
    <row r="281" spans="1:18" x14ac:dyDescent="0.2">
      <c r="A281" s="81" t="s">
        <v>962</v>
      </c>
      <c r="B281" s="81" t="s">
        <v>348</v>
      </c>
      <c r="C281" s="81" t="s">
        <v>549</v>
      </c>
      <c r="D281" s="82" t="s">
        <v>432</v>
      </c>
      <c r="E281" s="83" t="s">
        <v>555</v>
      </c>
      <c r="F281" s="83" t="s">
        <v>434</v>
      </c>
      <c r="G281" s="84" t="s">
        <v>435</v>
      </c>
      <c r="H281" s="84" t="s">
        <v>435</v>
      </c>
      <c r="I281" s="81" t="s">
        <v>430</v>
      </c>
      <c r="J281" s="85" t="s">
        <v>436</v>
      </c>
    </row>
    <row r="282" spans="1:18" x14ac:dyDescent="0.2">
      <c r="A282" s="81" t="s">
        <v>963</v>
      </c>
      <c r="B282" s="81" t="s">
        <v>964</v>
      </c>
      <c r="C282" s="81" t="s">
        <v>588</v>
      </c>
      <c r="D282" s="82" t="s">
        <v>432</v>
      </c>
      <c r="E282" s="83" t="s">
        <v>555</v>
      </c>
      <c r="F282" s="83" t="s">
        <v>434</v>
      </c>
      <c r="G282" s="84" t="s">
        <v>435</v>
      </c>
      <c r="H282" s="84" t="s">
        <v>435</v>
      </c>
      <c r="I282" s="81" t="s">
        <v>430</v>
      </c>
      <c r="J282" s="85" t="s">
        <v>436</v>
      </c>
    </row>
    <row r="283" spans="1:18" x14ac:dyDescent="0.2">
      <c r="A283" s="81" t="s">
        <v>965</v>
      </c>
      <c r="B283" s="81" t="s">
        <v>393</v>
      </c>
      <c r="C283" s="81" t="s">
        <v>588</v>
      </c>
      <c r="D283" s="82" t="s">
        <v>432</v>
      </c>
      <c r="E283" s="83" t="s">
        <v>620</v>
      </c>
      <c r="F283" s="83" t="s">
        <v>434</v>
      </c>
      <c r="G283" s="84" t="s">
        <v>435</v>
      </c>
      <c r="H283" s="84" t="s">
        <v>435</v>
      </c>
      <c r="I283" s="81" t="s">
        <v>430</v>
      </c>
      <c r="J283" s="85" t="s">
        <v>436</v>
      </c>
    </row>
    <row r="284" spans="1:18" x14ac:dyDescent="0.2">
      <c r="A284" s="81" t="s">
        <v>966</v>
      </c>
      <c r="B284" s="81" t="s">
        <v>334</v>
      </c>
      <c r="C284" s="81" t="s">
        <v>926</v>
      </c>
      <c r="D284" s="82" t="s">
        <v>432</v>
      </c>
      <c r="E284" s="83" t="s">
        <v>555</v>
      </c>
      <c r="F284" s="83" t="s">
        <v>434</v>
      </c>
      <c r="G284" s="84" t="s">
        <v>435</v>
      </c>
      <c r="H284" s="84" t="s">
        <v>435</v>
      </c>
      <c r="I284" s="81" t="s">
        <v>430</v>
      </c>
      <c r="J284" s="85" t="s">
        <v>436</v>
      </c>
    </row>
    <row r="285" spans="1:18" x14ac:dyDescent="0.2">
      <c r="A285" s="81" t="s">
        <v>967</v>
      </c>
      <c r="B285" s="81" t="s">
        <v>145</v>
      </c>
      <c r="C285" s="81" t="s">
        <v>557</v>
      </c>
      <c r="D285" s="82" t="s">
        <v>432</v>
      </c>
      <c r="E285" s="83" t="s">
        <v>606</v>
      </c>
      <c r="F285" s="83" t="s">
        <v>434</v>
      </c>
      <c r="G285" s="84" t="s">
        <v>435</v>
      </c>
      <c r="H285" s="84" t="s">
        <v>435</v>
      </c>
      <c r="I285" s="81" t="s">
        <v>430</v>
      </c>
      <c r="J285" s="85" t="s">
        <v>436</v>
      </c>
    </row>
    <row r="286" spans="1:18" x14ac:dyDescent="0.2">
      <c r="A286" s="81" t="s">
        <v>968</v>
      </c>
      <c r="B286" s="81" t="s">
        <v>335</v>
      </c>
      <c r="C286" s="81" t="s">
        <v>926</v>
      </c>
      <c r="D286" s="82" t="s">
        <v>432</v>
      </c>
      <c r="E286" s="83" t="s">
        <v>857</v>
      </c>
      <c r="F286" s="83" t="s">
        <v>632</v>
      </c>
      <c r="G286" s="84" t="s">
        <v>435</v>
      </c>
      <c r="H286" s="84" t="s">
        <v>435</v>
      </c>
      <c r="I286" s="81" t="s">
        <v>430</v>
      </c>
      <c r="J286" s="85" t="s">
        <v>436</v>
      </c>
    </row>
    <row r="287" spans="1:18" x14ac:dyDescent="0.2">
      <c r="A287" s="81" t="s">
        <v>969</v>
      </c>
      <c r="B287" s="81" t="s">
        <v>101</v>
      </c>
      <c r="C287" s="81" t="s">
        <v>557</v>
      </c>
      <c r="D287" s="82" t="s">
        <v>432</v>
      </c>
      <c r="E287" s="83" t="s">
        <v>555</v>
      </c>
      <c r="F287" s="83" t="s">
        <v>434</v>
      </c>
      <c r="G287" s="84" t="s">
        <v>435</v>
      </c>
      <c r="H287" s="84" t="s">
        <v>435</v>
      </c>
      <c r="I287" s="81" t="s">
        <v>430</v>
      </c>
      <c r="J287" s="85" t="s">
        <v>436</v>
      </c>
    </row>
    <row r="288" spans="1:18" x14ac:dyDescent="0.2">
      <c r="A288" s="81" t="s">
        <v>970</v>
      </c>
      <c r="B288" s="81" t="s">
        <v>355</v>
      </c>
      <c r="C288" s="81" t="s">
        <v>557</v>
      </c>
      <c r="D288" s="82" t="s">
        <v>432</v>
      </c>
      <c r="E288" s="83" t="s">
        <v>550</v>
      </c>
      <c r="F288" s="83" t="s">
        <v>434</v>
      </c>
      <c r="G288" s="84" t="s">
        <v>435</v>
      </c>
      <c r="H288" s="84" t="s">
        <v>435</v>
      </c>
      <c r="I288" s="81" t="s">
        <v>430</v>
      </c>
      <c r="J288" s="85" t="s">
        <v>436</v>
      </c>
    </row>
    <row r="289" spans="1:10" x14ac:dyDescent="0.2">
      <c r="A289" s="81" t="s">
        <v>971</v>
      </c>
      <c r="B289" s="81" t="s">
        <v>311</v>
      </c>
      <c r="C289" s="81" t="s">
        <v>557</v>
      </c>
      <c r="D289" s="82" t="s">
        <v>432</v>
      </c>
      <c r="E289" s="83" t="s">
        <v>550</v>
      </c>
      <c r="F289" s="83" t="s">
        <v>433</v>
      </c>
      <c r="G289" s="84" t="s">
        <v>435</v>
      </c>
      <c r="H289" s="84" t="s">
        <v>435</v>
      </c>
      <c r="I289" s="81" t="s">
        <v>430</v>
      </c>
      <c r="J289" s="85" t="s">
        <v>436</v>
      </c>
    </row>
    <row r="290" spans="1:10" x14ac:dyDescent="0.2">
      <c r="A290" s="81" t="s">
        <v>972</v>
      </c>
      <c r="B290" s="81" t="s">
        <v>973</v>
      </c>
      <c r="C290" s="81" t="s">
        <v>557</v>
      </c>
      <c r="D290" s="82" t="s">
        <v>432</v>
      </c>
      <c r="E290" s="83" t="s">
        <v>550</v>
      </c>
      <c r="F290" s="83" t="s">
        <v>434</v>
      </c>
      <c r="G290" s="84" t="s">
        <v>435</v>
      </c>
      <c r="H290" s="84" t="s">
        <v>435</v>
      </c>
      <c r="I290" s="81" t="s">
        <v>430</v>
      </c>
      <c r="J290" s="85" t="s">
        <v>436</v>
      </c>
    </row>
    <row r="291" spans="1:10" x14ac:dyDescent="0.2">
      <c r="A291" s="81" t="s">
        <v>974</v>
      </c>
      <c r="B291" s="81" t="s">
        <v>146</v>
      </c>
      <c r="C291" s="81" t="s">
        <v>557</v>
      </c>
      <c r="D291" s="82" t="s">
        <v>432</v>
      </c>
      <c r="E291" s="83" t="s">
        <v>606</v>
      </c>
      <c r="F291" s="83" t="s">
        <v>434</v>
      </c>
      <c r="G291" s="84" t="s">
        <v>435</v>
      </c>
      <c r="H291" s="84" t="s">
        <v>435</v>
      </c>
      <c r="I291" s="81" t="s">
        <v>430</v>
      </c>
      <c r="J291" s="85" t="s">
        <v>436</v>
      </c>
    </row>
    <row r="292" spans="1:10" x14ac:dyDescent="0.2">
      <c r="A292" s="81" t="s">
        <v>975</v>
      </c>
      <c r="B292" s="81" t="s">
        <v>278</v>
      </c>
      <c r="C292" s="81" t="s">
        <v>588</v>
      </c>
      <c r="D292" s="82" t="s">
        <v>432</v>
      </c>
      <c r="E292" s="83" t="s">
        <v>555</v>
      </c>
      <c r="F292" s="83" t="s">
        <v>434</v>
      </c>
      <c r="G292" s="84" t="s">
        <v>435</v>
      </c>
      <c r="H292" s="84" t="s">
        <v>435</v>
      </c>
      <c r="I292" s="81" t="s">
        <v>430</v>
      </c>
      <c r="J292" s="85" t="s">
        <v>436</v>
      </c>
    </row>
    <row r="293" spans="1:10" x14ac:dyDescent="0.2">
      <c r="A293" s="81" t="s">
        <v>976</v>
      </c>
      <c r="B293" s="81" t="s">
        <v>382</v>
      </c>
      <c r="C293" s="81" t="s">
        <v>588</v>
      </c>
      <c r="D293" s="82" t="s">
        <v>432</v>
      </c>
      <c r="E293" s="83" t="s">
        <v>433</v>
      </c>
      <c r="F293" s="83" t="s">
        <v>434</v>
      </c>
      <c r="G293" s="84" t="s">
        <v>435</v>
      </c>
      <c r="H293" s="84" t="s">
        <v>435</v>
      </c>
      <c r="I293" s="81" t="s">
        <v>430</v>
      </c>
      <c r="J293" s="85" t="s">
        <v>436</v>
      </c>
    </row>
    <row r="294" spans="1:10" x14ac:dyDescent="0.2">
      <c r="A294" s="81" t="s">
        <v>977</v>
      </c>
      <c r="B294" s="81" t="s">
        <v>147</v>
      </c>
      <c r="C294" s="81" t="s">
        <v>557</v>
      </c>
      <c r="D294" s="82" t="s">
        <v>432</v>
      </c>
      <c r="E294" s="83" t="s">
        <v>550</v>
      </c>
      <c r="F294" s="83" t="s">
        <v>433</v>
      </c>
      <c r="G294" s="84" t="s">
        <v>435</v>
      </c>
      <c r="H294" s="84" t="s">
        <v>435</v>
      </c>
      <c r="I294" s="81" t="s">
        <v>430</v>
      </c>
      <c r="J294" s="85" t="s">
        <v>583</v>
      </c>
    </row>
    <row r="295" spans="1:10" x14ac:dyDescent="0.2">
      <c r="A295" s="81" t="s">
        <v>978</v>
      </c>
      <c r="B295" s="81" t="s">
        <v>51</v>
      </c>
      <c r="C295" s="81" t="s">
        <v>846</v>
      </c>
      <c r="D295" s="82" t="s">
        <v>432</v>
      </c>
      <c r="E295" s="83" t="s">
        <v>555</v>
      </c>
      <c r="F295" s="83" t="s">
        <v>606</v>
      </c>
      <c r="G295" s="84" t="s">
        <v>435</v>
      </c>
      <c r="H295" s="84" t="s">
        <v>435</v>
      </c>
      <c r="I295" s="81" t="s">
        <v>430</v>
      </c>
      <c r="J295" s="85" t="s">
        <v>436</v>
      </c>
    </row>
    <row r="296" spans="1:10" x14ac:dyDescent="0.2">
      <c r="A296" s="81" t="s">
        <v>979</v>
      </c>
      <c r="B296" s="81" t="s">
        <v>50</v>
      </c>
      <c r="C296" s="81" t="s">
        <v>846</v>
      </c>
      <c r="D296" s="82" t="s">
        <v>432</v>
      </c>
      <c r="E296" s="83" t="s">
        <v>555</v>
      </c>
      <c r="F296" s="83" t="s">
        <v>606</v>
      </c>
      <c r="G296" s="84" t="s">
        <v>435</v>
      </c>
      <c r="H296" s="84" t="s">
        <v>435</v>
      </c>
      <c r="I296" s="81" t="s">
        <v>430</v>
      </c>
      <c r="J296" s="85" t="s">
        <v>436</v>
      </c>
    </row>
    <row r="297" spans="1:10" x14ac:dyDescent="0.2">
      <c r="A297" s="81" t="s">
        <v>980</v>
      </c>
      <c r="B297" s="81" t="s">
        <v>49</v>
      </c>
      <c r="C297" s="81" t="s">
        <v>846</v>
      </c>
      <c r="D297" s="82" t="s">
        <v>432</v>
      </c>
      <c r="E297" s="83" t="s">
        <v>555</v>
      </c>
      <c r="F297" s="83" t="s">
        <v>606</v>
      </c>
      <c r="G297" s="84" t="s">
        <v>435</v>
      </c>
      <c r="H297" s="84" t="s">
        <v>435</v>
      </c>
      <c r="I297" s="81" t="s">
        <v>430</v>
      </c>
      <c r="J297" s="85" t="s">
        <v>436</v>
      </c>
    </row>
    <row r="298" spans="1:10" x14ac:dyDescent="0.2">
      <c r="A298" s="81" t="s">
        <v>981</v>
      </c>
      <c r="B298" s="81" t="s">
        <v>982</v>
      </c>
      <c r="C298" s="81" t="s">
        <v>897</v>
      </c>
      <c r="D298" s="82" t="s">
        <v>582</v>
      </c>
      <c r="E298" s="83" t="s">
        <v>555</v>
      </c>
      <c r="F298" s="83" t="s">
        <v>433</v>
      </c>
      <c r="G298" s="84" t="s">
        <v>435</v>
      </c>
      <c r="H298" s="84" t="s">
        <v>435</v>
      </c>
      <c r="I298" s="81" t="s">
        <v>430</v>
      </c>
      <c r="J298" s="85" t="s">
        <v>583</v>
      </c>
    </row>
    <row r="299" spans="1:10" x14ac:dyDescent="0.2">
      <c r="A299" s="81" t="s">
        <v>983</v>
      </c>
      <c r="B299" s="81" t="s">
        <v>142</v>
      </c>
      <c r="C299" s="81" t="s">
        <v>588</v>
      </c>
      <c r="D299" s="82" t="s">
        <v>432</v>
      </c>
      <c r="E299" s="83" t="s">
        <v>555</v>
      </c>
      <c r="F299" s="83" t="s">
        <v>601</v>
      </c>
      <c r="G299" s="84" t="s">
        <v>435</v>
      </c>
      <c r="H299" s="84" t="s">
        <v>435</v>
      </c>
      <c r="I299" s="81" t="s">
        <v>430</v>
      </c>
      <c r="J299" s="85" t="s">
        <v>583</v>
      </c>
    </row>
    <row r="300" spans="1:10" x14ac:dyDescent="0.2">
      <c r="A300" s="81" t="s">
        <v>984</v>
      </c>
      <c r="B300" s="81" t="s">
        <v>135</v>
      </c>
      <c r="C300" s="81" t="s">
        <v>588</v>
      </c>
      <c r="D300" s="82" t="s">
        <v>432</v>
      </c>
      <c r="E300" s="83" t="s">
        <v>550</v>
      </c>
      <c r="F300" s="83" t="s">
        <v>434</v>
      </c>
      <c r="G300" s="84" t="s">
        <v>435</v>
      </c>
      <c r="H300" s="84" t="s">
        <v>435</v>
      </c>
      <c r="I300" s="81" t="s">
        <v>430</v>
      </c>
      <c r="J300" s="85" t="s">
        <v>436</v>
      </c>
    </row>
    <row r="301" spans="1:10" x14ac:dyDescent="0.2">
      <c r="A301" s="81" t="s">
        <v>985</v>
      </c>
      <c r="B301" s="81" t="s">
        <v>143</v>
      </c>
      <c r="C301" s="81" t="s">
        <v>588</v>
      </c>
      <c r="D301" s="82" t="s">
        <v>432</v>
      </c>
      <c r="E301" s="83" t="s">
        <v>550</v>
      </c>
      <c r="F301" s="83" t="s">
        <v>433</v>
      </c>
      <c r="G301" s="84" t="s">
        <v>435</v>
      </c>
      <c r="H301" s="84" t="s">
        <v>435</v>
      </c>
      <c r="I301" s="81" t="s">
        <v>430</v>
      </c>
      <c r="J301" s="85" t="s">
        <v>583</v>
      </c>
    </row>
    <row r="302" spans="1:10" x14ac:dyDescent="0.2">
      <c r="A302" s="81" t="s">
        <v>986</v>
      </c>
      <c r="B302" s="81" t="s">
        <v>144</v>
      </c>
      <c r="C302" s="81" t="s">
        <v>588</v>
      </c>
      <c r="D302" s="82" t="s">
        <v>432</v>
      </c>
      <c r="E302" s="83" t="s">
        <v>550</v>
      </c>
      <c r="F302" s="83" t="s">
        <v>433</v>
      </c>
      <c r="G302" s="84" t="s">
        <v>435</v>
      </c>
      <c r="H302" s="84" t="s">
        <v>435</v>
      </c>
      <c r="I302" s="81" t="s">
        <v>430</v>
      </c>
      <c r="J302" s="85" t="s">
        <v>583</v>
      </c>
    </row>
    <row r="303" spans="1:10" x14ac:dyDescent="0.2">
      <c r="A303" s="81" t="s">
        <v>987</v>
      </c>
      <c r="B303" s="81" t="s">
        <v>126</v>
      </c>
      <c r="C303" s="81" t="s">
        <v>557</v>
      </c>
      <c r="D303" s="82" t="s">
        <v>562</v>
      </c>
      <c r="E303" s="83" t="s">
        <v>601</v>
      </c>
      <c r="F303" s="83" t="s">
        <v>434</v>
      </c>
      <c r="G303" s="84" t="s">
        <v>435</v>
      </c>
      <c r="H303" s="84" t="s">
        <v>435</v>
      </c>
      <c r="I303" s="81" t="s">
        <v>430</v>
      </c>
      <c r="J303" s="85" t="s">
        <v>436</v>
      </c>
    </row>
    <row r="304" spans="1:10" x14ac:dyDescent="0.2">
      <c r="A304" s="81" t="s">
        <v>988</v>
      </c>
      <c r="B304" s="81" t="s">
        <v>316</v>
      </c>
      <c r="C304" s="81" t="s">
        <v>588</v>
      </c>
      <c r="D304" s="82" t="s">
        <v>562</v>
      </c>
      <c r="E304" s="83" t="s">
        <v>606</v>
      </c>
      <c r="F304" s="83" t="s">
        <v>434</v>
      </c>
      <c r="G304" s="84" t="s">
        <v>435</v>
      </c>
      <c r="H304" s="84" t="s">
        <v>435</v>
      </c>
      <c r="I304" s="81" t="s">
        <v>430</v>
      </c>
      <c r="J304" s="85" t="s">
        <v>436</v>
      </c>
    </row>
    <row r="305" spans="1:10" x14ac:dyDescent="0.2">
      <c r="A305" s="81" t="s">
        <v>989</v>
      </c>
      <c r="B305" s="81" t="s">
        <v>150</v>
      </c>
      <c r="C305" s="81" t="s">
        <v>588</v>
      </c>
      <c r="D305" s="82" t="s">
        <v>562</v>
      </c>
      <c r="E305" s="83" t="s">
        <v>606</v>
      </c>
      <c r="F305" s="83" t="s">
        <v>434</v>
      </c>
      <c r="G305" s="84" t="s">
        <v>435</v>
      </c>
      <c r="H305" s="84" t="s">
        <v>435</v>
      </c>
      <c r="I305" s="81" t="s">
        <v>430</v>
      </c>
      <c r="J305" s="85" t="s">
        <v>436</v>
      </c>
    </row>
    <row r="306" spans="1:10" x14ac:dyDescent="0.2">
      <c r="A306" s="81" t="s">
        <v>990</v>
      </c>
      <c r="B306" s="81" t="s">
        <v>152</v>
      </c>
      <c r="C306" s="81" t="s">
        <v>588</v>
      </c>
      <c r="D306" s="82" t="s">
        <v>432</v>
      </c>
      <c r="E306" s="83" t="s">
        <v>606</v>
      </c>
      <c r="F306" s="83" t="s">
        <v>434</v>
      </c>
      <c r="G306" s="84" t="s">
        <v>435</v>
      </c>
      <c r="H306" s="84" t="s">
        <v>435</v>
      </c>
      <c r="I306" s="81" t="s">
        <v>430</v>
      </c>
      <c r="J306" s="85" t="s">
        <v>436</v>
      </c>
    </row>
    <row r="307" spans="1:10" x14ac:dyDescent="0.2">
      <c r="A307" s="81" t="s">
        <v>991</v>
      </c>
      <c r="B307" s="81" t="s">
        <v>317</v>
      </c>
      <c r="C307" s="81" t="s">
        <v>588</v>
      </c>
      <c r="D307" s="82" t="s">
        <v>562</v>
      </c>
      <c r="E307" s="83" t="s">
        <v>606</v>
      </c>
      <c r="F307" s="83" t="s">
        <v>434</v>
      </c>
      <c r="G307" s="84" t="s">
        <v>435</v>
      </c>
      <c r="H307" s="84" t="s">
        <v>435</v>
      </c>
      <c r="I307" s="81" t="s">
        <v>430</v>
      </c>
      <c r="J307" s="85" t="s">
        <v>436</v>
      </c>
    </row>
    <row r="308" spans="1:10" x14ac:dyDescent="0.2">
      <c r="A308" s="81" t="s">
        <v>992</v>
      </c>
      <c r="B308" s="81" t="s">
        <v>336</v>
      </c>
      <c r="C308" s="81" t="s">
        <v>926</v>
      </c>
      <c r="D308" s="82" t="s">
        <v>432</v>
      </c>
      <c r="E308" s="83" t="s">
        <v>555</v>
      </c>
      <c r="F308" s="83" t="s">
        <v>434</v>
      </c>
      <c r="G308" s="84" t="s">
        <v>435</v>
      </c>
      <c r="H308" s="84" t="s">
        <v>435</v>
      </c>
      <c r="I308" s="81" t="s">
        <v>430</v>
      </c>
      <c r="J308" s="85" t="s">
        <v>436</v>
      </c>
    </row>
    <row r="309" spans="1:10" x14ac:dyDescent="0.2">
      <c r="A309" s="81" t="s">
        <v>993</v>
      </c>
      <c r="B309" s="81" t="s">
        <v>345</v>
      </c>
      <c r="C309" s="81" t="s">
        <v>557</v>
      </c>
      <c r="D309" s="82" t="s">
        <v>432</v>
      </c>
      <c r="E309" s="83" t="s">
        <v>620</v>
      </c>
      <c r="F309" s="83" t="s">
        <v>434</v>
      </c>
      <c r="G309" s="84" t="s">
        <v>435</v>
      </c>
      <c r="H309" s="84" t="s">
        <v>435</v>
      </c>
      <c r="I309" s="81" t="s">
        <v>430</v>
      </c>
      <c r="J309" s="85" t="s">
        <v>436</v>
      </c>
    </row>
    <row r="310" spans="1:10" x14ac:dyDescent="0.2">
      <c r="A310" s="81" t="s">
        <v>994</v>
      </c>
      <c r="B310" s="81" t="s">
        <v>250</v>
      </c>
      <c r="C310" s="81" t="s">
        <v>588</v>
      </c>
      <c r="D310" s="82" t="s">
        <v>432</v>
      </c>
      <c r="E310" s="83" t="s">
        <v>555</v>
      </c>
      <c r="F310" s="83" t="s">
        <v>434</v>
      </c>
      <c r="G310" s="84" t="s">
        <v>435</v>
      </c>
      <c r="H310" s="84" t="s">
        <v>435</v>
      </c>
      <c r="I310" s="81" t="s">
        <v>430</v>
      </c>
      <c r="J310" s="85" t="s">
        <v>436</v>
      </c>
    </row>
    <row r="311" spans="1:10" x14ac:dyDescent="0.2">
      <c r="A311" s="81" t="s">
        <v>995</v>
      </c>
      <c r="B311" s="81" t="s">
        <v>996</v>
      </c>
      <c r="C311" s="81" t="s">
        <v>926</v>
      </c>
      <c r="D311" s="82" t="s">
        <v>432</v>
      </c>
      <c r="E311" s="83" t="s">
        <v>555</v>
      </c>
      <c r="F311" s="83" t="s">
        <v>620</v>
      </c>
      <c r="G311" s="84" t="s">
        <v>435</v>
      </c>
      <c r="H311" s="84" t="s">
        <v>435</v>
      </c>
      <c r="I311" s="81" t="s">
        <v>430</v>
      </c>
      <c r="J311" s="85" t="s">
        <v>583</v>
      </c>
    </row>
    <row r="312" spans="1:10" x14ac:dyDescent="0.2">
      <c r="A312" s="81" t="s">
        <v>997</v>
      </c>
      <c r="B312" s="81" t="s">
        <v>102</v>
      </c>
      <c r="C312" s="81" t="s">
        <v>557</v>
      </c>
      <c r="D312" s="82" t="s">
        <v>432</v>
      </c>
      <c r="E312" s="83" t="s">
        <v>555</v>
      </c>
      <c r="F312" s="83" t="s">
        <v>434</v>
      </c>
      <c r="G312" s="84" t="s">
        <v>435</v>
      </c>
      <c r="H312" s="84" t="s">
        <v>435</v>
      </c>
      <c r="I312" s="81" t="s">
        <v>430</v>
      </c>
      <c r="J312" s="85" t="s">
        <v>436</v>
      </c>
    </row>
    <row r="313" spans="1:10" x14ac:dyDescent="0.2">
      <c r="A313" s="81" t="s">
        <v>998</v>
      </c>
      <c r="B313" s="81" t="s">
        <v>396</v>
      </c>
      <c r="C313" s="81" t="s">
        <v>588</v>
      </c>
      <c r="D313" s="82" t="s">
        <v>611</v>
      </c>
      <c r="E313" s="83" t="s">
        <v>555</v>
      </c>
      <c r="F313" s="83" t="s">
        <v>434</v>
      </c>
      <c r="G313" s="84" t="s">
        <v>435</v>
      </c>
      <c r="H313" s="84" t="s">
        <v>435</v>
      </c>
      <c r="I313" s="81" t="s">
        <v>430</v>
      </c>
      <c r="J313" s="85" t="s">
        <v>436</v>
      </c>
    </row>
    <row r="314" spans="1:10" x14ac:dyDescent="0.2">
      <c r="A314" s="81" t="s">
        <v>999</v>
      </c>
      <c r="B314" s="81" t="s">
        <v>337</v>
      </c>
      <c r="C314" s="81" t="s">
        <v>926</v>
      </c>
      <c r="D314" s="82" t="s">
        <v>432</v>
      </c>
      <c r="E314" s="83" t="s">
        <v>555</v>
      </c>
      <c r="F314" s="83" t="s">
        <v>434</v>
      </c>
      <c r="G314" s="84" t="s">
        <v>435</v>
      </c>
      <c r="H314" s="84" t="s">
        <v>435</v>
      </c>
      <c r="I314" s="81" t="s">
        <v>430</v>
      </c>
      <c r="J314" s="85" t="s">
        <v>436</v>
      </c>
    </row>
    <row r="315" spans="1:10" x14ac:dyDescent="0.2">
      <c r="A315" s="81" t="s">
        <v>1000</v>
      </c>
      <c r="B315" s="81" t="s">
        <v>1001</v>
      </c>
      <c r="C315" s="81" t="s">
        <v>557</v>
      </c>
      <c r="D315" s="82" t="s">
        <v>432</v>
      </c>
      <c r="E315" s="83" t="s">
        <v>550</v>
      </c>
      <c r="F315" s="83" t="s">
        <v>433</v>
      </c>
      <c r="G315" s="84" t="s">
        <v>435</v>
      </c>
      <c r="H315" s="84" t="s">
        <v>435</v>
      </c>
      <c r="I315" s="81" t="s">
        <v>430</v>
      </c>
      <c r="J315" s="85" t="s">
        <v>583</v>
      </c>
    </row>
    <row r="316" spans="1:10" x14ac:dyDescent="0.2">
      <c r="A316" s="81" t="s">
        <v>1002</v>
      </c>
      <c r="B316" s="81" t="s">
        <v>313</v>
      </c>
      <c r="C316" s="81" t="s">
        <v>581</v>
      </c>
      <c r="D316" s="82" t="s">
        <v>432</v>
      </c>
      <c r="E316" s="83" t="s">
        <v>569</v>
      </c>
      <c r="F316" s="83" t="s">
        <v>434</v>
      </c>
      <c r="G316" s="84" t="s">
        <v>435</v>
      </c>
      <c r="H316" s="84" t="s">
        <v>435</v>
      </c>
      <c r="I316" s="81" t="s">
        <v>430</v>
      </c>
      <c r="J316" s="85" t="s">
        <v>436</v>
      </c>
    </row>
    <row r="317" spans="1:10" x14ac:dyDescent="0.2">
      <c r="A317" s="81" t="s">
        <v>1003</v>
      </c>
      <c r="B317" s="81" t="s">
        <v>290</v>
      </c>
      <c r="C317" s="81" t="s">
        <v>581</v>
      </c>
      <c r="D317" s="82" t="s">
        <v>432</v>
      </c>
      <c r="E317" s="83" t="s">
        <v>569</v>
      </c>
      <c r="F317" s="83" t="s">
        <v>434</v>
      </c>
      <c r="G317" s="84" t="s">
        <v>435</v>
      </c>
      <c r="H317" s="84" t="s">
        <v>435</v>
      </c>
      <c r="I317" s="81" t="s">
        <v>430</v>
      </c>
      <c r="J317" s="85" t="s">
        <v>436</v>
      </c>
    </row>
    <row r="318" spans="1:10" x14ac:dyDescent="0.2">
      <c r="A318" s="81" t="s">
        <v>1004</v>
      </c>
      <c r="B318" s="81" t="s">
        <v>302</v>
      </c>
      <c r="C318" s="81" t="s">
        <v>581</v>
      </c>
      <c r="D318" s="82" t="s">
        <v>432</v>
      </c>
      <c r="E318" s="83" t="s">
        <v>569</v>
      </c>
      <c r="F318" s="83" t="s">
        <v>632</v>
      </c>
      <c r="G318" s="84" t="s">
        <v>435</v>
      </c>
      <c r="H318" s="84" t="s">
        <v>435</v>
      </c>
      <c r="I318" s="81" t="s">
        <v>430</v>
      </c>
      <c r="J318" s="85" t="s">
        <v>436</v>
      </c>
    </row>
    <row r="319" spans="1:10" x14ac:dyDescent="0.2">
      <c r="A319" s="81" t="s">
        <v>1005</v>
      </c>
      <c r="B319" s="81" t="s">
        <v>1006</v>
      </c>
      <c r="C319" s="81" t="s">
        <v>581</v>
      </c>
      <c r="D319" s="82" t="s">
        <v>432</v>
      </c>
      <c r="E319" s="83" t="s">
        <v>569</v>
      </c>
      <c r="F319" s="83" t="s">
        <v>632</v>
      </c>
      <c r="G319" s="84" t="s">
        <v>435</v>
      </c>
      <c r="H319" s="84" t="s">
        <v>435</v>
      </c>
      <c r="I319" s="81" t="s">
        <v>430</v>
      </c>
      <c r="J319" s="85" t="s">
        <v>583</v>
      </c>
    </row>
    <row r="320" spans="1:10" x14ac:dyDescent="0.2">
      <c r="A320" s="81" t="s">
        <v>1007</v>
      </c>
      <c r="B320" s="81" t="s">
        <v>288</v>
      </c>
      <c r="C320" s="81" t="s">
        <v>581</v>
      </c>
      <c r="D320" s="82" t="s">
        <v>432</v>
      </c>
      <c r="E320" s="83" t="s">
        <v>569</v>
      </c>
      <c r="F320" s="83" t="s">
        <v>434</v>
      </c>
      <c r="G320" s="84" t="s">
        <v>435</v>
      </c>
      <c r="H320" s="84" t="s">
        <v>435</v>
      </c>
      <c r="I320" s="81" t="s">
        <v>430</v>
      </c>
      <c r="J320" s="85" t="s">
        <v>436</v>
      </c>
    </row>
    <row r="321" spans="1:10" x14ac:dyDescent="0.2">
      <c r="A321" s="81" t="s">
        <v>1008</v>
      </c>
      <c r="B321" s="81" t="s">
        <v>296</v>
      </c>
      <c r="C321" s="81" t="s">
        <v>581</v>
      </c>
      <c r="D321" s="82" t="s">
        <v>432</v>
      </c>
      <c r="E321" s="83" t="s">
        <v>569</v>
      </c>
      <c r="F321" s="83" t="s">
        <v>632</v>
      </c>
      <c r="G321" s="84" t="s">
        <v>435</v>
      </c>
      <c r="H321" s="84" t="s">
        <v>435</v>
      </c>
      <c r="I321" s="81" t="s">
        <v>430</v>
      </c>
      <c r="J321" s="85" t="s">
        <v>436</v>
      </c>
    </row>
    <row r="322" spans="1:10" x14ac:dyDescent="0.2">
      <c r="A322" s="81" t="s">
        <v>1009</v>
      </c>
      <c r="B322" s="81" t="s">
        <v>293</v>
      </c>
      <c r="C322" s="81" t="s">
        <v>581</v>
      </c>
      <c r="D322" s="82" t="s">
        <v>432</v>
      </c>
      <c r="E322" s="83" t="s">
        <v>569</v>
      </c>
      <c r="F322" s="83" t="s">
        <v>632</v>
      </c>
      <c r="G322" s="84" t="s">
        <v>435</v>
      </c>
      <c r="H322" s="84" t="s">
        <v>435</v>
      </c>
      <c r="I322" s="81" t="s">
        <v>430</v>
      </c>
      <c r="J322" s="85" t="s">
        <v>436</v>
      </c>
    </row>
    <row r="323" spans="1:10" x14ac:dyDescent="0.2">
      <c r="A323" s="81" t="s">
        <v>1010</v>
      </c>
      <c r="B323" s="81" t="s">
        <v>291</v>
      </c>
      <c r="C323" s="81" t="s">
        <v>581</v>
      </c>
      <c r="D323" s="82" t="s">
        <v>432</v>
      </c>
      <c r="E323" s="83" t="s">
        <v>569</v>
      </c>
      <c r="F323" s="83" t="s">
        <v>632</v>
      </c>
      <c r="G323" s="84" t="s">
        <v>435</v>
      </c>
      <c r="H323" s="84" t="s">
        <v>435</v>
      </c>
      <c r="I323" s="81" t="s">
        <v>430</v>
      </c>
      <c r="J323" s="85" t="s">
        <v>436</v>
      </c>
    </row>
    <row r="324" spans="1:10" x14ac:dyDescent="0.2">
      <c r="A324" s="81" t="s">
        <v>1011</v>
      </c>
      <c r="B324" s="81" t="s">
        <v>301</v>
      </c>
      <c r="C324" s="81" t="s">
        <v>581</v>
      </c>
      <c r="D324" s="82" t="s">
        <v>432</v>
      </c>
      <c r="E324" s="83" t="s">
        <v>555</v>
      </c>
      <c r="F324" s="83" t="s">
        <v>434</v>
      </c>
      <c r="G324" s="84" t="s">
        <v>435</v>
      </c>
      <c r="H324" s="84" t="s">
        <v>435</v>
      </c>
      <c r="I324" s="81" t="s">
        <v>430</v>
      </c>
      <c r="J324" s="85" t="s">
        <v>436</v>
      </c>
    </row>
    <row r="325" spans="1:10" x14ac:dyDescent="0.2">
      <c r="A325" s="81" t="s">
        <v>1012</v>
      </c>
      <c r="B325" s="81" t="s">
        <v>125</v>
      </c>
      <c r="C325" s="81" t="s">
        <v>557</v>
      </c>
      <c r="D325" s="82" t="s">
        <v>562</v>
      </c>
      <c r="E325" s="83" t="s">
        <v>601</v>
      </c>
      <c r="F325" s="83" t="s">
        <v>434</v>
      </c>
      <c r="G325" s="84" t="s">
        <v>435</v>
      </c>
      <c r="H325" s="84" t="s">
        <v>435</v>
      </c>
      <c r="I325" s="81" t="s">
        <v>430</v>
      </c>
      <c r="J325" s="85" t="s">
        <v>436</v>
      </c>
    </row>
    <row r="326" spans="1:10" x14ac:dyDescent="0.2">
      <c r="A326" s="81" t="s">
        <v>1013</v>
      </c>
      <c r="B326" s="81" t="s">
        <v>338</v>
      </c>
      <c r="C326" s="81" t="s">
        <v>926</v>
      </c>
      <c r="D326" s="82" t="s">
        <v>432</v>
      </c>
      <c r="E326" s="83" t="s">
        <v>555</v>
      </c>
      <c r="F326" s="83" t="s">
        <v>434</v>
      </c>
      <c r="G326" s="84" t="s">
        <v>435</v>
      </c>
      <c r="H326" s="84" t="s">
        <v>435</v>
      </c>
      <c r="I326" s="81" t="s">
        <v>430</v>
      </c>
      <c r="J326" s="85" t="s">
        <v>436</v>
      </c>
    </row>
    <row r="327" spans="1:10" x14ac:dyDescent="0.2">
      <c r="A327" s="81" t="s">
        <v>1014</v>
      </c>
      <c r="B327" s="81" t="s">
        <v>304</v>
      </c>
      <c r="C327" s="81" t="s">
        <v>581</v>
      </c>
      <c r="D327" s="82" t="s">
        <v>432</v>
      </c>
      <c r="E327" s="83" t="s">
        <v>781</v>
      </c>
      <c r="F327" s="83" t="s">
        <v>585</v>
      </c>
      <c r="G327" s="84" t="s">
        <v>435</v>
      </c>
      <c r="H327" s="84" t="s">
        <v>435</v>
      </c>
      <c r="I327" s="81" t="s">
        <v>430</v>
      </c>
      <c r="J327" s="85" t="s">
        <v>436</v>
      </c>
    </row>
    <row r="328" spans="1:10" x14ac:dyDescent="0.2">
      <c r="A328" s="81" t="s">
        <v>1015</v>
      </c>
      <c r="B328" s="81" t="s">
        <v>1016</v>
      </c>
      <c r="C328" s="81" t="s">
        <v>926</v>
      </c>
      <c r="D328" s="82" t="s">
        <v>432</v>
      </c>
      <c r="E328" s="83" t="s">
        <v>555</v>
      </c>
      <c r="F328" s="83" t="s">
        <v>620</v>
      </c>
      <c r="G328" s="84" t="s">
        <v>435</v>
      </c>
      <c r="H328" s="84" t="s">
        <v>435</v>
      </c>
      <c r="I328" s="81" t="s">
        <v>430</v>
      </c>
      <c r="J328" s="85" t="s">
        <v>583</v>
      </c>
    </row>
    <row r="329" spans="1:10" x14ac:dyDescent="0.2">
      <c r="A329" s="81" t="s">
        <v>1017</v>
      </c>
      <c r="B329" s="81" t="s">
        <v>1018</v>
      </c>
      <c r="C329" s="81" t="s">
        <v>926</v>
      </c>
      <c r="D329" s="82" t="s">
        <v>432</v>
      </c>
      <c r="E329" s="83" t="s">
        <v>1019</v>
      </c>
      <c r="F329" s="83" t="s">
        <v>434</v>
      </c>
      <c r="G329" s="84" t="s">
        <v>435</v>
      </c>
      <c r="H329" s="84" t="s">
        <v>435</v>
      </c>
      <c r="I329" s="81" t="s">
        <v>430</v>
      </c>
      <c r="J329" s="85" t="s">
        <v>436</v>
      </c>
    </row>
    <row r="330" spans="1:10" x14ac:dyDescent="0.2">
      <c r="A330" s="81" t="s">
        <v>1020</v>
      </c>
      <c r="B330" s="81" t="s">
        <v>1021</v>
      </c>
      <c r="C330" s="81" t="s">
        <v>926</v>
      </c>
      <c r="D330" s="82" t="s">
        <v>432</v>
      </c>
      <c r="E330" s="83" t="s">
        <v>555</v>
      </c>
      <c r="F330" s="83" t="s">
        <v>434</v>
      </c>
      <c r="G330" s="84" t="s">
        <v>435</v>
      </c>
      <c r="H330" s="84" t="s">
        <v>435</v>
      </c>
      <c r="I330" s="81" t="s">
        <v>430</v>
      </c>
      <c r="J330" s="85" t="s">
        <v>436</v>
      </c>
    </row>
    <row r="331" spans="1:10" x14ac:dyDescent="0.2">
      <c r="A331" s="81" t="s">
        <v>1022</v>
      </c>
      <c r="B331" s="81" t="s">
        <v>1023</v>
      </c>
      <c r="C331" s="81" t="s">
        <v>926</v>
      </c>
      <c r="D331" s="82" t="s">
        <v>432</v>
      </c>
      <c r="E331" s="83" t="s">
        <v>555</v>
      </c>
      <c r="F331" s="83" t="s">
        <v>434</v>
      </c>
      <c r="G331" s="84" t="s">
        <v>435</v>
      </c>
      <c r="H331" s="84" t="s">
        <v>435</v>
      </c>
      <c r="I331" s="81" t="s">
        <v>430</v>
      </c>
      <c r="J331" s="85" t="s">
        <v>436</v>
      </c>
    </row>
    <row r="332" spans="1:10" x14ac:dyDescent="0.2">
      <c r="A332" s="81" t="s">
        <v>1024</v>
      </c>
      <c r="B332" s="81" t="s">
        <v>339</v>
      </c>
      <c r="C332" s="81" t="s">
        <v>926</v>
      </c>
      <c r="D332" s="82" t="s">
        <v>432</v>
      </c>
      <c r="E332" s="83" t="s">
        <v>555</v>
      </c>
      <c r="F332" s="83" t="s">
        <v>434</v>
      </c>
      <c r="G332" s="84" t="s">
        <v>435</v>
      </c>
      <c r="H332" s="84" t="s">
        <v>435</v>
      </c>
      <c r="I332" s="81" t="s">
        <v>430</v>
      </c>
      <c r="J332" s="85" t="s">
        <v>436</v>
      </c>
    </row>
    <row r="333" spans="1:10" x14ac:dyDescent="0.2">
      <c r="A333" s="81" t="s">
        <v>1025</v>
      </c>
      <c r="B333" s="81" t="s">
        <v>1026</v>
      </c>
      <c r="C333" s="81" t="s">
        <v>557</v>
      </c>
      <c r="D333" s="82" t="s">
        <v>432</v>
      </c>
      <c r="E333" s="83" t="s">
        <v>555</v>
      </c>
      <c r="F333" s="83" t="s">
        <v>434</v>
      </c>
      <c r="G333" s="84" t="s">
        <v>435</v>
      </c>
      <c r="H333" s="84" t="s">
        <v>435</v>
      </c>
      <c r="I333" s="81" t="s">
        <v>430</v>
      </c>
      <c r="J333" s="85" t="s">
        <v>436</v>
      </c>
    </row>
    <row r="334" spans="1:10" x14ac:dyDescent="0.2">
      <c r="A334" s="81" t="s">
        <v>1027</v>
      </c>
      <c r="B334" s="81" t="s">
        <v>1028</v>
      </c>
      <c r="C334" s="81" t="s">
        <v>557</v>
      </c>
      <c r="D334" s="82" t="s">
        <v>432</v>
      </c>
      <c r="E334" s="83" t="s">
        <v>620</v>
      </c>
      <c r="F334" s="83" t="s">
        <v>433</v>
      </c>
      <c r="G334" s="84" t="s">
        <v>435</v>
      </c>
      <c r="H334" s="84" t="s">
        <v>435</v>
      </c>
      <c r="I334" s="81" t="s">
        <v>1029</v>
      </c>
      <c r="J334" s="85" t="s">
        <v>436</v>
      </c>
    </row>
    <row r="335" spans="1:10" x14ac:dyDescent="0.2">
      <c r="A335" s="81" t="s">
        <v>1030</v>
      </c>
      <c r="B335" s="81" t="s">
        <v>1031</v>
      </c>
      <c r="C335" s="81" t="s">
        <v>557</v>
      </c>
      <c r="D335" s="82" t="s">
        <v>432</v>
      </c>
      <c r="E335" s="83" t="s">
        <v>555</v>
      </c>
      <c r="F335" s="83" t="s">
        <v>1032</v>
      </c>
      <c r="G335" s="84" t="s">
        <v>435</v>
      </c>
      <c r="H335" s="84" t="s">
        <v>435</v>
      </c>
      <c r="I335" s="81" t="s">
        <v>430</v>
      </c>
      <c r="J335" s="85" t="s">
        <v>583</v>
      </c>
    </row>
    <row r="336" spans="1:10" x14ac:dyDescent="0.2">
      <c r="A336" s="81" t="s">
        <v>1033</v>
      </c>
      <c r="B336" s="81" t="s">
        <v>1034</v>
      </c>
      <c r="C336" s="81" t="s">
        <v>557</v>
      </c>
      <c r="D336" s="82" t="s">
        <v>432</v>
      </c>
      <c r="E336" s="83" t="s">
        <v>620</v>
      </c>
      <c r="F336" s="83" t="s">
        <v>601</v>
      </c>
      <c r="G336" s="84" t="s">
        <v>435</v>
      </c>
      <c r="H336" s="84" t="s">
        <v>435</v>
      </c>
      <c r="I336" s="81" t="s">
        <v>1029</v>
      </c>
      <c r="J336" s="85" t="s">
        <v>436</v>
      </c>
    </row>
    <row r="337" spans="1:10" x14ac:dyDescent="0.2">
      <c r="A337" s="81" t="s">
        <v>1035</v>
      </c>
      <c r="B337" s="81" t="s">
        <v>1036</v>
      </c>
      <c r="C337" s="81" t="s">
        <v>557</v>
      </c>
      <c r="D337" s="82" t="s">
        <v>432</v>
      </c>
      <c r="E337" s="83" t="s">
        <v>620</v>
      </c>
      <c r="F337" s="83" t="s">
        <v>601</v>
      </c>
      <c r="G337" s="84" t="s">
        <v>435</v>
      </c>
      <c r="H337" s="84" t="s">
        <v>435</v>
      </c>
      <c r="I337" s="81" t="s">
        <v>1029</v>
      </c>
      <c r="J337" s="85" t="s">
        <v>436</v>
      </c>
    </row>
    <row r="338" spans="1:10" x14ac:dyDescent="0.2">
      <c r="A338" s="81" t="s">
        <v>1037</v>
      </c>
      <c r="B338" s="81" t="s">
        <v>1038</v>
      </c>
      <c r="C338" s="81" t="s">
        <v>557</v>
      </c>
      <c r="D338" s="82" t="s">
        <v>432</v>
      </c>
      <c r="E338" s="83" t="s">
        <v>620</v>
      </c>
      <c r="F338" s="83" t="s">
        <v>601</v>
      </c>
      <c r="G338" s="84" t="s">
        <v>435</v>
      </c>
      <c r="H338" s="84" t="s">
        <v>435</v>
      </c>
      <c r="I338" s="81" t="s">
        <v>1029</v>
      </c>
      <c r="J338" s="85" t="s">
        <v>436</v>
      </c>
    </row>
    <row r="339" spans="1:10" x14ac:dyDescent="0.2">
      <c r="A339" s="81" t="s">
        <v>1039</v>
      </c>
      <c r="B339" s="81" t="s">
        <v>1040</v>
      </c>
      <c r="C339" s="81" t="s">
        <v>549</v>
      </c>
      <c r="D339" s="82" t="s">
        <v>432</v>
      </c>
      <c r="E339" s="83" t="s">
        <v>454</v>
      </c>
      <c r="F339" s="83" t="s">
        <v>434</v>
      </c>
      <c r="G339" s="84" t="s">
        <v>435</v>
      </c>
      <c r="H339" s="84" t="s">
        <v>435</v>
      </c>
      <c r="I339" s="81" t="s">
        <v>430</v>
      </c>
      <c r="J339" s="85" t="s">
        <v>436</v>
      </c>
    </row>
    <row r="340" spans="1:10" x14ac:dyDescent="0.2">
      <c r="A340" s="81" t="s">
        <v>1041</v>
      </c>
      <c r="B340" s="81" t="s">
        <v>1042</v>
      </c>
      <c r="C340" s="81" t="s">
        <v>581</v>
      </c>
      <c r="D340" s="82" t="s">
        <v>432</v>
      </c>
      <c r="E340" s="83" t="s">
        <v>433</v>
      </c>
      <c r="F340" s="83" t="s">
        <v>434</v>
      </c>
      <c r="G340" s="84" t="s">
        <v>435</v>
      </c>
      <c r="H340" s="84" t="s">
        <v>435</v>
      </c>
      <c r="I340" s="81" t="s">
        <v>430</v>
      </c>
      <c r="J340" s="85" t="s">
        <v>436</v>
      </c>
    </row>
    <row r="341" spans="1:10" x14ac:dyDescent="0.2">
      <c r="A341" s="81" t="s">
        <v>1043</v>
      </c>
      <c r="B341" s="81" t="s">
        <v>384</v>
      </c>
      <c r="C341" s="81" t="s">
        <v>588</v>
      </c>
      <c r="D341" s="82" t="s">
        <v>432</v>
      </c>
      <c r="E341" s="83" t="s">
        <v>450</v>
      </c>
      <c r="F341" s="83" t="s">
        <v>434</v>
      </c>
      <c r="G341" s="84" t="s">
        <v>435</v>
      </c>
      <c r="H341" s="84" t="s">
        <v>435</v>
      </c>
      <c r="I341" s="81" t="s">
        <v>430</v>
      </c>
      <c r="J341" s="85" t="s">
        <v>436</v>
      </c>
    </row>
    <row r="342" spans="1:10" x14ac:dyDescent="0.2">
      <c r="A342" s="81" t="s">
        <v>1044</v>
      </c>
      <c r="B342" s="81" t="s">
        <v>1045</v>
      </c>
      <c r="C342" s="81" t="s">
        <v>926</v>
      </c>
      <c r="D342" s="82" t="s">
        <v>432</v>
      </c>
      <c r="E342" s="83" t="s">
        <v>857</v>
      </c>
      <c r="F342" s="83" t="s">
        <v>632</v>
      </c>
      <c r="G342" s="84" t="s">
        <v>435</v>
      </c>
      <c r="H342" s="84" t="s">
        <v>435</v>
      </c>
      <c r="I342" s="81" t="s">
        <v>430</v>
      </c>
      <c r="J342" s="85" t="s">
        <v>583</v>
      </c>
    </row>
    <row r="343" spans="1:10" x14ac:dyDescent="0.2">
      <c r="A343" s="81" t="s">
        <v>1046</v>
      </c>
      <c r="B343" s="81" t="s">
        <v>349</v>
      </c>
      <c r="C343" s="81" t="s">
        <v>557</v>
      </c>
      <c r="D343" s="82" t="s">
        <v>562</v>
      </c>
      <c r="E343" s="83" t="s">
        <v>555</v>
      </c>
      <c r="F343" s="83" t="s">
        <v>434</v>
      </c>
      <c r="G343" s="84" t="s">
        <v>435</v>
      </c>
      <c r="H343" s="84" t="s">
        <v>435</v>
      </c>
      <c r="I343" s="81" t="s">
        <v>430</v>
      </c>
      <c r="J343" s="85" t="s">
        <v>436</v>
      </c>
    </row>
    <row r="344" spans="1:10" x14ac:dyDescent="0.2">
      <c r="A344" s="81" t="s">
        <v>1047</v>
      </c>
      <c r="B344" s="81" t="s">
        <v>1048</v>
      </c>
      <c r="C344" s="81" t="s">
        <v>581</v>
      </c>
      <c r="D344" s="82" t="s">
        <v>432</v>
      </c>
      <c r="E344" s="83" t="s">
        <v>569</v>
      </c>
      <c r="F344" s="83" t="s">
        <v>632</v>
      </c>
      <c r="G344" s="84" t="s">
        <v>435</v>
      </c>
      <c r="H344" s="84" t="s">
        <v>435</v>
      </c>
      <c r="I344" s="81" t="s">
        <v>430</v>
      </c>
      <c r="J344" s="85" t="s">
        <v>436</v>
      </c>
    </row>
    <row r="345" spans="1:10" x14ac:dyDescent="0.2">
      <c r="A345" s="81" t="s">
        <v>1049</v>
      </c>
      <c r="B345" s="81" t="s">
        <v>1050</v>
      </c>
      <c r="C345" s="81" t="s">
        <v>581</v>
      </c>
      <c r="D345" s="82" t="s">
        <v>432</v>
      </c>
      <c r="E345" s="83" t="s">
        <v>555</v>
      </c>
      <c r="F345" s="83" t="s">
        <v>433</v>
      </c>
      <c r="G345" s="84" t="s">
        <v>435</v>
      </c>
      <c r="H345" s="84" t="s">
        <v>435</v>
      </c>
      <c r="I345" s="81" t="s">
        <v>430</v>
      </c>
      <c r="J345" s="85" t="s">
        <v>436</v>
      </c>
    </row>
    <row r="346" spans="1:10" x14ac:dyDescent="0.2">
      <c r="A346" s="81" t="s">
        <v>1051</v>
      </c>
      <c r="B346" s="81" t="s">
        <v>1052</v>
      </c>
      <c r="C346" s="81" t="s">
        <v>588</v>
      </c>
      <c r="D346" s="82" t="s">
        <v>562</v>
      </c>
      <c r="E346" s="83" t="s">
        <v>606</v>
      </c>
      <c r="F346" s="83" t="s">
        <v>434</v>
      </c>
      <c r="G346" s="84" t="s">
        <v>435</v>
      </c>
      <c r="H346" s="84" t="s">
        <v>435</v>
      </c>
      <c r="I346" s="81" t="s">
        <v>430</v>
      </c>
      <c r="J346" s="85" t="s">
        <v>436</v>
      </c>
    </row>
    <row r="347" spans="1:10" x14ac:dyDescent="0.2">
      <c r="A347" s="81" t="s">
        <v>1053</v>
      </c>
      <c r="B347" s="81" t="s">
        <v>151</v>
      </c>
      <c r="C347" s="81" t="s">
        <v>588</v>
      </c>
      <c r="D347" s="82" t="s">
        <v>562</v>
      </c>
      <c r="E347" s="83" t="s">
        <v>606</v>
      </c>
      <c r="F347" s="83" t="s">
        <v>434</v>
      </c>
      <c r="G347" s="84" t="s">
        <v>435</v>
      </c>
      <c r="H347" s="84" t="s">
        <v>435</v>
      </c>
      <c r="I347" s="81" t="s">
        <v>430</v>
      </c>
      <c r="J347" s="85" t="s">
        <v>436</v>
      </c>
    </row>
    <row r="348" spans="1:10" x14ac:dyDescent="0.2">
      <c r="A348" s="81" t="s">
        <v>1054</v>
      </c>
      <c r="B348" s="81" t="s">
        <v>1055</v>
      </c>
      <c r="C348" s="81" t="s">
        <v>926</v>
      </c>
      <c r="D348" s="82" t="s">
        <v>432</v>
      </c>
      <c r="E348" s="83" t="s">
        <v>550</v>
      </c>
      <c r="F348" s="83" t="s">
        <v>606</v>
      </c>
      <c r="G348" s="84" t="s">
        <v>435</v>
      </c>
      <c r="H348" s="84" t="s">
        <v>435</v>
      </c>
      <c r="I348" s="81" t="s">
        <v>430</v>
      </c>
      <c r="J348" s="85" t="s">
        <v>583</v>
      </c>
    </row>
    <row r="349" spans="1:10" x14ac:dyDescent="0.2">
      <c r="A349" s="81" t="s">
        <v>1056</v>
      </c>
      <c r="B349" s="81" t="s">
        <v>314</v>
      </c>
      <c r="C349" s="81" t="s">
        <v>581</v>
      </c>
      <c r="D349" s="82" t="s">
        <v>432</v>
      </c>
      <c r="E349" s="83" t="s">
        <v>874</v>
      </c>
      <c r="F349" s="83" t="s">
        <v>434</v>
      </c>
      <c r="G349" s="84" t="s">
        <v>435</v>
      </c>
      <c r="H349" s="84" t="s">
        <v>435</v>
      </c>
      <c r="I349" s="81" t="s">
        <v>430</v>
      </c>
      <c r="J349" s="85" t="s">
        <v>436</v>
      </c>
    </row>
    <row r="350" spans="1:10" x14ac:dyDescent="0.2">
      <c r="A350" s="81" t="s">
        <v>1057</v>
      </c>
      <c r="B350" s="81" t="s">
        <v>179</v>
      </c>
      <c r="C350" s="81" t="s">
        <v>549</v>
      </c>
      <c r="D350" s="82" t="s">
        <v>599</v>
      </c>
      <c r="E350" s="83" t="s">
        <v>555</v>
      </c>
      <c r="F350" s="83" t="s">
        <v>434</v>
      </c>
      <c r="G350" s="84" t="s">
        <v>435</v>
      </c>
      <c r="H350" s="84" t="s">
        <v>435</v>
      </c>
      <c r="I350" s="81" t="s">
        <v>430</v>
      </c>
      <c r="J350" s="85" t="s">
        <v>436</v>
      </c>
    </row>
    <row r="351" spans="1:10" x14ac:dyDescent="0.2">
      <c r="A351" s="81" t="s">
        <v>1058</v>
      </c>
      <c r="B351" s="81" t="s">
        <v>322</v>
      </c>
      <c r="C351" s="81" t="s">
        <v>581</v>
      </c>
      <c r="D351" s="82" t="s">
        <v>432</v>
      </c>
      <c r="E351" s="83" t="s">
        <v>874</v>
      </c>
      <c r="F351" s="83" t="s">
        <v>874</v>
      </c>
      <c r="G351" s="84" t="s">
        <v>435</v>
      </c>
      <c r="H351" s="84" t="s">
        <v>435</v>
      </c>
      <c r="I351" s="81" t="s">
        <v>430</v>
      </c>
      <c r="J351" s="85" t="s">
        <v>436</v>
      </c>
    </row>
    <row r="352" spans="1:10" x14ac:dyDescent="0.2">
      <c r="A352" s="81" t="s">
        <v>1059</v>
      </c>
      <c r="B352" s="81" t="s">
        <v>144</v>
      </c>
      <c r="C352" s="81" t="s">
        <v>588</v>
      </c>
      <c r="D352" s="82" t="s">
        <v>562</v>
      </c>
      <c r="E352" s="83" t="s">
        <v>555</v>
      </c>
      <c r="F352" s="83" t="s">
        <v>433</v>
      </c>
      <c r="G352" s="84" t="s">
        <v>435</v>
      </c>
      <c r="H352" s="84" t="s">
        <v>435</v>
      </c>
      <c r="I352" s="81" t="s">
        <v>430</v>
      </c>
      <c r="J352" s="85" t="s">
        <v>436</v>
      </c>
    </row>
    <row r="353" spans="1:10" x14ac:dyDescent="0.2">
      <c r="A353" s="81" t="s">
        <v>1060</v>
      </c>
      <c r="B353" s="81" t="s">
        <v>1061</v>
      </c>
      <c r="C353" s="81" t="s">
        <v>588</v>
      </c>
      <c r="D353" s="82" t="s">
        <v>562</v>
      </c>
      <c r="E353" s="83" t="s">
        <v>555</v>
      </c>
      <c r="F353" s="83" t="s">
        <v>433</v>
      </c>
      <c r="G353" s="84" t="s">
        <v>435</v>
      </c>
      <c r="H353" s="84" t="s">
        <v>435</v>
      </c>
      <c r="I353" s="81" t="s">
        <v>430</v>
      </c>
      <c r="J353" s="85" t="s">
        <v>436</v>
      </c>
    </row>
    <row r="354" spans="1:10" x14ac:dyDescent="0.2">
      <c r="A354" s="81" t="s">
        <v>1062</v>
      </c>
      <c r="B354" s="81" t="s">
        <v>376</v>
      </c>
      <c r="C354" s="81" t="s">
        <v>870</v>
      </c>
      <c r="D354" s="82" t="s">
        <v>432</v>
      </c>
      <c r="E354" s="83" t="s">
        <v>433</v>
      </c>
      <c r="F354" s="83" t="s">
        <v>434</v>
      </c>
      <c r="G354" s="84" t="s">
        <v>435</v>
      </c>
      <c r="H354" s="84" t="s">
        <v>435</v>
      </c>
      <c r="I354" s="81" t="s">
        <v>871</v>
      </c>
      <c r="J354" s="85" t="s">
        <v>436</v>
      </c>
    </row>
    <row r="355" spans="1:10" x14ac:dyDescent="0.2">
      <c r="A355" s="81" t="s">
        <v>1063</v>
      </c>
      <c r="B355" s="81" t="s">
        <v>1064</v>
      </c>
      <c r="C355" s="81" t="s">
        <v>557</v>
      </c>
      <c r="D355" s="82" t="s">
        <v>432</v>
      </c>
      <c r="E355" s="83" t="s">
        <v>555</v>
      </c>
      <c r="F355" s="83" t="s">
        <v>433</v>
      </c>
      <c r="G355" s="84" t="s">
        <v>435</v>
      </c>
      <c r="H355" s="84" t="s">
        <v>435</v>
      </c>
      <c r="I355" s="81" t="s">
        <v>430</v>
      </c>
      <c r="J355" s="85" t="s">
        <v>436</v>
      </c>
    </row>
    <row r="356" spans="1:10" x14ac:dyDescent="0.2">
      <c r="A356" s="81" t="s">
        <v>1065</v>
      </c>
      <c r="B356" s="81" t="s">
        <v>385</v>
      </c>
      <c r="C356" s="81" t="s">
        <v>588</v>
      </c>
      <c r="D356" s="82" t="s">
        <v>432</v>
      </c>
      <c r="E356" s="83" t="s">
        <v>564</v>
      </c>
      <c r="F356" s="83" t="s">
        <v>434</v>
      </c>
      <c r="G356" s="84" t="s">
        <v>435</v>
      </c>
      <c r="H356" s="84" t="s">
        <v>435</v>
      </c>
      <c r="I356" s="81" t="s">
        <v>430</v>
      </c>
      <c r="J356" s="85" t="s">
        <v>436</v>
      </c>
    </row>
    <row r="357" spans="1:10" x14ac:dyDescent="0.2">
      <c r="A357" s="81" t="s">
        <v>1066</v>
      </c>
      <c r="B357" s="81" t="s">
        <v>1067</v>
      </c>
      <c r="C357" s="81" t="s">
        <v>581</v>
      </c>
      <c r="D357" s="82" t="s">
        <v>432</v>
      </c>
      <c r="E357" s="83" t="s">
        <v>550</v>
      </c>
      <c r="F357" s="83" t="s">
        <v>434</v>
      </c>
      <c r="G357" s="84" t="s">
        <v>435</v>
      </c>
      <c r="H357" s="84" t="s">
        <v>435</v>
      </c>
      <c r="I357" s="81" t="s">
        <v>430</v>
      </c>
      <c r="J357" s="85" t="s">
        <v>583</v>
      </c>
    </row>
    <row r="358" spans="1:10" x14ac:dyDescent="0.2">
      <c r="A358" s="81" t="s">
        <v>1068</v>
      </c>
      <c r="B358" s="81" t="s">
        <v>294</v>
      </c>
      <c r="C358" s="81" t="s">
        <v>581</v>
      </c>
      <c r="D358" s="82" t="s">
        <v>432</v>
      </c>
      <c r="E358" s="83" t="s">
        <v>569</v>
      </c>
      <c r="F358" s="83" t="s">
        <v>632</v>
      </c>
      <c r="G358" s="84" t="s">
        <v>435</v>
      </c>
      <c r="H358" s="84" t="s">
        <v>435</v>
      </c>
      <c r="I358" s="81" t="s">
        <v>430</v>
      </c>
      <c r="J358" s="85" t="s">
        <v>436</v>
      </c>
    </row>
    <row r="359" spans="1:10" x14ac:dyDescent="0.2">
      <c r="A359" s="81" t="s">
        <v>1069</v>
      </c>
      <c r="B359" s="81" t="s">
        <v>1070</v>
      </c>
      <c r="C359" s="81" t="s">
        <v>870</v>
      </c>
      <c r="D359" s="82" t="s">
        <v>432</v>
      </c>
      <c r="E359" s="83" t="s">
        <v>550</v>
      </c>
      <c r="F359" s="83" t="s">
        <v>434</v>
      </c>
      <c r="G359" s="84" t="s">
        <v>435</v>
      </c>
      <c r="H359" s="84" t="s">
        <v>435</v>
      </c>
      <c r="I359" s="81" t="s">
        <v>871</v>
      </c>
      <c r="J359" s="85" t="s">
        <v>436</v>
      </c>
    </row>
    <row r="360" spans="1:10" x14ac:dyDescent="0.2">
      <c r="A360" s="81" t="s">
        <v>1071</v>
      </c>
      <c r="B360" s="81" t="s">
        <v>1072</v>
      </c>
      <c r="C360" s="81" t="s">
        <v>588</v>
      </c>
      <c r="D360" s="82" t="s">
        <v>432</v>
      </c>
      <c r="E360" s="83" t="s">
        <v>450</v>
      </c>
      <c r="F360" s="83" t="s">
        <v>434</v>
      </c>
      <c r="G360" s="84" t="s">
        <v>435</v>
      </c>
      <c r="H360" s="84" t="s">
        <v>435</v>
      </c>
      <c r="I360" s="81" t="s">
        <v>430</v>
      </c>
      <c r="J360" s="85" t="s">
        <v>436</v>
      </c>
    </row>
    <row r="361" spans="1:10" x14ac:dyDescent="0.2">
      <c r="A361" s="81" t="s">
        <v>1073</v>
      </c>
      <c r="B361" s="81" t="s">
        <v>134</v>
      </c>
      <c r="C361" s="81" t="s">
        <v>588</v>
      </c>
      <c r="D361" s="82" t="s">
        <v>432</v>
      </c>
      <c r="E361" s="83" t="s">
        <v>601</v>
      </c>
      <c r="F361" s="83" t="s">
        <v>434</v>
      </c>
      <c r="G361" s="84" t="s">
        <v>435</v>
      </c>
      <c r="H361" s="84" t="s">
        <v>435</v>
      </c>
      <c r="I361" s="81" t="s">
        <v>430</v>
      </c>
      <c r="J361" s="85" t="s">
        <v>436</v>
      </c>
    </row>
    <row r="362" spans="1:10" x14ac:dyDescent="0.2">
      <c r="A362" s="81" t="s">
        <v>1074</v>
      </c>
      <c r="B362" s="81" t="s">
        <v>1075</v>
      </c>
      <c r="C362" s="81" t="s">
        <v>588</v>
      </c>
      <c r="D362" s="82" t="s">
        <v>432</v>
      </c>
      <c r="E362" s="83" t="s">
        <v>454</v>
      </c>
      <c r="F362" s="83" t="s">
        <v>434</v>
      </c>
      <c r="G362" s="84" t="s">
        <v>435</v>
      </c>
      <c r="H362" s="84" t="s">
        <v>435</v>
      </c>
      <c r="I362" s="81" t="s">
        <v>430</v>
      </c>
      <c r="J362" s="85" t="s">
        <v>436</v>
      </c>
    </row>
    <row r="363" spans="1:10" x14ac:dyDescent="0.2">
      <c r="A363" s="81" t="s">
        <v>1076</v>
      </c>
      <c r="B363" s="81" t="s">
        <v>1077</v>
      </c>
      <c r="C363" s="81" t="s">
        <v>588</v>
      </c>
      <c r="D363" s="82" t="s">
        <v>432</v>
      </c>
      <c r="E363" s="83" t="s">
        <v>433</v>
      </c>
      <c r="F363" s="83" t="s">
        <v>434</v>
      </c>
      <c r="G363" s="84" t="s">
        <v>435</v>
      </c>
      <c r="H363" s="84" t="s">
        <v>435</v>
      </c>
      <c r="I363" s="81" t="s">
        <v>430</v>
      </c>
      <c r="J363" s="85" t="s">
        <v>436</v>
      </c>
    </row>
    <row r="364" spans="1:10" x14ac:dyDescent="0.2">
      <c r="A364" s="81" t="s">
        <v>1078</v>
      </c>
      <c r="B364" s="81" t="s">
        <v>1079</v>
      </c>
      <c r="C364" s="81" t="s">
        <v>557</v>
      </c>
      <c r="D364" s="82" t="s">
        <v>432</v>
      </c>
      <c r="E364" s="83" t="s">
        <v>555</v>
      </c>
      <c r="F364" s="83" t="s">
        <v>434</v>
      </c>
      <c r="G364" s="84" t="s">
        <v>435</v>
      </c>
      <c r="H364" s="84" t="s">
        <v>435</v>
      </c>
      <c r="I364" s="81" t="s">
        <v>430</v>
      </c>
      <c r="J364" s="85" t="s">
        <v>436</v>
      </c>
    </row>
    <row r="365" spans="1:10" x14ac:dyDescent="0.2">
      <c r="A365" s="81" t="s">
        <v>1080</v>
      </c>
      <c r="B365" s="81" t="s">
        <v>25</v>
      </c>
      <c r="C365" s="81" t="s">
        <v>581</v>
      </c>
      <c r="D365" s="82" t="s">
        <v>432</v>
      </c>
      <c r="E365" s="83" t="s">
        <v>585</v>
      </c>
      <c r="F365" s="83" t="s">
        <v>555</v>
      </c>
      <c r="G365" s="84" t="s">
        <v>435</v>
      </c>
      <c r="H365" s="84" t="s">
        <v>435</v>
      </c>
      <c r="I365" s="81" t="s">
        <v>430</v>
      </c>
      <c r="J365" s="85" t="s">
        <v>436</v>
      </c>
    </row>
    <row r="366" spans="1:10" x14ac:dyDescent="0.2">
      <c r="A366" s="81" t="s">
        <v>1081</v>
      </c>
      <c r="B366" s="81" t="s">
        <v>295</v>
      </c>
      <c r="C366" s="81" t="s">
        <v>581</v>
      </c>
      <c r="D366" s="82" t="s">
        <v>432</v>
      </c>
      <c r="E366" s="83" t="s">
        <v>555</v>
      </c>
      <c r="F366" s="83" t="s">
        <v>433</v>
      </c>
      <c r="G366" s="84" t="s">
        <v>435</v>
      </c>
      <c r="H366" s="84" t="s">
        <v>435</v>
      </c>
      <c r="I366" s="81" t="s">
        <v>430</v>
      </c>
      <c r="J366" s="85" t="s">
        <v>436</v>
      </c>
    </row>
    <row r="367" spans="1:10" x14ac:dyDescent="0.2">
      <c r="A367" s="81" t="s">
        <v>1082</v>
      </c>
      <c r="B367" s="81" t="s">
        <v>412</v>
      </c>
      <c r="C367" s="81" t="s">
        <v>897</v>
      </c>
      <c r="D367" s="82" t="s">
        <v>432</v>
      </c>
      <c r="E367" s="83" t="s">
        <v>644</v>
      </c>
      <c r="F367" s="83" t="s">
        <v>434</v>
      </c>
      <c r="G367" s="84" t="s">
        <v>435</v>
      </c>
      <c r="H367" s="84" t="s">
        <v>435</v>
      </c>
      <c r="I367" s="81" t="s">
        <v>430</v>
      </c>
      <c r="J367" s="85" t="s">
        <v>436</v>
      </c>
    </row>
    <row r="368" spans="1:10" x14ac:dyDescent="0.2">
      <c r="A368" s="81" t="s">
        <v>1083</v>
      </c>
      <c r="B368" s="81" t="s">
        <v>1084</v>
      </c>
      <c r="C368" s="81" t="s">
        <v>897</v>
      </c>
      <c r="D368" s="82" t="s">
        <v>432</v>
      </c>
      <c r="E368" s="83" t="s">
        <v>1085</v>
      </c>
      <c r="F368" s="83" t="s">
        <v>434</v>
      </c>
      <c r="G368" s="84" t="s">
        <v>435</v>
      </c>
      <c r="H368" s="84" t="s">
        <v>435</v>
      </c>
      <c r="I368" s="81" t="s">
        <v>430</v>
      </c>
      <c r="J368" s="85" t="s">
        <v>436</v>
      </c>
    </row>
    <row r="369" spans="1:10" x14ac:dyDescent="0.2">
      <c r="A369" s="81" t="s">
        <v>1086</v>
      </c>
      <c r="B369" s="81" t="s">
        <v>1087</v>
      </c>
      <c r="C369" s="81" t="s">
        <v>897</v>
      </c>
      <c r="D369" s="82" t="s">
        <v>432</v>
      </c>
      <c r="E369" s="83" t="s">
        <v>857</v>
      </c>
      <c r="F369" s="83" t="s">
        <v>434</v>
      </c>
      <c r="G369" s="84" t="s">
        <v>435</v>
      </c>
      <c r="H369" s="84" t="s">
        <v>435</v>
      </c>
      <c r="I369" s="81" t="s">
        <v>430</v>
      </c>
      <c r="J369" s="85" t="s">
        <v>436</v>
      </c>
    </row>
    <row r="370" spans="1:10" x14ac:dyDescent="0.2">
      <c r="A370" s="81" t="s">
        <v>1088</v>
      </c>
      <c r="B370" s="81" t="s">
        <v>1089</v>
      </c>
      <c r="C370" s="81" t="s">
        <v>897</v>
      </c>
      <c r="D370" s="82" t="s">
        <v>432</v>
      </c>
      <c r="E370" s="83" t="s">
        <v>1085</v>
      </c>
      <c r="F370" s="83" t="s">
        <v>434</v>
      </c>
      <c r="G370" s="84" t="s">
        <v>435</v>
      </c>
      <c r="H370" s="84" t="s">
        <v>435</v>
      </c>
      <c r="I370" s="81" t="s">
        <v>430</v>
      </c>
      <c r="J370" s="85" t="s">
        <v>436</v>
      </c>
    </row>
    <row r="371" spans="1:10" x14ac:dyDescent="0.2">
      <c r="A371" s="81" t="s">
        <v>1090</v>
      </c>
      <c r="B371" s="81" t="s">
        <v>1091</v>
      </c>
      <c r="C371" s="81" t="s">
        <v>897</v>
      </c>
      <c r="D371" s="82" t="s">
        <v>432</v>
      </c>
      <c r="E371" s="83" t="s">
        <v>857</v>
      </c>
      <c r="F371" s="83" t="s">
        <v>1092</v>
      </c>
      <c r="G371" s="84" t="s">
        <v>435</v>
      </c>
      <c r="H371" s="84" t="s">
        <v>435</v>
      </c>
      <c r="I371" s="81" t="s">
        <v>430</v>
      </c>
      <c r="J371" s="85" t="s">
        <v>436</v>
      </c>
    </row>
    <row r="372" spans="1:10" x14ac:dyDescent="0.2">
      <c r="A372" s="81" t="s">
        <v>1093</v>
      </c>
      <c r="B372" s="81" t="s">
        <v>1094</v>
      </c>
      <c r="C372" s="81" t="s">
        <v>897</v>
      </c>
      <c r="D372" s="82" t="s">
        <v>432</v>
      </c>
      <c r="E372" s="83" t="s">
        <v>857</v>
      </c>
      <c r="F372" s="83" t="s">
        <v>434</v>
      </c>
      <c r="G372" s="84" t="s">
        <v>435</v>
      </c>
      <c r="H372" s="84" t="s">
        <v>435</v>
      </c>
      <c r="I372" s="81" t="s">
        <v>430</v>
      </c>
      <c r="J372" s="85" t="s">
        <v>436</v>
      </c>
    </row>
    <row r="373" spans="1:10" x14ac:dyDescent="0.2">
      <c r="A373" s="81" t="s">
        <v>1095</v>
      </c>
      <c r="B373" s="81" t="s">
        <v>1096</v>
      </c>
      <c r="C373" s="81" t="s">
        <v>897</v>
      </c>
      <c r="D373" s="82" t="s">
        <v>432</v>
      </c>
      <c r="E373" s="83" t="s">
        <v>857</v>
      </c>
      <c r="F373" s="83" t="s">
        <v>434</v>
      </c>
      <c r="G373" s="84" t="s">
        <v>435</v>
      </c>
      <c r="H373" s="84" t="s">
        <v>435</v>
      </c>
      <c r="I373" s="81" t="s">
        <v>430</v>
      </c>
      <c r="J373" s="85" t="s">
        <v>436</v>
      </c>
    </row>
    <row r="374" spans="1:10" x14ac:dyDescent="0.2">
      <c r="A374" s="81" t="s">
        <v>1097</v>
      </c>
      <c r="B374" s="81" t="s">
        <v>1098</v>
      </c>
      <c r="C374" s="81" t="s">
        <v>897</v>
      </c>
      <c r="D374" s="82" t="s">
        <v>432</v>
      </c>
      <c r="E374" s="83" t="s">
        <v>857</v>
      </c>
      <c r="F374" s="83" t="s">
        <v>434</v>
      </c>
      <c r="G374" s="84" t="s">
        <v>435</v>
      </c>
      <c r="H374" s="84" t="s">
        <v>435</v>
      </c>
      <c r="I374" s="81" t="s">
        <v>430</v>
      </c>
      <c r="J374" s="85" t="s">
        <v>436</v>
      </c>
    </row>
    <row r="375" spans="1:10" x14ac:dyDescent="0.2">
      <c r="A375" s="81" t="s">
        <v>1099</v>
      </c>
      <c r="B375" s="81" t="s">
        <v>1100</v>
      </c>
      <c r="C375" s="81" t="s">
        <v>897</v>
      </c>
      <c r="D375" s="82" t="s">
        <v>432</v>
      </c>
      <c r="E375" s="83" t="s">
        <v>857</v>
      </c>
      <c r="F375" s="83" t="s">
        <v>434</v>
      </c>
      <c r="G375" s="84" t="s">
        <v>435</v>
      </c>
      <c r="H375" s="84" t="s">
        <v>435</v>
      </c>
      <c r="I375" s="81" t="s">
        <v>430</v>
      </c>
      <c r="J375" s="85" t="s">
        <v>436</v>
      </c>
    </row>
    <row r="376" spans="1:10" x14ac:dyDescent="0.2">
      <c r="A376" s="81" t="s">
        <v>1101</v>
      </c>
      <c r="B376" s="81" t="s">
        <v>1102</v>
      </c>
      <c r="C376" s="81" t="s">
        <v>557</v>
      </c>
      <c r="D376" s="82" t="s">
        <v>432</v>
      </c>
      <c r="E376" s="83" t="s">
        <v>450</v>
      </c>
      <c r="F376" s="83" t="s">
        <v>434</v>
      </c>
      <c r="G376" s="84" t="s">
        <v>435</v>
      </c>
      <c r="H376" s="84" t="s">
        <v>435</v>
      </c>
      <c r="I376" s="81" t="s">
        <v>430</v>
      </c>
      <c r="J376" s="85" t="s">
        <v>436</v>
      </c>
    </row>
    <row r="377" spans="1:10" x14ac:dyDescent="0.2">
      <c r="A377" s="81" t="s">
        <v>1103</v>
      </c>
      <c r="B377" s="81" t="s">
        <v>404</v>
      </c>
      <c r="C377" s="81" t="s">
        <v>549</v>
      </c>
      <c r="D377" s="82" t="s">
        <v>599</v>
      </c>
      <c r="E377" s="83" t="s">
        <v>555</v>
      </c>
      <c r="F377" s="83" t="s">
        <v>434</v>
      </c>
      <c r="G377" s="84" t="s">
        <v>435</v>
      </c>
      <c r="H377" s="84" t="s">
        <v>435</v>
      </c>
      <c r="I377" s="81" t="s">
        <v>430</v>
      </c>
      <c r="J377" s="85" t="s">
        <v>436</v>
      </c>
    </row>
    <row r="378" spans="1:10" x14ac:dyDescent="0.2">
      <c r="A378" s="81" t="s">
        <v>1104</v>
      </c>
      <c r="B378" s="81" t="s">
        <v>411</v>
      </c>
      <c r="C378" s="81" t="s">
        <v>897</v>
      </c>
      <c r="D378" s="82" t="s">
        <v>582</v>
      </c>
      <c r="E378" s="83" t="s">
        <v>555</v>
      </c>
      <c r="F378" s="83" t="s">
        <v>434</v>
      </c>
      <c r="G378" s="84" t="s">
        <v>435</v>
      </c>
      <c r="H378" s="84" t="s">
        <v>435</v>
      </c>
      <c r="I378" s="81" t="s">
        <v>430</v>
      </c>
      <c r="J378" s="85" t="s">
        <v>436</v>
      </c>
    </row>
    <row r="379" spans="1:10" x14ac:dyDescent="0.2">
      <c r="A379" s="81" t="s">
        <v>1105</v>
      </c>
      <c r="B379" s="81" t="s">
        <v>1106</v>
      </c>
      <c r="C379" s="81" t="s">
        <v>897</v>
      </c>
      <c r="D379" s="82" t="s">
        <v>432</v>
      </c>
      <c r="E379" s="83" t="s">
        <v>1085</v>
      </c>
      <c r="F379" s="83" t="s">
        <v>434</v>
      </c>
      <c r="G379" s="84" t="s">
        <v>435</v>
      </c>
      <c r="H379" s="84" t="s">
        <v>435</v>
      </c>
      <c r="I379" s="81" t="s">
        <v>430</v>
      </c>
      <c r="J379" s="85" t="s">
        <v>436</v>
      </c>
    </row>
    <row r="380" spans="1:10" x14ac:dyDescent="0.2">
      <c r="A380" s="81" t="s">
        <v>1107</v>
      </c>
      <c r="B380" s="81" t="s">
        <v>1108</v>
      </c>
      <c r="C380" s="81" t="s">
        <v>897</v>
      </c>
      <c r="D380" s="82" t="s">
        <v>432</v>
      </c>
      <c r="E380" s="83" t="s">
        <v>1085</v>
      </c>
      <c r="F380" s="83" t="s">
        <v>1109</v>
      </c>
      <c r="G380" s="84" t="s">
        <v>435</v>
      </c>
      <c r="H380" s="84" t="s">
        <v>435</v>
      </c>
      <c r="I380" s="81" t="s">
        <v>430</v>
      </c>
      <c r="J380" s="85" t="s">
        <v>436</v>
      </c>
    </row>
    <row r="381" spans="1:10" x14ac:dyDescent="0.2">
      <c r="A381" s="81" t="s">
        <v>1110</v>
      </c>
      <c r="B381" s="81" t="s">
        <v>1111</v>
      </c>
      <c r="C381" s="81" t="s">
        <v>897</v>
      </c>
      <c r="D381" s="82" t="s">
        <v>432</v>
      </c>
      <c r="E381" s="83" t="s">
        <v>1085</v>
      </c>
      <c r="F381" s="83" t="s">
        <v>434</v>
      </c>
      <c r="G381" s="84" t="s">
        <v>435</v>
      </c>
      <c r="H381" s="84" t="s">
        <v>435</v>
      </c>
      <c r="I381" s="81" t="s">
        <v>430</v>
      </c>
      <c r="J381" s="85" t="s">
        <v>436</v>
      </c>
    </row>
    <row r="382" spans="1:10" x14ac:dyDescent="0.2">
      <c r="A382" s="81" t="s">
        <v>1112</v>
      </c>
      <c r="B382" s="81" t="s">
        <v>1113</v>
      </c>
      <c r="C382" s="81" t="s">
        <v>897</v>
      </c>
      <c r="D382" s="82" t="s">
        <v>432</v>
      </c>
      <c r="E382" s="83" t="s">
        <v>1085</v>
      </c>
      <c r="F382" s="83" t="s">
        <v>1109</v>
      </c>
      <c r="G382" s="84" t="s">
        <v>435</v>
      </c>
      <c r="H382" s="84" t="s">
        <v>435</v>
      </c>
      <c r="I382" s="81" t="s">
        <v>430</v>
      </c>
      <c r="J382" s="85" t="s">
        <v>436</v>
      </c>
    </row>
    <row r="383" spans="1:10" x14ac:dyDescent="0.2">
      <c r="A383" s="81" t="s">
        <v>1114</v>
      </c>
      <c r="B383" s="81" t="s">
        <v>1115</v>
      </c>
      <c r="C383" s="81" t="s">
        <v>897</v>
      </c>
      <c r="D383" s="82" t="s">
        <v>432</v>
      </c>
      <c r="E383" s="83" t="s">
        <v>1085</v>
      </c>
      <c r="F383" s="83" t="s">
        <v>434</v>
      </c>
      <c r="G383" s="84" t="s">
        <v>435</v>
      </c>
      <c r="H383" s="84" t="s">
        <v>435</v>
      </c>
      <c r="I383" s="81" t="s">
        <v>430</v>
      </c>
      <c r="J383" s="85" t="s">
        <v>436</v>
      </c>
    </row>
    <row r="384" spans="1:10" x14ac:dyDescent="0.2">
      <c r="A384" s="81" t="s">
        <v>1116</v>
      </c>
      <c r="B384" s="81" t="s">
        <v>178</v>
      </c>
      <c r="C384" s="81" t="s">
        <v>549</v>
      </c>
      <c r="D384" s="82" t="s">
        <v>599</v>
      </c>
      <c r="E384" s="83" t="s">
        <v>555</v>
      </c>
      <c r="F384" s="83" t="s">
        <v>434</v>
      </c>
      <c r="G384" s="84" t="s">
        <v>435</v>
      </c>
      <c r="H384" s="84" t="s">
        <v>435</v>
      </c>
      <c r="I384" s="81" t="s">
        <v>430</v>
      </c>
      <c r="J384" s="85" t="s">
        <v>436</v>
      </c>
    </row>
    <row r="385" spans="1:10" x14ac:dyDescent="0.2">
      <c r="A385" s="81" t="s">
        <v>1117</v>
      </c>
      <c r="B385" s="81" t="s">
        <v>321</v>
      </c>
      <c r="C385" s="81" t="s">
        <v>581</v>
      </c>
      <c r="D385" s="82" t="s">
        <v>432</v>
      </c>
      <c r="E385" s="83" t="s">
        <v>569</v>
      </c>
      <c r="F385" s="83" t="s">
        <v>434</v>
      </c>
      <c r="G385" s="84" t="s">
        <v>435</v>
      </c>
      <c r="H385" s="84" t="s">
        <v>435</v>
      </c>
      <c r="I385" s="81" t="s">
        <v>430</v>
      </c>
      <c r="J385" s="85" t="s">
        <v>436</v>
      </c>
    </row>
    <row r="386" spans="1:10" x14ac:dyDescent="0.2">
      <c r="A386" s="81" t="s">
        <v>1118</v>
      </c>
      <c r="B386" s="81" t="s">
        <v>1119</v>
      </c>
      <c r="C386" s="81" t="s">
        <v>549</v>
      </c>
      <c r="D386" s="82" t="s">
        <v>562</v>
      </c>
      <c r="E386" s="83" t="s">
        <v>433</v>
      </c>
      <c r="F386" s="83" t="s">
        <v>434</v>
      </c>
      <c r="G386" s="84" t="s">
        <v>435</v>
      </c>
      <c r="H386" s="84" t="s">
        <v>435</v>
      </c>
      <c r="I386" s="81" t="s">
        <v>430</v>
      </c>
      <c r="J386" s="85" t="s">
        <v>436</v>
      </c>
    </row>
    <row r="387" spans="1:10" x14ac:dyDescent="0.2">
      <c r="A387" s="81" t="s">
        <v>1120</v>
      </c>
      <c r="B387" s="81" t="s">
        <v>246</v>
      </c>
      <c r="C387" s="81" t="s">
        <v>431</v>
      </c>
      <c r="D387" s="82" t="s">
        <v>611</v>
      </c>
      <c r="E387" s="83" t="s">
        <v>601</v>
      </c>
      <c r="F387" s="83" t="s">
        <v>434</v>
      </c>
      <c r="G387" s="84" t="s">
        <v>435</v>
      </c>
      <c r="H387" s="84" t="s">
        <v>435</v>
      </c>
      <c r="I387" s="81" t="s">
        <v>430</v>
      </c>
      <c r="J387" s="85" t="s">
        <v>436</v>
      </c>
    </row>
    <row r="388" spans="1:10" x14ac:dyDescent="0.2">
      <c r="A388" s="81" t="s">
        <v>1121</v>
      </c>
      <c r="B388" s="81" t="s">
        <v>1122</v>
      </c>
      <c r="C388" s="81" t="s">
        <v>431</v>
      </c>
      <c r="D388" s="82" t="s">
        <v>562</v>
      </c>
      <c r="E388" s="83" t="s">
        <v>736</v>
      </c>
      <c r="F388" s="83" t="s">
        <v>434</v>
      </c>
      <c r="G388" s="84" t="s">
        <v>435</v>
      </c>
      <c r="H388" s="84" t="s">
        <v>435</v>
      </c>
      <c r="I388" s="81" t="s">
        <v>430</v>
      </c>
      <c r="J388" s="85" t="s">
        <v>436</v>
      </c>
    </row>
    <row r="389" spans="1:10" x14ac:dyDescent="0.2">
      <c r="A389" s="81" t="s">
        <v>1123</v>
      </c>
      <c r="B389" s="81" t="s">
        <v>1124</v>
      </c>
      <c r="C389" s="81" t="s">
        <v>897</v>
      </c>
      <c r="D389" s="82" t="s">
        <v>582</v>
      </c>
      <c r="E389" s="83" t="s">
        <v>564</v>
      </c>
      <c r="F389" s="83" t="s">
        <v>606</v>
      </c>
      <c r="G389" s="84" t="s">
        <v>435</v>
      </c>
      <c r="H389" s="84" t="s">
        <v>435</v>
      </c>
      <c r="I389" s="81" t="s">
        <v>430</v>
      </c>
      <c r="J389" s="85" t="s">
        <v>583</v>
      </c>
    </row>
    <row r="390" spans="1:10" x14ac:dyDescent="0.2">
      <c r="A390" s="81" t="s">
        <v>1125</v>
      </c>
      <c r="B390" s="81" t="s">
        <v>1126</v>
      </c>
      <c r="C390" s="81" t="s">
        <v>897</v>
      </c>
      <c r="D390" s="82" t="s">
        <v>582</v>
      </c>
      <c r="E390" s="83" t="s">
        <v>555</v>
      </c>
      <c r="F390" s="83" t="s">
        <v>433</v>
      </c>
      <c r="G390" s="84" t="s">
        <v>435</v>
      </c>
      <c r="H390" s="84" t="s">
        <v>435</v>
      </c>
      <c r="I390" s="81" t="s">
        <v>430</v>
      </c>
      <c r="J390" s="85" t="s">
        <v>583</v>
      </c>
    </row>
    <row r="391" spans="1:10" x14ac:dyDescent="0.2">
      <c r="A391" s="81" t="s">
        <v>1127</v>
      </c>
      <c r="B391" s="81" t="s">
        <v>1128</v>
      </c>
      <c r="C391" s="81" t="s">
        <v>897</v>
      </c>
      <c r="D391" s="82" t="s">
        <v>582</v>
      </c>
      <c r="E391" s="83" t="s">
        <v>564</v>
      </c>
      <c r="F391" s="83" t="s">
        <v>606</v>
      </c>
      <c r="G391" s="84" t="s">
        <v>435</v>
      </c>
      <c r="H391" s="84" t="s">
        <v>435</v>
      </c>
      <c r="I391" s="81" t="s">
        <v>430</v>
      </c>
      <c r="J391" s="85" t="s">
        <v>583</v>
      </c>
    </row>
    <row r="392" spans="1:10" x14ac:dyDescent="0.2">
      <c r="A392" s="81" t="s">
        <v>1129</v>
      </c>
      <c r="B392" s="81" t="s">
        <v>20</v>
      </c>
      <c r="C392" s="81" t="s">
        <v>581</v>
      </c>
      <c r="D392" s="82" t="s">
        <v>562</v>
      </c>
      <c r="E392" s="83" t="s">
        <v>852</v>
      </c>
      <c r="F392" s="83" t="s">
        <v>434</v>
      </c>
      <c r="G392" s="84" t="s">
        <v>435</v>
      </c>
      <c r="H392" s="84" t="s">
        <v>435</v>
      </c>
      <c r="I392" s="81" t="s">
        <v>430</v>
      </c>
      <c r="J392" s="85" t="s">
        <v>436</v>
      </c>
    </row>
    <row r="393" spans="1:10" x14ac:dyDescent="0.2">
      <c r="A393" s="81" t="s">
        <v>1130</v>
      </c>
      <c r="B393" s="81" t="s">
        <v>21</v>
      </c>
      <c r="C393" s="81" t="s">
        <v>581</v>
      </c>
      <c r="D393" s="82" t="s">
        <v>562</v>
      </c>
      <c r="E393" s="83" t="s">
        <v>736</v>
      </c>
      <c r="F393" s="83" t="s">
        <v>434</v>
      </c>
      <c r="G393" s="84" t="s">
        <v>435</v>
      </c>
      <c r="H393" s="84" t="s">
        <v>435</v>
      </c>
      <c r="I393" s="81" t="s">
        <v>430</v>
      </c>
      <c r="J393" s="85" t="s">
        <v>436</v>
      </c>
    </row>
    <row r="394" spans="1:10" x14ac:dyDescent="0.2">
      <c r="A394" s="81" t="s">
        <v>1131</v>
      </c>
      <c r="B394" s="81" t="s">
        <v>1132</v>
      </c>
      <c r="C394" s="81" t="s">
        <v>557</v>
      </c>
      <c r="D394" s="82" t="s">
        <v>432</v>
      </c>
      <c r="E394" s="83" t="s">
        <v>567</v>
      </c>
      <c r="F394" s="83" t="s">
        <v>573</v>
      </c>
      <c r="G394" s="84" t="s">
        <v>435</v>
      </c>
      <c r="H394" s="84" t="s">
        <v>435</v>
      </c>
      <c r="I394" s="81" t="s">
        <v>430</v>
      </c>
      <c r="J394" s="85" t="s">
        <v>436</v>
      </c>
    </row>
    <row r="395" spans="1:10" x14ac:dyDescent="0.2">
      <c r="A395" s="81" t="s">
        <v>1133</v>
      </c>
      <c r="B395" s="81" t="s">
        <v>1134</v>
      </c>
      <c r="C395" s="81" t="s">
        <v>926</v>
      </c>
      <c r="D395" s="82" t="s">
        <v>432</v>
      </c>
      <c r="E395" s="83" t="s">
        <v>857</v>
      </c>
      <c r="F395" s="83" t="s">
        <v>632</v>
      </c>
      <c r="G395" s="84" t="s">
        <v>435</v>
      </c>
      <c r="H395" s="84" t="s">
        <v>435</v>
      </c>
      <c r="I395" s="81" t="s">
        <v>430</v>
      </c>
      <c r="J395" s="85" t="s">
        <v>436</v>
      </c>
    </row>
    <row r="396" spans="1:10" x14ac:dyDescent="0.2">
      <c r="A396" s="81" t="s">
        <v>1135</v>
      </c>
      <c r="B396" s="81" t="s">
        <v>1136</v>
      </c>
      <c r="C396" s="81" t="s">
        <v>557</v>
      </c>
      <c r="D396" s="82" t="s">
        <v>562</v>
      </c>
      <c r="E396" s="83" t="s">
        <v>601</v>
      </c>
      <c r="F396" s="83" t="s">
        <v>434</v>
      </c>
      <c r="G396" s="84" t="s">
        <v>435</v>
      </c>
      <c r="H396" s="84" t="s">
        <v>435</v>
      </c>
      <c r="I396" s="81" t="s">
        <v>430</v>
      </c>
      <c r="J396" s="85" t="s">
        <v>436</v>
      </c>
    </row>
    <row r="397" spans="1:10" x14ac:dyDescent="0.2">
      <c r="A397" s="81" t="s">
        <v>1137</v>
      </c>
      <c r="B397" s="81" t="s">
        <v>1138</v>
      </c>
      <c r="C397" s="81" t="s">
        <v>557</v>
      </c>
      <c r="D397" s="82" t="s">
        <v>562</v>
      </c>
      <c r="E397" s="83" t="s">
        <v>601</v>
      </c>
      <c r="F397" s="83" t="s">
        <v>434</v>
      </c>
      <c r="G397" s="84" t="s">
        <v>435</v>
      </c>
      <c r="H397" s="84" t="s">
        <v>435</v>
      </c>
      <c r="I397" s="81" t="s">
        <v>430</v>
      </c>
      <c r="J397" s="85" t="s">
        <v>436</v>
      </c>
    </row>
    <row r="398" spans="1:10" x14ac:dyDescent="0.2">
      <c r="A398" s="81" t="s">
        <v>1139</v>
      </c>
      <c r="B398" s="81" t="s">
        <v>363</v>
      </c>
      <c r="C398" s="81" t="s">
        <v>557</v>
      </c>
      <c r="D398" s="82" t="s">
        <v>562</v>
      </c>
      <c r="E398" s="83" t="s">
        <v>601</v>
      </c>
      <c r="F398" s="83" t="s">
        <v>434</v>
      </c>
      <c r="G398" s="84" t="s">
        <v>435</v>
      </c>
      <c r="H398" s="84" t="s">
        <v>435</v>
      </c>
      <c r="I398" s="81" t="s">
        <v>430</v>
      </c>
      <c r="J398" s="85" t="s">
        <v>436</v>
      </c>
    </row>
    <row r="399" spans="1:10" x14ac:dyDescent="0.2">
      <c r="A399" s="81" t="s">
        <v>1140</v>
      </c>
      <c r="B399" s="81" t="s">
        <v>1141</v>
      </c>
      <c r="C399" s="81" t="s">
        <v>557</v>
      </c>
      <c r="D399" s="82" t="s">
        <v>562</v>
      </c>
      <c r="E399" s="83" t="s">
        <v>1142</v>
      </c>
      <c r="F399" s="83" t="s">
        <v>434</v>
      </c>
      <c r="G399" s="84" t="s">
        <v>435</v>
      </c>
      <c r="H399" s="84" t="s">
        <v>435</v>
      </c>
      <c r="I399" s="81" t="s">
        <v>430</v>
      </c>
      <c r="J399" s="85" t="s">
        <v>436</v>
      </c>
    </row>
    <row r="400" spans="1:10" x14ac:dyDescent="0.2">
      <c r="A400" s="81" t="s">
        <v>1143</v>
      </c>
      <c r="B400" s="81" t="s">
        <v>364</v>
      </c>
      <c r="C400" s="81" t="s">
        <v>557</v>
      </c>
      <c r="D400" s="82" t="s">
        <v>562</v>
      </c>
      <c r="E400" s="83" t="s">
        <v>567</v>
      </c>
      <c r="F400" s="83" t="s">
        <v>434</v>
      </c>
      <c r="G400" s="84" t="s">
        <v>435</v>
      </c>
      <c r="H400" s="84" t="s">
        <v>435</v>
      </c>
      <c r="I400" s="81" t="s">
        <v>430</v>
      </c>
      <c r="J400" s="85" t="s">
        <v>436</v>
      </c>
    </row>
    <row r="401" spans="1:10" x14ac:dyDescent="0.2">
      <c r="A401" s="81" t="s">
        <v>1144</v>
      </c>
      <c r="B401" s="81" t="s">
        <v>1145</v>
      </c>
      <c r="C401" s="81" t="s">
        <v>557</v>
      </c>
      <c r="D401" s="82" t="s">
        <v>562</v>
      </c>
      <c r="E401" s="83" t="s">
        <v>567</v>
      </c>
      <c r="F401" s="83" t="s">
        <v>434</v>
      </c>
      <c r="G401" s="84" t="s">
        <v>435</v>
      </c>
      <c r="H401" s="84" t="s">
        <v>435</v>
      </c>
      <c r="I401" s="81" t="s">
        <v>430</v>
      </c>
      <c r="J401" s="85" t="s">
        <v>436</v>
      </c>
    </row>
    <row r="402" spans="1:10" x14ac:dyDescent="0.2">
      <c r="A402" s="81" t="s">
        <v>1146</v>
      </c>
      <c r="B402" s="81" t="s">
        <v>1147</v>
      </c>
      <c r="C402" s="81" t="s">
        <v>557</v>
      </c>
      <c r="D402" s="82" t="s">
        <v>562</v>
      </c>
      <c r="E402" s="83" t="s">
        <v>567</v>
      </c>
      <c r="F402" s="83" t="s">
        <v>434</v>
      </c>
      <c r="G402" s="84" t="s">
        <v>435</v>
      </c>
      <c r="H402" s="84" t="s">
        <v>435</v>
      </c>
      <c r="I402" s="81" t="s">
        <v>430</v>
      </c>
      <c r="J402" s="85" t="s">
        <v>436</v>
      </c>
    </row>
    <row r="403" spans="1:10" x14ac:dyDescent="0.2">
      <c r="A403" s="81" t="s">
        <v>1148</v>
      </c>
      <c r="B403" s="81" t="s">
        <v>1149</v>
      </c>
      <c r="C403" s="81" t="s">
        <v>557</v>
      </c>
      <c r="D403" s="82" t="s">
        <v>562</v>
      </c>
      <c r="E403" s="83" t="s">
        <v>567</v>
      </c>
      <c r="F403" s="83" t="s">
        <v>434</v>
      </c>
      <c r="G403" s="84" t="s">
        <v>435</v>
      </c>
      <c r="H403" s="84" t="s">
        <v>435</v>
      </c>
      <c r="I403" s="81" t="s">
        <v>430</v>
      </c>
      <c r="J403" s="85" t="s">
        <v>436</v>
      </c>
    </row>
    <row r="404" spans="1:10" x14ac:dyDescent="0.2">
      <c r="A404" s="81" t="s">
        <v>1150</v>
      </c>
      <c r="B404" s="81" t="s">
        <v>365</v>
      </c>
      <c r="C404" s="81" t="s">
        <v>557</v>
      </c>
      <c r="D404" s="82" t="s">
        <v>562</v>
      </c>
      <c r="E404" s="83" t="s">
        <v>857</v>
      </c>
      <c r="F404" s="83" t="s">
        <v>569</v>
      </c>
      <c r="G404" s="84" t="s">
        <v>435</v>
      </c>
      <c r="H404" s="84" t="s">
        <v>435</v>
      </c>
      <c r="I404" s="81" t="s">
        <v>430</v>
      </c>
      <c r="J404" s="85" t="s">
        <v>436</v>
      </c>
    </row>
    <row r="405" spans="1:10" x14ac:dyDescent="0.2">
      <c r="A405" s="81" t="s">
        <v>1151</v>
      </c>
      <c r="B405" s="81" t="s">
        <v>105</v>
      </c>
      <c r="C405" s="81" t="s">
        <v>557</v>
      </c>
      <c r="D405" s="82" t="s">
        <v>562</v>
      </c>
      <c r="E405" s="83" t="s">
        <v>857</v>
      </c>
      <c r="F405" s="83" t="s">
        <v>569</v>
      </c>
      <c r="G405" s="84" t="s">
        <v>435</v>
      </c>
      <c r="H405" s="84" t="s">
        <v>435</v>
      </c>
      <c r="I405" s="81" t="s">
        <v>430</v>
      </c>
      <c r="J405" s="85" t="s">
        <v>436</v>
      </c>
    </row>
    <row r="406" spans="1:10" x14ac:dyDescent="0.2">
      <c r="A406" s="81" t="s">
        <v>1152</v>
      </c>
      <c r="B406" s="81" t="s">
        <v>106</v>
      </c>
      <c r="C406" s="81" t="s">
        <v>557</v>
      </c>
      <c r="D406" s="82" t="s">
        <v>562</v>
      </c>
      <c r="E406" s="83" t="s">
        <v>857</v>
      </c>
      <c r="F406" s="83" t="s">
        <v>569</v>
      </c>
      <c r="G406" s="84" t="s">
        <v>435</v>
      </c>
      <c r="H406" s="84" t="s">
        <v>435</v>
      </c>
      <c r="I406" s="81" t="s">
        <v>430</v>
      </c>
      <c r="J406" s="85" t="s">
        <v>436</v>
      </c>
    </row>
    <row r="407" spans="1:10" x14ac:dyDescent="0.2">
      <c r="A407" s="81" t="s">
        <v>1153</v>
      </c>
      <c r="B407" s="81" t="s">
        <v>107</v>
      </c>
      <c r="C407" s="81" t="s">
        <v>557</v>
      </c>
      <c r="D407" s="82" t="s">
        <v>562</v>
      </c>
      <c r="E407" s="83" t="s">
        <v>857</v>
      </c>
      <c r="F407" s="83" t="s">
        <v>569</v>
      </c>
      <c r="G407" s="84" t="s">
        <v>435</v>
      </c>
      <c r="H407" s="84" t="s">
        <v>435</v>
      </c>
      <c r="I407" s="81" t="s">
        <v>430</v>
      </c>
      <c r="J407" s="85" t="s">
        <v>436</v>
      </c>
    </row>
    <row r="408" spans="1:10" x14ac:dyDescent="0.2">
      <c r="A408" s="81" t="s">
        <v>1154</v>
      </c>
      <c r="B408" s="81" t="s">
        <v>1155</v>
      </c>
      <c r="C408" s="81" t="s">
        <v>1156</v>
      </c>
      <c r="D408" s="82" t="s">
        <v>611</v>
      </c>
      <c r="E408" s="83" t="s">
        <v>1092</v>
      </c>
      <c r="F408" s="83" t="s">
        <v>434</v>
      </c>
      <c r="G408" s="84" t="s">
        <v>435</v>
      </c>
      <c r="H408" s="84" t="s">
        <v>435</v>
      </c>
      <c r="I408" s="81" t="s">
        <v>430</v>
      </c>
      <c r="J408" s="85" t="s">
        <v>436</v>
      </c>
    </row>
    <row r="409" spans="1:10" x14ac:dyDescent="0.2">
      <c r="A409" s="81" t="s">
        <v>1157</v>
      </c>
      <c r="B409" s="81" t="s">
        <v>1158</v>
      </c>
      <c r="C409" s="81" t="s">
        <v>1156</v>
      </c>
      <c r="D409" s="82" t="s">
        <v>611</v>
      </c>
      <c r="E409" s="83" t="s">
        <v>1092</v>
      </c>
      <c r="F409" s="83" t="s">
        <v>434</v>
      </c>
      <c r="G409" s="84" t="s">
        <v>435</v>
      </c>
      <c r="H409" s="84" t="s">
        <v>435</v>
      </c>
      <c r="I409" s="81" t="s">
        <v>430</v>
      </c>
      <c r="J409" s="85" t="s">
        <v>436</v>
      </c>
    </row>
    <row r="410" spans="1:10" x14ac:dyDescent="0.2">
      <c r="A410" s="81" t="s">
        <v>1159</v>
      </c>
      <c r="B410" s="81" t="s">
        <v>173</v>
      </c>
      <c r="C410" s="81" t="s">
        <v>1156</v>
      </c>
      <c r="D410" s="82" t="s">
        <v>611</v>
      </c>
      <c r="E410" s="83" t="s">
        <v>1092</v>
      </c>
      <c r="F410" s="83" t="s">
        <v>434</v>
      </c>
      <c r="G410" s="84" t="s">
        <v>435</v>
      </c>
      <c r="H410" s="84" t="s">
        <v>435</v>
      </c>
      <c r="I410" s="81" t="s">
        <v>430</v>
      </c>
      <c r="J410" s="85" t="s">
        <v>436</v>
      </c>
    </row>
    <row r="411" spans="1:10" x14ac:dyDescent="0.2">
      <c r="A411" s="81" t="s">
        <v>1160</v>
      </c>
      <c r="B411" s="81" t="s">
        <v>170</v>
      </c>
      <c r="C411" s="81" t="s">
        <v>1156</v>
      </c>
      <c r="D411" s="82" t="s">
        <v>611</v>
      </c>
      <c r="E411" s="83" t="s">
        <v>1161</v>
      </c>
      <c r="F411" s="83" t="s">
        <v>434</v>
      </c>
      <c r="G411" s="84" t="s">
        <v>435</v>
      </c>
      <c r="H411" s="84" t="s">
        <v>435</v>
      </c>
      <c r="I411" s="81" t="s">
        <v>430</v>
      </c>
      <c r="J411" s="85" t="s">
        <v>436</v>
      </c>
    </row>
    <row r="412" spans="1:10" x14ac:dyDescent="0.2">
      <c r="A412" s="81" t="s">
        <v>1162</v>
      </c>
      <c r="B412" s="81" t="s">
        <v>174</v>
      </c>
      <c r="C412" s="81" t="s">
        <v>1156</v>
      </c>
      <c r="D412" s="82" t="s">
        <v>582</v>
      </c>
      <c r="E412" s="83" t="s">
        <v>1092</v>
      </c>
      <c r="F412" s="83" t="s">
        <v>434</v>
      </c>
      <c r="G412" s="84" t="s">
        <v>435</v>
      </c>
      <c r="H412" s="84" t="s">
        <v>435</v>
      </c>
      <c r="I412" s="81" t="s">
        <v>430</v>
      </c>
      <c r="J412" s="85" t="s">
        <v>436</v>
      </c>
    </row>
    <row r="413" spans="1:10" x14ac:dyDescent="0.2">
      <c r="A413" s="81" t="s">
        <v>1163</v>
      </c>
      <c r="B413" s="81" t="s">
        <v>1164</v>
      </c>
      <c r="C413" s="81" t="s">
        <v>588</v>
      </c>
      <c r="D413" s="82" t="s">
        <v>432</v>
      </c>
      <c r="E413" s="83" t="s">
        <v>601</v>
      </c>
      <c r="F413" s="83" t="s">
        <v>434</v>
      </c>
      <c r="G413" s="84" t="s">
        <v>435</v>
      </c>
      <c r="H413" s="84" t="s">
        <v>435</v>
      </c>
      <c r="I413" s="81" t="s">
        <v>430</v>
      </c>
      <c r="J413" s="85" t="s">
        <v>583</v>
      </c>
    </row>
    <row r="414" spans="1:10" x14ac:dyDescent="0.2">
      <c r="A414" s="81" t="s">
        <v>1165</v>
      </c>
      <c r="B414" s="81" t="s">
        <v>177</v>
      </c>
      <c r="C414" s="81" t="s">
        <v>549</v>
      </c>
      <c r="D414" s="82" t="s">
        <v>599</v>
      </c>
      <c r="E414" s="83" t="s">
        <v>555</v>
      </c>
      <c r="F414" s="83" t="s">
        <v>434</v>
      </c>
      <c r="G414" s="84" t="s">
        <v>435</v>
      </c>
      <c r="H414" s="84" t="s">
        <v>435</v>
      </c>
      <c r="I414" s="81" t="s">
        <v>430</v>
      </c>
      <c r="J414" s="85" t="s">
        <v>436</v>
      </c>
    </row>
    <row r="415" spans="1:10" x14ac:dyDescent="0.2">
      <c r="A415" s="81" t="s">
        <v>1166</v>
      </c>
      <c r="B415" s="81" t="s">
        <v>1167</v>
      </c>
      <c r="C415" s="81" t="s">
        <v>431</v>
      </c>
      <c r="D415" s="82" t="s">
        <v>432</v>
      </c>
      <c r="E415" s="83" t="s">
        <v>874</v>
      </c>
      <c r="F415" s="83" t="s">
        <v>434</v>
      </c>
      <c r="G415" s="84" t="s">
        <v>435</v>
      </c>
      <c r="H415" s="84" t="s">
        <v>435</v>
      </c>
      <c r="I415" s="81" t="s">
        <v>430</v>
      </c>
      <c r="J415" s="85" t="s">
        <v>436</v>
      </c>
    </row>
    <row r="416" spans="1:10" x14ac:dyDescent="0.2">
      <c r="A416" s="81" t="s">
        <v>1168</v>
      </c>
      <c r="B416" s="81" t="s">
        <v>180</v>
      </c>
      <c r="C416" s="81" t="s">
        <v>431</v>
      </c>
      <c r="D416" s="82" t="s">
        <v>439</v>
      </c>
      <c r="E416" s="83" t="s">
        <v>550</v>
      </c>
      <c r="F416" s="83" t="s">
        <v>434</v>
      </c>
      <c r="G416" s="84" t="s">
        <v>435</v>
      </c>
      <c r="H416" s="84" t="s">
        <v>435</v>
      </c>
      <c r="I416" s="81" t="s">
        <v>430</v>
      </c>
      <c r="J416" s="85" t="s">
        <v>436</v>
      </c>
    </row>
    <row r="417" spans="1:10" x14ac:dyDescent="0.2">
      <c r="A417" s="81" t="s">
        <v>1169</v>
      </c>
      <c r="B417" s="81" t="s">
        <v>181</v>
      </c>
      <c r="C417" s="81" t="s">
        <v>431</v>
      </c>
      <c r="D417" s="82" t="s">
        <v>439</v>
      </c>
      <c r="E417" s="83" t="s">
        <v>781</v>
      </c>
      <c r="F417" s="83" t="s">
        <v>434</v>
      </c>
      <c r="G417" s="84" t="s">
        <v>435</v>
      </c>
      <c r="H417" s="84" t="s">
        <v>435</v>
      </c>
      <c r="I417" s="81" t="s">
        <v>430</v>
      </c>
      <c r="J417" s="85" t="s">
        <v>436</v>
      </c>
    </row>
    <row r="418" spans="1:10" x14ac:dyDescent="0.2">
      <c r="A418" s="81" t="s">
        <v>1170</v>
      </c>
      <c r="B418" s="81" t="s">
        <v>405</v>
      </c>
      <c r="C418" s="81" t="s">
        <v>549</v>
      </c>
      <c r="D418" s="82" t="s">
        <v>599</v>
      </c>
      <c r="E418" s="83" t="s">
        <v>632</v>
      </c>
      <c r="F418" s="83" t="s">
        <v>434</v>
      </c>
      <c r="G418" s="84" t="s">
        <v>435</v>
      </c>
      <c r="H418" s="84" t="s">
        <v>435</v>
      </c>
      <c r="I418" s="81" t="s">
        <v>430</v>
      </c>
      <c r="J418" s="85" t="s">
        <v>436</v>
      </c>
    </row>
    <row r="419" spans="1:10" x14ac:dyDescent="0.2">
      <c r="A419" s="81" t="s">
        <v>1171</v>
      </c>
      <c r="B419" s="81" t="s">
        <v>1172</v>
      </c>
      <c r="C419" s="81" t="s">
        <v>588</v>
      </c>
      <c r="D419" s="82" t="s">
        <v>634</v>
      </c>
      <c r="E419" s="83" t="s">
        <v>543</v>
      </c>
      <c r="F419" s="83" t="s">
        <v>434</v>
      </c>
      <c r="G419" s="84" t="s">
        <v>435</v>
      </c>
      <c r="H419" s="84" t="s">
        <v>435</v>
      </c>
      <c r="I419" s="81" t="s">
        <v>430</v>
      </c>
      <c r="J419" s="85" t="s">
        <v>583</v>
      </c>
    </row>
    <row r="420" spans="1:10" x14ac:dyDescent="0.2">
      <c r="A420" s="81" t="s">
        <v>1173</v>
      </c>
      <c r="B420" s="81" t="s">
        <v>387</v>
      </c>
      <c r="C420" s="81" t="s">
        <v>588</v>
      </c>
      <c r="D420" s="82" t="s">
        <v>562</v>
      </c>
      <c r="E420" s="83" t="s">
        <v>543</v>
      </c>
      <c r="F420" s="83" t="s">
        <v>434</v>
      </c>
      <c r="G420" s="84" t="s">
        <v>435</v>
      </c>
      <c r="H420" s="84" t="s">
        <v>435</v>
      </c>
      <c r="I420" s="81" t="s">
        <v>430</v>
      </c>
      <c r="J420" s="85" t="s">
        <v>436</v>
      </c>
    </row>
    <row r="421" spans="1:10" x14ac:dyDescent="0.2">
      <c r="A421" s="81" t="s">
        <v>1174</v>
      </c>
      <c r="B421" s="81" t="s">
        <v>392</v>
      </c>
      <c r="C421" s="81" t="s">
        <v>588</v>
      </c>
      <c r="D421" s="82" t="s">
        <v>562</v>
      </c>
      <c r="E421" s="83" t="s">
        <v>543</v>
      </c>
      <c r="F421" s="83" t="s">
        <v>434</v>
      </c>
      <c r="G421" s="84" t="s">
        <v>435</v>
      </c>
      <c r="H421" s="84" t="s">
        <v>435</v>
      </c>
      <c r="I421" s="81" t="s">
        <v>430</v>
      </c>
      <c r="J421" s="85" t="s">
        <v>436</v>
      </c>
    </row>
    <row r="422" spans="1:10" x14ac:dyDescent="0.2">
      <c r="A422" s="81" t="s">
        <v>1175</v>
      </c>
      <c r="B422" s="81" t="s">
        <v>390</v>
      </c>
      <c r="C422" s="81" t="s">
        <v>588</v>
      </c>
      <c r="D422" s="82" t="s">
        <v>562</v>
      </c>
      <c r="E422" s="83" t="s">
        <v>543</v>
      </c>
      <c r="F422" s="83" t="s">
        <v>434</v>
      </c>
      <c r="G422" s="84" t="s">
        <v>435</v>
      </c>
      <c r="H422" s="84" t="s">
        <v>435</v>
      </c>
      <c r="I422" s="81" t="s">
        <v>430</v>
      </c>
      <c r="J422" s="85" t="s">
        <v>436</v>
      </c>
    </row>
    <row r="423" spans="1:10" x14ac:dyDescent="0.2">
      <c r="A423" s="81" t="s">
        <v>1176</v>
      </c>
      <c r="B423" s="81" t="s">
        <v>386</v>
      </c>
      <c r="C423" s="81" t="s">
        <v>588</v>
      </c>
      <c r="D423" s="82" t="s">
        <v>562</v>
      </c>
      <c r="E423" s="83" t="s">
        <v>543</v>
      </c>
      <c r="F423" s="83" t="s">
        <v>434</v>
      </c>
      <c r="G423" s="84" t="s">
        <v>435</v>
      </c>
      <c r="H423" s="84" t="s">
        <v>435</v>
      </c>
      <c r="I423" s="81" t="s">
        <v>430</v>
      </c>
      <c r="J423" s="85" t="s">
        <v>436</v>
      </c>
    </row>
    <row r="424" spans="1:10" x14ac:dyDescent="0.2">
      <c r="A424" s="81" t="s">
        <v>1177</v>
      </c>
      <c r="B424" s="81" t="s">
        <v>391</v>
      </c>
      <c r="C424" s="81" t="s">
        <v>588</v>
      </c>
      <c r="D424" s="82" t="s">
        <v>562</v>
      </c>
      <c r="E424" s="83" t="s">
        <v>543</v>
      </c>
      <c r="F424" s="83" t="s">
        <v>434</v>
      </c>
      <c r="G424" s="84" t="s">
        <v>435</v>
      </c>
      <c r="H424" s="84" t="s">
        <v>435</v>
      </c>
      <c r="I424" s="81" t="s">
        <v>430</v>
      </c>
      <c r="J424" s="85" t="s">
        <v>436</v>
      </c>
    </row>
    <row r="425" spans="1:10" x14ac:dyDescent="0.2">
      <c r="A425" s="81" t="s">
        <v>1178</v>
      </c>
      <c r="B425" s="81" t="s">
        <v>319</v>
      </c>
      <c r="C425" s="81" t="s">
        <v>431</v>
      </c>
      <c r="D425" s="82" t="s">
        <v>582</v>
      </c>
      <c r="E425" s="83" t="s">
        <v>454</v>
      </c>
      <c r="F425" s="83" t="s">
        <v>434</v>
      </c>
      <c r="G425" s="84" t="s">
        <v>435</v>
      </c>
      <c r="H425" s="84" t="s">
        <v>435</v>
      </c>
      <c r="I425" s="81" t="s">
        <v>430</v>
      </c>
      <c r="J425" s="85" t="s">
        <v>436</v>
      </c>
    </row>
    <row r="426" spans="1:10" x14ac:dyDescent="0.2">
      <c r="A426" s="81" t="s">
        <v>1179</v>
      </c>
      <c r="B426" s="81" t="s">
        <v>1180</v>
      </c>
      <c r="C426" s="81" t="s">
        <v>557</v>
      </c>
      <c r="D426" s="82" t="s">
        <v>562</v>
      </c>
      <c r="E426" s="83" t="s">
        <v>601</v>
      </c>
      <c r="F426" s="83" t="s">
        <v>434</v>
      </c>
      <c r="G426" s="84" t="s">
        <v>435</v>
      </c>
      <c r="H426" s="84" t="s">
        <v>435</v>
      </c>
      <c r="I426" s="81" t="s">
        <v>430</v>
      </c>
      <c r="J426" s="85" t="s">
        <v>436</v>
      </c>
    </row>
    <row r="427" spans="1:10" x14ac:dyDescent="0.2">
      <c r="A427" s="81" t="s">
        <v>1181</v>
      </c>
      <c r="B427" s="81" t="s">
        <v>1182</v>
      </c>
      <c r="C427" s="81" t="s">
        <v>557</v>
      </c>
      <c r="D427" s="82" t="s">
        <v>562</v>
      </c>
      <c r="E427" s="83" t="s">
        <v>601</v>
      </c>
      <c r="F427" s="83" t="s">
        <v>434</v>
      </c>
      <c r="G427" s="84" t="s">
        <v>435</v>
      </c>
      <c r="H427" s="84" t="s">
        <v>435</v>
      </c>
      <c r="I427" s="81" t="s">
        <v>430</v>
      </c>
      <c r="J427" s="85" t="s">
        <v>436</v>
      </c>
    </row>
    <row r="428" spans="1:10" x14ac:dyDescent="0.2">
      <c r="A428" s="81" t="s">
        <v>1183</v>
      </c>
      <c r="B428" s="81" t="s">
        <v>1184</v>
      </c>
      <c r="C428" s="81" t="s">
        <v>557</v>
      </c>
      <c r="D428" s="82" t="s">
        <v>562</v>
      </c>
      <c r="E428" s="83" t="s">
        <v>433</v>
      </c>
      <c r="F428" s="83" t="s">
        <v>434</v>
      </c>
      <c r="G428" s="84" t="s">
        <v>435</v>
      </c>
      <c r="H428" s="84" t="s">
        <v>435</v>
      </c>
      <c r="I428" s="81" t="s">
        <v>430</v>
      </c>
      <c r="J428" s="85" t="s">
        <v>436</v>
      </c>
    </row>
    <row r="429" spans="1:10" x14ac:dyDescent="0.2">
      <c r="A429" s="81" t="s">
        <v>1185</v>
      </c>
      <c r="B429" s="81" t="s">
        <v>1186</v>
      </c>
      <c r="C429" s="81" t="s">
        <v>431</v>
      </c>
      <c r="D429" s="82" t="s">
        <v>562</v>
      </c>
      <c r="E429" s="83" t="s">
        <v>736</v>
      </c>
      <c r="F429" s="83" t="s">
        <v>434</v>
      </c>
      <c r="G429" s="84" t="s">
        <v>435</v>
      </c>
      <c r="H429" s="84" t="s">
        <v>435</v>
      </c>
      <c r="I429" s="81" t="s">
        <v>430</v>
      </c>
      <c r="J429" s="85" t="s">
        <v>583</v>
      </c>
    </row>
    <row r="430" spans="1:10" x14ac:dyDescent="0.2">
      <c r="A430" s="81" t="s">
        <v>1187</v>
      </c>
      <c r="B430" s="81" t="s">
        <v>1188</v>
      </c>
      <c r="C430" s="81" t="s">
        <v>431</v>
      </c>
      <c r="D430" s="82" t="s">
        <v>562</v>
      </c>
      <c r="E430" s="83" t="s">
        <v>454</v>
      </c>
      <c r="F430" s="83" t="s">
        <v>434</v>
      </c>
      <c r="G430" s="84" t="s">
        <v>435</v>
      </c>
      <c r="H430" s="84" t="s">
        <v>435</v>
      </c>
      <c r="I430" s="81" t="s">
        <v>430</v>
      </c>
      <c r="J430" s="85" t="s">
        <v>436</v>
      </c>
    </row>
    <row r="431" spans="1:10" x14ac:dyDescent="0.2">
      <c r="A431" s="81" t="s">
        <v>1189</v>
      </c>
      <c r="B431" s="81" t="s">
        <v>118</v>
      </c>
      <c r="C431" s="81" t="s">
        <v>549</v>
      </c>
      <c r="D431" s="82" t="s">
        <v>611</v>
      </c>
      <c r="E431" s="83" t="s">
        <v>569</v>
      </c>
      <c r="F431" s="83" t="s">
        <v>434</v>
      </c>
      <c r="G431" s="84" t="s">
        <v>435</v>
      </c>
      <c r="H431" s="84" t="s">
        <v>435</v>
      </c>
      <c r="I431" s="81" t="s">
        <v>430</v>
      </c>
      <c r="J431" s="85" t="s">
        <v>436</v>
      </c>
    </row>
    <row r="432" spans="1:10" x14ac:dyDescent="0.2">
      <c r="A432" s="81" t="s">
        <v>1190</v>
      </c>
      <c r="B432" s="81" t="s">
        <v>120</v>
      </c>
      <c r="C432" s="81" t="s">
        <v>549</v>
      </c>
      <c r="D432" s="82" t="s">
        <v>599</v>
      </c>
      <c r="E432" s="83" t="s">
        <v>632</v>
      </c>
      <c r="F432" s="83" t="s">
        <v>434</v>
      </c>
      <c r="G432" s="84" t="s">
        <v>435</v>
      </c>
      <c r="H432" s="84" t="s">
        <v>435</v>
      </c>
      <c r="I432" s="81" t="s">
        <v>430</v>
      </c>
      <c r="J432" s="85" t="s">
        <v>436</v>
      </c>
    </row>
    <row r="433" spans="1:10" x14ac:dyDescent="0.2">
      <c r="A433" s="81" t="s">
        <v>1191</v>
      </c>
      <c r="B433" s="81" t="s">
        <v>374</v>
      </c>
      <c r="C433" s="81" t="s">
        <v>870</v>
      </c>
      <c r="D433" s="82" t="s">
        <v>432</v>
      </c>
      <c r="E433" s="83" t="s">
        <v>606</v>
      </c>
      <c r="F433" s="83" t="s">
        <v>434</v>
      </c>
      <c r="G433" s="84" t="s">
        <v>435</v>
      </c>
      <c r="H433" s="84" t="s">
        <v>435</v>
      </c>
      <c r="I433" s="81" t="s">
        <v>871</v>
      </c>
      <c r="J433" s="85" t="s">
        <v>436</v>
      </c>
    </row>
    <row r="434" spans="1:10" x14ac:dyDescent="0.2">
      <c r="A434" s="81" t="s">
        <v>1192</v>
      </c>
      <c r="B434" s="81" t="s">
        <v>258</v>
      </c>
      <c r="C434" s="81" t="s">
        <v>446</v>
      </c>
      <c r="D434" s="82" t="s">
        <v>447</v>
      </c>
      <c r="E434" s="83" t="s">
        <v>543</v>
      </c>
      <c r="F434" s="83" t="s">
        <v>434</v>
      </c>
      <c r="G434" s="84" t="s">
        <v>435</v>
      </c>
      <c r="H434" s="84" t="s">
        <v>435</v>
      </c>
      <c r="I434" s="81" t="s">
        <v>430</v>
      </c>
      <c r="J434" s="85" t="s">
        <v>436</v>
      </c>
    </row>
    <row r="435" spans="1:10" x14ac:dyDescent="0.2">
      <c r="A435" s="81" t="s">
        <v>1193</v>
      </c>
      <c r="B435" s="81" t="s">
        <v>192</v>
      </c>
      <c r="C435" s="81" t="s">
        <v>446</v>
      </c>
      <c r="D435" s="82" t="s">
        <v>447</v>
      </c>
      <c r="E435" s="83" t="s">
        <v>601</v>
      </c>
      <c r="F435" s="83" t="s">
        <v>434</v>
      </c>
      <c r="G435" s="84" t="s">
        <v>435</v>
      </c>
      <c r="H435" s="84" t="s">
        <v>435</v>
      </c>
      <c r="I435" s="81" t="s">
        <v>430</v>
      </c>
      <c r="J435" s="85" t="s">
        <v>436</v>
      </c>
    </row>
    <row r="436" spans="1:10" x14ac:dyDescent="0.2">
      <c r="A436" s="81" t="s">
        <v>1194</v>
      </c>
      <c r="B436" s="81" t="s">
        <v>1195</v>
      </c>
      <c r="C436" s="81" t="s">
        <v>446</v>
      </c>
      <c r="D436" s="82" t="s">
        <v>790</v>
      </c>
      <c r="E436" s="83" t="s">
        <v>606</v>
      </c>
      <c r="F436" s="83" t="s">
        <v>434</v>
      </c>
      <c r="G436" s="84" t="s">
        <v>435</v>
      </c>
      <c r="H436" s="84" t="s">
        <v>435</v>
      </c>
      <c r="I436" s="81" t="s">
        <v>430</v>
      </c>
      <c r="J436" s="85" t="s">
        <v>436</v>
      </c>
    </row>
    <row r="437" spans="1:10" x14ac:dyDescent="0.2">
      <c r="A437" s="81" t="s">
        <v>1196</v>
      </c>
      <c r="B437" s="81" t="s">
        <v>1197</v>
      </c>
      <c r="C437" s="81" t="s">
        <v>446</v>
      </c>
      <c r="D437" s="82" t="s">
        <v>790</v>
      </c>
      <c r="E437" s="83" t="s">
        <v>606</v>
      </c>
      <c r="F437" s="83" t="s">
        <v>434</v>
      </c>
      <c r="G437" s="84" t="s">
        <v>435</v>
      </c>
      <c r="H437" s="84" t="s">
        <v>435</v>
      </c>
      <c r="I437" s="81" t="s">
        <v>430</v>
      </c>
      <c r="J437" s="85" t="s">
        <v>436</v>
      </c>
    </row>
    <row r="438" spans="1:10" x14ac:dyDescent="0.2">
      <c r="A438" s="81" t="s">
        <v>1198</v>
      </c>
      <c r="B438" s="81" t="s">
        <v>318</v>
      </c>
      <c r="C438" s="81" t="s">
        <v>446</v>
      </c>
      <c r="D438" s="82" t="s">
        <v>790</v>
      </c>
      <c r="E438" s="83" t="s">
        <v>450</v>
      </c>
      <c r="F438" s="83" t="s">
        <v>434</v>
      </c>
      <c r="G438" s="84" t="s">
        <v>435</v>
      </c>
      <c r="H438" s="84" t="s">
        <v>435</v>
      </c>
      <c r="I438" s="81" t="s">
        <v>430</v>
      </c>
      <c r="J438" s="85" t="s">
        <v>436</v>
      </c>
    </row>
    <row r="439" spans="1:10" x14ac:dyDescent="0.2">
      <c r="A439" s="81" t="s">
        <v>1199</v>
      </c>
      <c r="B439" s="81" t="s">
        <v>1200</v>
      </c>
      <c r="C439" s="81" t="s">
        <v>446</v>
      </c>
      <c r="D439" s="82" t="s">
        <v>790</v>
      </c>
      <c r="E439" s="83" t="s">
        <v>606</v>
      </c>
      <c r="F439" s="83" t="s">
        <v>434</v>
      </c>
      <c r="G439" s="84" t="s">
        <v>435</v>
      </c>
      <c r="H439" s="84" t="s">
        <v>435</v>
      </c>
      <c r="I439" s="81" t="s">
        <v>430</v>
      </c>
      <c r="J439" s="85" t="s">
        <v>436</v>
      </c>
    </row>
    <row r="440" spans="1:10" x14ac:dyDescent="0.2">
      <c r="A440" s="81" t="s">
        <v>1201</v>
      </c>
      <c r="B440" s="81" t="s">
        <v>254</v>
      </c>
      <c r="C440" s="81" t="s">
        <v>446</v>
      </c>
      <c r="D440" s="82" t="s">
        <v>790</v>
      </c>
      <c r="E440" s="83" t="s">
        <v>450</v>
      </c>
      <c r="F440" s="83" t="s">
        <v>434</v>
      </c>
      <c r="G440" s="84" t="s">
        <v>435</v>
      </c>
      <c r="H440" s="84" t="s">
        <v>435</v>
      </c>
      <c r="I440" s="81" t="s">
        <v>430</v>
      </c>
      <c r="J440" s="85" t="s">
        <v>436</v>
      </c>
    </row>
    <row r="441" spans="1:10" x14ac:dyDescent="0.2">
      <c r="A441" s="81" t="s">
        <v>1202</v>
      </c>
      <c r="B441" s="81" t="s">
        <v>1203</v>
      </c>
      <c r="C441" s="81" t="s">
        <v>446</v>
      </c>
      <c r="D441" s="82" t="s">
        <v>790</v>
      </c>
      <c r="E441" s="83" t="s">
        <v>606</v>
      </c>
      <c r="F441" s="83" t="s">
        <v>434</v>
      </c>
      <c r="G441" s="84" t="s">
        <v>435</v>
      </c>
      <c r="H441" s="84" t="s">
        <v>435</v>
      </c>
      <c r="I441" s="81" t="s">
        <v>430</v>
      </c>
      <c r="J441" s="85" t="s">
        <v>436</v>
      </c>
    </row>
    <row r="442" spans="1:10" x14ac:dyDescent="0.2">
      <c r="A442" s="81" t="s">
        <v>1204</v>
      </c>
      <c r="B442" s="81" t="s">
        <v>1205</v>
      </c>
      <c r="C442" s="81" t="s">
        <v>446</v>
      </c>
      <c r="D442" s="82" t="s">
        <v>790</v>
      </c>
      <c r="E442" s="83" t="s">
        <v>620</v>
      </c>
      <c r="F442" s="83" t="s">
        <v>434</v>
      </c>
      <c r="G442" s="84" t="s">
        <v>435</v>
      </c>
      <c r="H442" s="84" t="s">
        <v>435</v>
      </c>
      <c r="I442" s="81" t="s">
        <v>430</v>
      </c>
      <c r="J442" s="85" t="s">
        <v>436</v>
      </c>
    </row>
    <row r="443" spans="1:10" x14ac:dyDescent="0.2">
      <c r="A443" s="81" t="s">
        <v>1206</v>
      </c>
      <c r="B443" s="81" t="s">
        <v>257</v>
      </c>
      <c r="C443" s="81" t="s">
        <v>446</v>
      </c>
      <c r="D443" s="82" t="s">
        <v>790</v>
      </c>
      <c r="E443" s="83" t="s">
        <v>450</v>
      </c>
      <c r="F443" s="83" t="s">
        <v>434</v>
      </c>
      <c r="G443" s="84" t="s">
        <v>435</v>
      </c>
      <c r="H443" s="84" t="s">
        <v>435</v>
      </c>
      <c r="I443" s="81" t="s">
        <v>430</v>
      </c>
      <c r="J443" s="85" t="s">
        <v>436</v>
      </c>
    </row>
    <row r="444" spans="1:10" x14ac:dyDescent="0.2">
      <c r="A444" s="81" t="s">
        <v>1207</v>
      </c>
      <c r="B444" s="81" t="s">
        <v>1208</v>
      </c>
      <c r="C444" s="81" t="s">
        <v>446</v>
      </c>
      <c r="D444" s="82" t="s">
        <v>790</v>
      </c>
      <c r="E444" s="83" t="s">
        <v>606</v>
      </c>
      <c r="F444" s="83" t="s">
        <v>434</v>
      </c>
      <c r="G444" s="84" t="s">
        <v>435</v>
      </c>
      <c r="H444" s="84" t="s">
        <v>435</v>
      </c>
      <c r="I444" s="81" t="s">
        <v>430</v>
      </c>
      <c r="J444" s="85" t="s">
        <v>436</v>
      </c>
    </row>
    <row r="445" spans="1:10" x14ac:dyDescent="0.2">
      <c r="A445" s="81" t="s">
        <v>1209</v>
      </c>
      <c r="B445" s="81" t="s">
        <v>1210</v>
      </c>
      <c r="C445" s="81" t="s">
        <v>446</v>
      </c>
      <c r="D445" s="82" t="s">
        <v>790</v>
      </c>
      <c r="E445" s="83" t="s">
        <v>606</v>
      </c>
      <c r="F445" s="83" t="s">
        <v>434</v>
      </c>
      <c r="G445" s="84" t="s">
        <v>435</v>
      </c>
      <c r="H445" s="84" t="s">
        <v>435</v>
      </c>
      <c r="I445" s="81" t="s">
        <v>430</v>
      </c>
      <c r="J445" s="85" t="s">
        <v>436</v>
      </c>
    </row>
    <row r="446" spans="1:10" x14ac:dyDescent="0.2">
      <c r="A446" s="81" t="s">
        <v>1211</v>
      </c>
      <c r="B446" s="81" t="s">
        <v>256</v>
      </c>
      <c r="C446" s="81" t="s">
        <v>446</v>
      </c>
      <c r="D446" s="82" t="s">
        <v>790</v>
      </c>
      <c r="E446" s="83" t="s">
        <v>450</v>
      </c>
      <c r="F446" s="83" t="s">
        <v>434</v>
      </c>
      <c r="G446" s="84" t="s">
        <v>435</v>
      </c>
      <c r="H446" s="84" t="s">
        <v>435</v>
      </c>
      <c r="I446" s="81" t="s">
        <v>430</v>
      </c>
      <c r="J446" s="85" t="s">
        <v>436</v>
      </c>
    </row>
    <row r="447" spans="1:10" x14ac:dyDescent="0.2">
      <c r="A447" s="81" t="s">
        <v>1212</v>
      </c>
      <c r="B447" s="81" t="s">
        <v>1213</v>
      </c>
      <c r="C447" s="81" t="s">
        <v>446</v>
      </c>
      <c r="D447" s="82" t="s">
        <v>790</v>
      </c>
      <c r="E447" s="83" t="s">
        <v>606</v>
      </c>
      <c r="F447" s="83" t="s">
        <v>434</v>
      </c>
      <c r="G447" s="84" t="s">
        <v>435</v>
      </c>
      <c r="H447" s="84" t="s">
        <v>435</v>
      </c>
      <c r="I447" s="81" t="s">
        <v>430</v>
      </c>
      <c r="J447" s="85" t="s">
        <v>436</v>
      </c>
    </row>
    <row r="448" spans="1:10" x14ac:dyDescent="0.2">
      <c r="A448" s="81" t="s">
        <v>1214</v>
      </c>
      <c r="B448" s="81" t="s">
        <v>1215</v>
      </c>
      <c r="C448" s="81" t="s">
        <v>446</v>
      </c>
      <c r="D448" s="82" t="s">
        <v>790</v>
      </c>
      <c r="E448" s="83" t="s">
        <v>433</v>
      </c>
      <c r="F448" s="83" t="s">
        <v>434</v>
      </c>
      <c r="G448" s="84" t="s">
        <v>435</v>
      </c>
      <c r="H448" s="84" t="s">
        <v>435</v>
      </c>
      <c r="I448" s="81" t="s">
        <v>430</v>
      </c>
      <c r="J448" s="85" t="s">
        <v>436</v>
      </c>
    </row>
    <row r="449" spans="1:10" x14ac:dyDescent="0.2">
      <c r="A449" s="81" t="s">
        <v>1216</v>
      </c>
      <c r="B449" s="81" t="s">
        <v>1217</v>
      </c>
      <c r="C449" s="81" t="s">
        <v>446</v>
      </c>
      <c r="D449" s="82" t="s">
        <v>790</v>
      </c>
      <c r="E449" s="83" t="s">
        <v>606</v>
      </c>
      <c r="F449" s="83" t="s">
        <v>434</v>
      </c>
      <c r="G449" s="84" t="s">
        <v>435</v>
      </c>
      <c r="H449" s="84" t="s">
        <v>435</v>
      </c>
      <c r="I449" s="81" t="s">
        <v>430</v>
      </c>
      <c r="J449" s="85" t="s">
        <v>436</v>
      </c>
    </row>
    <row r="450" spans="1:10" x14ac:dyDescent="0.2">
      <c r="A450" s="81" t="s">
        <v>1218</v>
      </c>
      <c r="B450" s="81" t="s">
        <v>255</v>
      </c>
      <c r="C450" s="81" t="s">
        <v>446</v>
      </c>
      <c r="D450" s="82" t="s">
        <v>790</v>
      </c>
      <c r="E450" s="83" t="s">
        <v>450</v>
      </c>
      <c r="F450" s="83" t="s">
        <v>434</v>
      </c>
      <c r="G450" s="84" t="s">
        <v>435</v>
      </c>
      <c r="H450" s="84" t="s">
        <v>435</v>
      </c>
      <c r="I450" s="81" t="s">
        <v>430</v>
      </c>
      <c r="J450" s="85" t="s">
        <v>436</v>
      </c>
    </row>
    <row r="451" spans="1:10" x14ac:dyDescent="0.2">
      <c r="A451" s="81" t="s">
        <v>1219</v>
      </c>
      <c r="B451" s="81" t="s">
        <v>1220</v>
      </c>
      <c r="C451" s="81" t="s">
        <v>446</v>
      </c>
      <c r="D451" s="82" t="s">
        <v>790</v>
      </c>
      <c r="E451" s="83" t="s">
        <v>555</v>
      </c>
      <c r="F451" s="83" t="s">
        <v>434</v>
      </c>
      <c r="G451" s="84" t="s">
        <v>435</v>
      </c>
      <c r="H451" s="84" t="s">
        <v>435</v>
      </c>
      <c r="I451" s="81" t="s">
        <v>430</v>
      </c>
      <c r="J451" s="85" t="s">
        <v>436</v>
      </c>
    </row>
    <row r="452" spans="1:10" x14ac:dyDescent="0.2">
      <c r="A452" s="81" t="s">
        <v>1221</v>
      </c>
      <c r="B452" s="81" t="s">
        <v>1222</v>
      </c>
      <c r="C452" s="81" t="s">
        <v>446</v>
      </c>
      <c r="D452" s="82" t="s">
        <v>790</v>
      </c>
      <c r="E452" s="83" t="s">
        <v>550</v>
      </c>
      <c r="F452" s="83" t="s">
        <v>434</v>
      </c>
      <c r="G452" s="84" t="s">
        <v>435</v>
      </c>
      <c r="H452" s="84" t="s">
        <v>435</v>
      </c>
      <c r="I452" s="81" t="s">
        <v>430</v>
      </c>
      <c r="J452" s="85" t="s">
        <v>436</v>
      </c>
    </row>
    <row r="453" spans="1:10" x14ac:dyDescent="0.2">
      <c r="A453" s="81" t="s">
        <v>1223</v>
      </c>
      <c r="B453" s="81" t="s">
        <v>1224</v>
      </c>
      <c r="C453" s="81" t="s">
        <v>446</v>
      </c>
      <c r="D453" s="82" t="s">
        <v>790</v>
      </c>
      <c r="E453" s="83" t="s">
        <v>585</v>
      </c>
      <c r="F453" s="83" t="s">
        <v>434</v>
      </c>
      <c r="G453" s="84" t="s">
        <v>435</v>
      </c>
      <c r="H453" s="84" t="s">
        <v>435</v>
      </c>
      <c r="I453" s="81" t="s">
        <v>430</v>
      </c>
      <c r="J453" s="85" t="s">
        <v>436</v>
      </c>
    </row>
    <row r="454" spans="1:10" x14ac:dyDescent="0.2">
      <c r="A454" s="81" t="s">
        <v>1225</v>
      </c>
      <c r="B454" s="81" t="s">
        <v>1226</v>
      </c>
      <c r="C454" s="81" t="s">
        <v>446</v>
      </c>
      <c r="D454" s="82" t="s">
        <v>790</v>
      </c>
      <c r="E454" s="83" t="s">
        <v>703</v>
      </c>
      <c r="F454" s="83" t="s">
        <v>434</v>
      </c>
      <c r="G454" s="84" t="s">
        <v>435</v>
      </c>
      <c r="H454" s="84" t="s">
        <v>435</v>
      </c>
      <c r="I454" s="81" t="s">
        <v>430</v>
      </c>
      <c r="J454" s="85" t="s">
        <v>436</v>
      </c>
    </row>
    <row r="455" spans="1:10" x14ac:dyDescent="0.2">
      <c r="A455" s="81" t="s">
        <v>1227</v>
      </c>
      <c r="B455" s="81" t="s">
        <v>1228</v>
      </c>
      <c r="C455" s="81" t="s">
        <v>446</v>
      </c>
      <c r="D455" s="82" t="s">
        <v>790</v>
      </c>
      <c r="E455" s="83" t="s">
        <v>550</v>
      </c>
      <c r="F455" s="83" t="s">
        <v>434</v>
      </c>
      <c r="G455" s="84" t="s">
        <v>435</v>
      </c>
      <c r="H455" s="84" t="s">
        <v>435</v>
      </c>
      <c r="I455" s="81" t="s">
        <v>430</v>
      </c>
      <c r="J455" s="85" t="s">
        <v>436</v>
      </c>
    </row>
    <row r="456" spans="1:10" x14ac:dyDescent="0.2">
      <c r="A456" s="81" t="s">
        <v>1229</v>
      </c>
      <c r="B456" s="81" t="s">
        <v>1230</v>
      </c>
      <c r="C456" s="81" t="s">
        <v>446</v>
      </c>
      <c r="D456" s="82" t="s">
        <v>790</v>
      </c>
      <c r="E456" s="83" t="s">
        <v>555</v>
      </c>
      <c r="F456" s="83" t="s">
        <v>434</v>
      </c>
      <c r="G456" s="84" t="s">
        <v>435</v>
      </c>
      <c r="H456" s="84" t="s">
        <v>435</v>
      </c>
      <c r="I456" s="81" t="s">
        <v>430</v>
      </c>
      <c r="J456" s="85" t="s">
        <v>436</v>
      </c>
    </row>
    <row r="457" spans="1:10" x14ac:dyDescent="0.2">
      <c r="A457" s="81" t="s">
        <v>1231</v>
      </c>
      <c r="B457" s="81" t="s">
        <v>1232</v>
      </c>
      <c r="C457" s="81" t="s">
        <v>446</v>
      </c>
      <c r="D457" s="82" t="s">
        <v>790</v>
      </c>
      <c r="E457" s="83" t="s">
        <v>550</v>
      </c>
      <c r="F457" s="83" t="s">
        <v>434</v>
      </c>
      <c r="G457" s="84" t="s">
        <v>435</v>
      </c>
      <c r="H457" s="84" t="s">
        <v>435</v>
      </c>
      <c r="I457" s="81" t="s">
        <v>430</v>
      </c>
      <c r="J457" s="85" t="s">
        <v>436</v>
      </c>
    </row>
    <row r="458" spans="1:10" x14ac:dyDescent="0.2">
      <c r="A458" s="81" t="s">
        <v>1233</v>
      </c>
      <c r="B458" s="81" t="s">
        <v>1234</v>
      </c>
      <c r="C458" s="81" t="s">
        <v>446</v>
      </c>
      <c r="D458" s="82" t="s">
        <v>790</v>
      </c>
      <c r="E458" s="83" t="s">
        <v>703</v>
      </c>
      <c r="F458" s="83" t="s">
        <v>434</v>
      </c>
      <c r="G458" s="84" t="s">
        <v>435</v>
      </c>
      <c r="H458" s="84" t="s">
        <v>435</v>
      </c>
      <c r="I458" s="81" t="s">
        <v>430</v>
      </c>
      <c r="J458" s="85" t="s">
        <v>436</v>
      </c>
    </row>
    <row r="459" spans="1:10" x14ac:dyDescent="0.2">
      <c r="A459" s="81" t="s">
        <v>1235</v>
      </c>
      <c r="B459" s="81" t="s">
        <v>1205</v>
      </c>
      <c r="C459" s="81" t="s">
        <v>446</v>
      </c>
      <c r="D459" s="82" t="s">
        <v>790</v>
      </c>
      <c r="E459" s="83" t="s">
        <v>620</v>
      </c>
      <c r="F459" s="83" t="s">
        <v>434</v>
      </c>
      <c r="G459" s="84" t="s">
        <v>435</v>
      </c>
      <c r="H459" s="84" t="s">
        <v>435</v>
      </c>
      <c r="I459" s="81" t="s">
        <v>430</v>
      </c>
      <c r="J459" s="85" t="s">
        <v>436</v>
      </c>
    </row>
    <row r="460" spans="1:10" x14ac:dyDescent="0.2">
      <c r="A460" s="81" t="s">
        <v>1236</v>
      </c>
      <c r="B460" s="81" t="s">
        <v>1237</v>
      </c>
      <c r="C460" s="81" t="s">
        <v>446</v>
      </c>
      <c r="D460" s="82" t="s">
        <v>790</v>
      </c>
      <c r="E460" s="83" t="s">
        <v>703</v>
      </c>
      <c r="F460" s="83" t="s">
        <v>434</v>
      </c>
      <c r="G460" s="84" t="s">
        <v>435</v>
      </c>
      <c r="H460" s="84" t="s">
        <v>435</v>
      </c>
      <c r="I460" s="81" t="s">
        <v>430</v>
      </c>
      <c r="J460" s="85" t="s">
        <v>436</v>
      </c>
    </row>
    <row r="461" spans="1:10" x14ac:dyDescent="0.2">
      <c r="A461" s="81" t="s">
        <v>1238</v>
      </c>
      <c r="B461" s="81" t="s">
        <v>1239</v>
      </c>
      <c r="C461" s="81" t="s">
        <v>446</v>
      </c>
      <c r="D461" s="82" t="s">
        <v>790</v>
      </c>
      <c r="E461" s="83" t="s">
        <v>781</v>
      </c>
      <c r="F461" s="83" t="s">
        <v>434</v>
      </c>
      <c r="G461" s="84" t="s">
        <v>435</v>
      </c>
      <c r="H461" s="84" t="s">
        <v>435</v>
      </c>
      <c r="I461" s="81" t="s">
        <v>430</v>
      </c>
      <c r="J461" s="85" t="s">
        <v>436</v>
      </c>
    </row>
    <row r="462" spans="1:10" x14ac:dyDescent="0.2">
      <c r="A462" s="81" t="s">
        <v>1240</v>
      </c>
      <c r="B462" s="81" t="s">
        <v>1241</v>
      </c>
      <c r="C462" s="81" t="s">
        <v>446</v>
      </c>
      <c r="D462" s="82" t="s">
        <v>790</v>
      </c>
      <c r="E462" s="83" t="s">
        <v>703</v>
      </c>
      <c r="F462" s="83" t="s">
        <v>434</v>
      </c>
      <c r="G462" s="84" t="s">
        <v>435</v>
      </c>
      <c r="H462" s="84" t="s">
        <v>435</v>
      </c>
      <c r="I462" s="81" t="s">
        <v>430</v>
      </c>
      <c r="J462" s="85" t="s">
        <v>436</v>
      </c>
    </row>
    <row r="463" spans="1:10" x14ac:dyDescent="0.2">
      <c r="A463" s="81" t="s">
        <v>1242</v>
      </c>
      <c r="B463" s="81" t="s">
        <v>1243</v>
      </c>
      <c r="C463" s="81" t="s">
        <v>446</v>
      </c>
      <c r="D463" s="82" t="s">
        <v>790</v>
      </c>
      <c r="E463" s="83" t="s">
        <v>632</v>
      </c>
      <c r="F463" s="83" t="s">
        <v>434</v>
      </c>
      <c r="G463" s="84" t="s">
        <v>435</v>
      </c>
      <c r="H463" s="84" t="s">
        <v>435</v>
      </c>
      <c r="I463" s="81" t="s">
        <v>430</v>
      </c>
      <c r="J463" s="85" t="s">
        <v>436</v>
      </c>
    </row>
    <row r="464" spans="1:10" x14ac:dyDescent="0.2">
      <c r="A464" s="81" t="s">
        <v>1244</v>
      </c>
      <c r="B464" s="81" t="s">
        <v>1245</v>
      </c>
      <c r="C464" s="81" t="s">
        <v>446</v>
      </c>
      <c r="D464" s="82" t="s">
        <v>790</v>
      </c>
      <c r="E464" s="83" t="s">
        <v>703</v>
      </c>
      <c r="F464" s="83" t="s">
        <v>434</v>
      </c>
      <c r="G464" s="84" t="s">
        <v>435</v>
      </c>
      <c r="H464" s="84" t="s">
        <v>435</v>
      </c>
      <c r="I464" s="81" t="s">
        <v>430</v>
      </c>
      <c r="J464" s="85" t="s">
        <v>436</v>
      </c>
    </row>
    <row r="465" spans="1:10" x14ac:dyDescent="0.2">
      <c r="A465" s="81" t="s">
        <v>1246</v>
      </c>
      <c r="B465" s="81" t="s">
        <v>1247</v>
      </c>
      <c r="C465" s="81" t="s">
        <v>446</v>
      </c>
      <c r="D465" s="82" t="s">
        <v>790</v>
      </c>
      <c r="E465" s="83" t="s">
        <v>550</v>
      </c>
      <c r="F465" s="83" t="s">
        <v>434</v>
      </c>
      <c r="G465" s="84" t="s">
        <v>435</v>
      </c>
      <c r="H465" s="84" t="s">
        <v>435</v>
      </c>
      <c r="I465" s="81" t="s">
        <v>430</v>
      </c>
      <c r="J465" s="85" t="s">
        <v>436</v>
      </c>
    </row>
    <row r="466" spans="1:10" x14ac:dyDescent="0.2">
      <c r="A466" s="81" t="s">
        <v>1248</v>
      </c>
      <c r="B466" s="81" t="s">
        <v>1249</v>
      </c>
      <c r="C466" s="81" t="s">
        <v>557</v>
      </c>
      <c r="D466" s="82" t="s">
        <v>562</v>
      </c>
      <c r="E466" s="83" t="s">
        <v>644</v>
      </c>
      <c r="F466" s="83" t="s">
        <v>434</v>
      </c>
      <c r="G466" s="84" t="s">
        <v>435</v>
      </c>
      <c r="H466" s="84" t="s">
        <v>435</v>
      </c>
      <c r="I466" s="81" t="s">
        <v>1250</v>
      </c>
      <c r="J466" s="85" t="s">
        <v>436</v>
      </c>
    </row>
    <row r="467" spans="1:10" x14ac:dyDescent="0.2">
      <c r="A467" s="81" t="s">
        <v>1251</v>
      </c>
      <c r="B467" s="81" t="s">
        <v>366</v>
      </c>
      <c r="C467" s="81" t="s">
        <v>557</v>
      </c>
      <c r="D467" s="82" t="s">
        <v>562</v>
      </c>
      <c r="E467" s="83" t="s">
        <v>857</v>
      </c>
      <c r="F467" s="83" t="s">
        <v>434</v>
      </c>
      <c r="G467" s="84" t="s">
        <v>435</v>
      </c>
      <c r="H467" s="84" t="s">
        <v>435</v>
      </c>
      <c r="I467" s="81" t="s">
        <v>1252</v>
      </c>
      <c r="J467" s="85" t="s">
        <v>436</v>
      </c>
    </row>
    <row r="468" spans="1:10" x14ac:dyDescent="0.2">
      <c r="A468" s="81" t="s">
        <v>1253</v>
      </c>
      <c r="B468" s="81" t="s">
        <v>1254</v>
      </c>
      <c r="C468" s="81" t="s">
        <v>557</v>
      </c>
      <c r="D468" s="82" t="s">
        <v>562</v>
      </c>
      <c r="E468" s="83" t="s">
        <v>644</v>
      </c>
      <c r="F468" s="83" t="s">
        <v>434</v>
      </c>
      <c r="G468" s="84" t="s">
        <v>435</v>
      </c>
      <c r="H468" s="84" t="s">
        <v>435</v>
      </c>
      <c r="I468" s="81" t="s">
        <v>430</v>
      </c>
      <c r="J468" s="85" t="s">
        <v>436</v>
      </c>
    </row>
    <row r="469" spans="1:10" x14ac:dyDescent="0.2">
      <c r="A469" s="81" t="s">
        <v>1255</v>
      </c>
      <c r="B469" s="81" t="s">
        <v>183</v>
      </c>
      <c r="C469" s="81" t="s">
        <v>631</v>
      </c>
      <c r="D469" s="82" t="s">
        <v>447</v>
      </c>
      <c r="E469" s="83" t="s">
        <v>433</v>
      </c>
      <c r="F469" s="83" t="s">
        <v>434</v>
      </c>
      <c r="G469" s="84" t="s">
        <v>435</v>
      </c>
      <c r="H469" s="84" t="s">
        <v>435</v>
      </c>
      <c r="I469" s="81" t="s">
        <v>430</v>
      </c>
      <c r="J469" s="85" t="s">
        <v>436</v>
      </c>
    </row>
    <row r="470" spans="1:10" x14ac:dyDescent="0.2">
      <c r="A470" s="81" t="s">
        <v>1256</v>
      </c>
      <c r="B470" s="81" t="s">
        <v>187</v>
      </c>
      <c r="C470" s="81" t="s">
        <v>631</v>
      </c>
      <c r="D470" s="82" t="s">
        <v>432</v>
      </c>
      <c r="E470" s="83" t="s">
        <v>555</v>
      </c>
      <c r="F470" s="83" t="s">
        <v>434</v>
      </c>
      <c r="G470" s="84" t="s">
        <v>435</v>
      </c>
      <c r="H470" s="84" t="s">
        <v>435</v>
      </c>
      <c r="I470" s="81" t="s">
        <v>430</v>
      </c>
      <c r="J470" s="85" t="s">
        <v>436</v>
      </c>
    </row>
    <row r="471" spans="1:10" x14ac:dyDescent="0.2">
      <c r="A471" s="81" t="s">
        <v>1257</v>
      </c>
      <c r="B471" s="81" t="s">
        <v>1258</v>
      </c>
      <c r="C471" s="81" t="s">
        <v>557</v>
      </c>
      <c r="D471" s="82" t="s">
        <v>432</v>
      </c>
      <c r="E471" s="83" t="s">
        <v>450</v>
      </c>
      <c r="F471" s="83" t="s">
        <v>434</v>
      </c>
      <c r="G471" s="84" t="s">
        <v>435</v>
      </c>
      <c r="H471" s="84" t="s">
        <v>435</v>
      </c>
      <c r="I471" s="81" t="s">
        <v>430</v>
      </c>
      <c r="J471" s="85" t="s">
        <v>436</v>
      </c>
    </row>
    <row r="472" spans="1:10" x14ac:dyDescent="0.2">
      <c r="A472" s="81" t="s">
        <v>1259</v>
      </c>
      <c r="B472" s="81" t="s">
        <v>409</v>
      </c>
      <c r="C472" s="81" t="s">
        <v>897</v>
      </c>
      <c r="D472" s="82" t="s">
        <v>582</v>
      </c>
      <c r="E472" s="83" t="s">
        <v>564</v>
      </c>
      <c r="F472" s="83" t="s">
        <v>434</v>
      </c>
      <c r="G472" s="84" t="s">
        <v>435</v>
      </c>
      <c r="H472" s="84" t="s">
        <v>435</v>
      </c>
      <c r="I472" s="81" t="s">
        <v>430</v>
      </c>
      <c r="J472" s="85" t="s">
        <v>436</v>
      </c>
    </row>
    <row r="473" spans="1:10" x14ac:dyDescent="0.2">
      <c r="A473" s="81" t="s">
        <v>1260</v>
      </c>
      <c r="B473" s="81" t="s">
        <v>410</v>
      </c>
      <c r="C473" s="81" t="s">
        <v>897</v>
      </c>
      <c r="D473" s="82" t="s">
        <v>432</v>
      </c>
      <c r="E473" s="83" t="s">
        <v>857</v>
      </c>
      <c r="F473" s="83" t="s">
        <v>569</v>
      </c>
      <c r="G473" s="84" t="s">
        <v>435</v>
      </c>
      <c r="H473" s="84" t="s">
        <v>435</v>
      </c>
      <c r="I473" s="81" t="s">
        <v>430</v>
      </c>
      <c r="J473" s="85" t="s">
        <v>436</v>
      </c>
    </row>
    <row r="474" spans="1:10" x14ac:dyDescent="0.2">
      <c r="A474" s="81" t="s">
        <v>1261</v>
      </c>
      <c r="B474" s="81" t="s">
        <v>259</v>
      </c>
      <c r="C474" s="81" t="s">
        <v>431</v>
      </c>
      <c r="D474" s="82" t="s">
        <v>439</v>
      </c>
      <c r="E474" s="83" t="s">
        <v>573</v>
      </c>
      <c r="F474" s="83" t="s">
        <v>434</v>
      </c>
      <c r="G474" s="84" t="s">
        <v>435</v>
      </c>
      <c r="H474" s="84" t="s">
        <v>435</v>
      </c>
      <c r="I474" s="81" t="s">
        <v>430</v>
      </c>
      <c r="J474" s="85" t="s">
        <v>436</v>
      </c>
    </row>
    <row r="475" spans="1:10" x14ac:dyDescent="0.2">
      <c r="A475" s="81" t="s">
        <v>1262</v>
      </c>
      <c r="B475" s="81" t="s">
        <v>1263</v>
      </c>
      <c r="C475" s="81" t="s">
        <v>431</v>
      </c>
      <c r="D475" s="82" t="s">
        <v>439</v>
      </c>
      <c r="E475" s="83" t="s">
        <v>567</v>
      </c>
      <c r="F475" s="83" t="s">
        <v>434</v>
      </c>
      <c r="G475" s="84" t="s">
        <v>435</v>
      </c>
      <c r="H475" s="84" t="s">
        <v>435</v>
      </c>
      <c r="I475" s="81" t="s">
        <v>430</v>
      </c>
      <c r="J475" s="85" t="s">
        <v>436</v>
      </c>
    </row>
    <row r="476" spans="1:10" x14ac:dyDescent="0.2">
      <c r="A476" s="81" t="s">
        <v>1264</v>
      </c>
      <c r="B476" s="81" t="s">
        <v>260</v>
      </c>
      <c r="C476" s="81" t="s">
        <v>431</v>
      </c>
      <c r="D476" s="82" t="s">
        <v>562</v>
      </c>
      <c r="E476" s="83" t="s">
        <v>555</v>
      </c>
      <c r="F476" s="83" t="s">
        <v>434</v>
      </c>
      <c r="G476" s="84" t="s">
        <v>435</v>
      </c>
      <c r="H476" s="84" t="s">
        <v>435</v>
      </c>
      <c r="I476" s="81" t="s">
        <v>430</v>
      </c>
      <c r="J476" s="85" t="s">
        <v>436</v>
      </c>
    </row>
    <row r="477" spans="1:10" x14ac:dyDescent="0.2">
      <c r="A477" s="81" t="s">
        <v>1265</v>
      </c>
      <c r="B477" s="81" t="s">
        <v>1266</v>
      </c>
      <c r="C477" s="81" t="s">
        <v>431</v>
      </c>
      <c r="D477" s="82" t="s">
        <v>611</v>
      </c>
      <c r="E477" s="83" t="s">
        <v>564</v>
      </c>
      <c r="F477" s="83" t="s">
        <v>434</v>
      </c>
      <c r="G477" s="84" t="s">
        <v>435</v>
      </c>
      <c r="H477" s="84" t="s">
        <v>435</v>
      </c>
      <c r="I477" s="81" t="s">
        <v>430</v>
      </c>
      <c r="J477" s="85" t="s">
        <v>436</v>
      </c>
    </row>
    <row r="478" spans="1:10" x14ac:dyDescent="0.2">
      <c r="A478" s="81" t="s">
        <v>1267</v>
      </c>
      <c r="B478" s="81" t="s">
        <v>275</v>
      </c>
      <c r="C478" s="81" t="s">
        <v>431</v>
      </c>
      <c r="D478" s="82" t="s">
        <v>432</v>
      </c>
      <c r="E478" s="83" t="s">
        <v>606</v>
      </c>
      <c r="F478" s="83" t="s">
        <v>434</v>
      </c>
      <c r="G478" s="84" t="s">
        <v>435</v>
      </c>
      <c r="H478" s="84" t="s">
        <v>435</v>
      </c>
      <c r="I478" s="81" t="s">
        <v>430</v>
      </c>
      <c r="J478" s="85" t="s">
        <v>436</v>
      </c>
    </row>
    <row r="479" spans="1:10" x14ac:dyDescent="0.2">
      <c r="A479" s="81" t="s">
        <v>1268</v>
      </c>
      <c r="B479" s="81" t="s">
        <v>276</v>
      </c>
      <c r="C479" s="81" t="s">
        <v>431</v>
      </c>
      <c r="D479" s="82" t="s">
        <v>432</v>
      </c>
      <c r="E479" s="83" t="s">
        <v>601</v>
      </c>
      <c r="F479" s="83" t="s">
        <v>434</v>
      </c>
      <c r="G479" s="84" t="s">
        <v>435</v>
      </c>
      <c r="H479" s="84" t="s">
        <v>435</v>
      </c>
      <c r="I479" s="81" t="s">
        <v>430</v>
      </c>
      <c r="J479" s="85" t="s">
        <v>436</v>
      </c>
    </row>
    <row r="480" spans="1:10" x14ac:dyDescent="0.2">
      <c r="A480" s="81" t="s">
        <v>1269</v>
      </c>
      <c r="B480" s="81" t="s">
        <v>277</v>
      </c>
      <c r="C480" s="81" t="s">
        <v>431</v>
      </c>
      <c r="D480" s="82" t="s">
        <v>432</v>
      </c>
      <c r="E480" s="83" t="s">
        <v>450</v>
      </c>
      <c r="F480" s="83" t="s">
        <v>434</v>
      </c>
      <c r="G480" s="84" t="s">
        <v>435</v>
      </c>
      <c r="H480" s="84" t="s">
        <v>435</v>
      </c>
      <c r="I480" s="81" t="s">
        <v>430</v>
      </c>
      <c r="J480" s="85" t="s">
        <v>436</v>
      </c>
    </row>
    <row r="481" spans="1:10" x14ac:dyDescent="0.2">
      <c r="A481" s="81" t="s">
        <v>1270</v>
      </c>
      <c r="B481" s="81" t="s">
        <v>1271</v>
      </c>
      <c r="C481" s="81" t="s">
        <v>431</v>
      </c>
      <c r="D481" s="82" t="s">
        <v>432</v>
      </c>
      <c r="E481" s="83" t="s">
        <v>606</v>
      </c>
      <c r="F481" s="83" t="s">
        <v>434</v>
      </c>
      <c r="G481" s="84" t="s">
        <v>435</v>
      </c>
      <c r="H481" s="84" t="s">
        <v>435</v>
      </c>
      <c r="I481" s="81" t="s">
        <v>430</v>
      </c>
      <c r="J481" s="85" t="s">
        <v>436</v>
      </c>
    </row>
    <row r="482" spans="1:10" x14ac:dyDescent="0.2">
      <c r="A482" s="81" t="s">
        <v>1272</v>
      </c>
      <c r="B482" s="81" t="s">
        <v>1273</v>
      </c>
      <c r="C482" s="81" t="s">
        <v>431</v>
      </c>
      <c r="D482" s="82" t="s">
        <v>432</v>
      </c>
      <c r="E482" s="83" t="s">
        <v>601</v>
      </c>
      <c r="F482" s="83" t="s">
        <v>434</v>
      </c>
      <c r="G482" s="84" t="s">
        <v>435</v>
      </c>
      <c r="H482" s="84" t="s">
        <v>435</v>
      </c>
      <c r="I482" s="81" t="s">
        <v>430</v>
      </c>
      <c r="J482" s="85" t="s">
        <v>436</v>
      </c>
    </row>
    <row r="483" spans="1:10" x14ac:dyDescent="0.2">
      <c r="A483" s="81" t="s">
        <v>1274</v>
      </c>
      <c r="B483" s="81" t="s">
        <v>1275</v>
      </c>
      <c r="C483" s="81" t="s">
        <v>588</v>
      </c>
      <c r="D483" s="82" t="s">
        <v>562</v>
      </c>
      <c r="E483" s="83" t="s">
        <v>620</v>
      </c>
      <c r="F483" s="83" t="s">
        <v>434</v>
      </c>
      <c r="G483" s="84" t="s">
        <v>435</v>
      </c>
      <c r="H483" s="84" t="s">
        <v>435</v>
      </c>
      <c r="I483" s="81" t="s">
        <v>430</v>
      </c>
      <c r="J483" s="85" t="s">
        <v>583</v>
      </c>
    </row>
    <row r="484" spans="1:10" x14ac:dyDescent="0.2">
      <c r="A484" s="81" t="s">
        <v>1276</v>
      </c>
      <c r="B484" s="81" t="s">
        <v>1277</v>
      </c>
      <c r="C484" s="81" t="s">
        <v>588</v>
      </c>
      <c r="D484" s="82" t="s">
        <v>562</v>
      </c>
      <c r="E484" s="83" t="s">
        <v>450</v>
      </c>
      <c r="F484" s="83" t="s">
        <v>434</v>
      </c>
      <c r="G484" s="84" t="s">
        <v>435</v>
      </c>
      <c r="H484" s="84" t="s">
        <v>435</v>
      </c>
      <c r="I484" s="81" t="s">
        <v>430</v>
      </c>
      <c r="J484" s="85" t="s">
        <v>436</v>
      </c>
    </row>
    <row r="485" spans="1:10" x14ac:dyDescent="0.2">
      <c r="A485" s="81" t="s">
        <v>1278</v>
      </c>
      <c r="B485" s="81" t="s">
        <v>1279</v>
      </c>
      <c r="C485" s="81" t="s">
        <v>588</v>
      </c>
      <c r="D485" s="82" t="s">
        <v>432</v>
      </c>
      <c r="E485" s="83" t="s">
        <v>454</v>
      </c>
      <c r="F485" s="83" t="s">
        <v>434</v>
      </c>
      <c r="G485" s="84" t="s">
        <v>435</v>
      </c>
      <c r="H485" s="84" t="s">
        <v>435</v>
      </c>
      <c r="I485" s="81" t="s">
        <v>430</v>
      </c>
      <c r="J485" s="85" t="s">
        <v>436</v>
      </c>
    </row>
    <row r="486" spans="1:10" x14ac:dyDescent="0.2">
      <c r="A486" s="81" t="s">
        <v>1280</v>
      </c>
      <c r="B486" s="81" t="s">
        <v>1281</v>
      </c>
      <c r="C486" s="81" t="s">
        <v>588</v>
      </c>
      <c r="D486" s="82" t="s">
        <v>432</v>
      </c>
      <c r="E486" s="83" t="s">
        <v>450</v>
      </c>
      <c r="F486" s="83" t="s">
        <v>434</v>
      </c>
      <c r="G486" s="84" t="s">
        <v>435</v>
      </c>
      <c r="H486" s="84" t="s">
        <v>435</v>
      </c>
      <c r="I486" s="81" t="s">
        <v>430</v>
      </c>
      <c r="J486" s="85" t="s">
        <v>436</v>
      </c>
    </row>
    <row r="487" spans="1:10" x14ac:dyDescent="0.2">
      <c r="A487" s="81" t="s">
        <v>1282</v>
      </c>
      <c r="B487" s="81" t="s">
        <v>1283</v>
      </c>
      <c r="C487" s="81" t="s">
        <v>588</v>
      </c>
      <c r="D487" s="82" t="s">
        <v>562</v>
      </c>
      <c r="E487" s="83" t="s">
        <v>620</v>
      </c>
      <c r="F487" s="83" t="s">
        <v>434</v>
      </c>
      <c r="G487" s="84" t="s">
        <v>435</v>
      </c>
      <c r="H487" s="84" t="s">
        <v>435</v>
      </c>
      <c r="I487" s="81" t="s">
        <v>430</v>
      </c>
      <c r="J487" s="85" t="s">
        <v>583</v>
      </c>
    </row>
    <row r="488" spans="1:10" x14ac:dyDescent="0.2">
      <c r="A488" s="81" t="s">
        <v>1284</v>
      </c>
      <c r="B488" s="81" t="s">
        <v>1285</v>
      </c>
      <c r="C488" s="81" t="s">
        <v>588</v>
      </c>
      <c r="D488" s="82" t="s">
        <v>562</v>
      </c>
      <c r="E488" s="83" t="s">
        <v>454</v>
      </c>
      <c r="F488" s="83" t="s">
        <v>434</v>
      </c>
      <c r="G488" s="84" t="s">
        <v>435</v>
      </c>
      <c r="H488" s="84" t="s">
        <v>435</v>
      </c>
      <c r="I488" s="81" t="s">
        <v>430</v>
      </c>
      <c r="J488" s="85" t="s">
        <v>436</v>
      </c>
    </row>
    <row r="489" spans="1:10" x14ac:dyDescent="0.2">
      <c r="A489" s="81" t="s">
        <v>1286</v>
      </c>
      <c r="B489" s="81" t="s">
        <v>403</v>
      </c>
      <c r="C489" s="81" t="s">
        <v>549</v>
      </c>
      <c r="D489" s="82" t="s">
        <v>582</v>
      </c>
      <c r="E489" s="83" t="s">
        <v>550</v>
      </c>
      <c r="F489" s="83" t="s">
        <v>434</v>
      </c>
      <c r="G489" s="84" t="s">
        <v>435</v>
      </c>
      <c r="H489" s="84" t="s">
        <v>435</v>
      </c>
      <c r="I489" s="81" t="s">
        <v>430</v>
      </c>
      <c r="J489" s="85" t="s">
        <v>436</v>
      </c>
    </row>
    <row r="490" spans="1:10" x14ac:dyDescent="0.2">
      <c r="A490" s="81" t="s">
        <v>1287</v>
      </c>
      <c r="B490" s="81" t="s">
        <v>340</v>
      </c>
      <c r="C490" s="81" t="s">
        <v>557</v>
      </c>
      <c r="D490" s="82" t="s">
        <v>432</v>
      </c>
      <c r="E490" s="83" t="s">
        <v>555</v>
      </c>
      <c r="F490" s="83" t="s">
        <v>434</v>
      </c>
      <c r="G490" s="84" t="s">
        <v>435</v>
      </c>
      <c r="H490" s="84" t="s">
        <v>435</v>
      </c>
      <c r="I490" s="81" t="s">
        <v>430</v>
      </c>
      <c r="J490" s="85" t="s">
        <v>436</v>
      </c>
    </row>
    <row r="491" spans="1:10" x14ac:dyDescent="0.2">
      <c r="A491" s="81" t="s">
        <v>1288</v>
      </c>
      <c r="B491" s="81" t="s">
        <v>342</v>
      </c>
      <c r="C491" s="81" t="s">
        <v>557</v>
      </c>
      <c r="D491" s="82" t="s">
        <v>432</v>
      </c>
      <c r="E491" s="83" t="s">
        <v>555</v>
      </c>
      <c r="F491" s="83" t="s">
        <v>434</v>
      </c>
      <c r="G491" s="84" t="s">
        <v>435</v>
      </c>
      <c r="H491" s="84" t="s">
        <v>435</v>
      </c>
      <c r="I491" s="81" t="s">
        <v>430</v>
      </c>
      <c r="J491" s="85" t="s">
        <v>436</v>
      </c>
    </row>
    <row r="492" spans="1:10" x14ac:dyDescent="0.2">
      <c r="A492" s="81" t="s">
        <v>1289</v>
      </c>
      <c r="B492" s="81" t="s">
        <v>351</v>
      </c>
      <c r="C492" s="81" t="s">
        <v>557</v>
      </c>
      <c r="D492" s="82" t="s">
        <v>432</v>
      </c>
      <c r="E492" s="83" t="s">
        <v>555</v>
      </c>
      <c r="F492" s="83" t="s">
        <v>434</v>
      </c>
      <c r="G492" s="84" t="s">
        <v>435</v>
      </c>
      <c r="H492" s="84" t="s">
        <v>435</v>
      </c>
      <c r="I492" s="81" t="s">
        <v>430</v>
      </c>
      <c r="J492" s="85" t="s">
        <v>436</v>
      </c>
    </row>
    <row r="493" spans="1:10" x14ac:dyDescent="0.2">
      <c r="A493" s="81" t="s">
        <v>1290</v>
      </c>
      <c r="B493" s="81" t="s">
        <v>352</v>
      </c>
      <c r="C493" s="81" t="s">
        <v>557</v>
      </c>
      <c r="D493" s="82" t="s">
        <v>562</v>
      </c>
      <c r="E493" s="83" t="s">
        <v>857</v>
      </c>
      <c r="F493" s="83" t="s">
        <v>434</v>
      </c>
      <c r="G493" s="84" t="s">
        <v>435</v>
      </c>
      <c r="H493" s="84" t="s">
        <v>435</v>
      </c>
      <c r="I493" s="81" t="s">
        <v>430</v>
      </c>
      <c r="J493" s="85" t="s">
        <v>436</v>
      </c>
    </row>
    <row r="494" spans="1:10" x14ac:dyDescent="0.2">
      <c r="A494" s="81" t="s">
        <v>1291</v>
      </c>
      <c r="B494" s="81" t="s">
        <v>350</v>
      </c>
      <c r="C494" s="81" t="s">
        <v>557</v>
      </c>
      <c r="D494" s="82" t="s">
        <v>562</v>
      </c>
      <c r="E494" s="83" t="s">
        <v>857</v>
      </c>
      <c r="F494" s="83" t="s">
        <v>434</v>
      </c>
      <c r="G494" s="84" t="s">
        <v>435</v>
      </c>
      <c r="H494" s="84" t="s">
        <v>435</v>
      </c>
      <c r="I494" s="81" t="s">
        <v>430</v>
      </c>
      <c r="J494" s="85" t="s">
        <v>436</v>
      </c>
    </row>
    <row r="495" spans="1:10" x14ac:dyDescent="0.2">
      <c r="A495" s="81" t="s">
        <v>1292</v>
      </c>
      <c r="B495" s="81" t="s">
        <v>1293</v>
      </c>
      <c r="C495" s="81" t="s">
        <v>581</v>
      </c>
      <c r="D495" s="82" t="s">
        <v>432</v>
      </c>
      <c r="E495" s="83" t="s">
        <v>874</v>
      </c>
      <c r="F495" s="83" t="s">
        <v>569</v>
      </c>
      <c r="G495" s="84" t="s">
        <v>435</v>
      </c>
      <c r="H495" s="84" t="s">
        <v>435</v>
      </c>
      <c r="I495" s="81" t="s">
        <v>430</v>
      </c>
      <c r="J495" s="85" t="s">
        <v>583</v>
      </c>
    </row>
    <row r="496" spans="1:10" x14ac:dyDescent="0.2">
      <c r="A496" s="81" t="s">
        <v>1294</v>
      </c>
      <c r="B496" s="81" t="s">
        <v>305</v>
      </c>
      <c r="C496" s="81" t="s">
        <v>581</v>
      </c>
      <c r="D496" s="82" t="s">
        <v>432</v>
      </c>
      <c r="E496" s="83" t="s">
        <v>874</v>
      </c>
      <c r="F496" s="83" t="s">
        <v>569</v>
      </c>
      <c r="G496" s="84" t="s">
        <v>435</v>
      </c>
      <c r="H496" s="84" t="s">
        <v>435</v>
      </c>
      <c r="I496" s="81" t="s">
        <v>430</v>
      </c>
      <c r="J496" s="85" t="s">
        <v>436</v>
      </c>
    </row>
    <row r="497" spans="1:10" x14ac:dyDescent="0.2">
      <c r="A497" s="81" t="s">
        <v>1295</v>
      </c>
      <c r="B497" s="81" t="s">
        <v>1296</v>
      </c>
      <c r="C497" s="81" t="s">
        <v>581</v>
      </c>
      <c r="D497" s="82" t="s">
        <v>562</v>
      </c>
      <c r="E497" s="83" t="s">
        <v>569</v>
      </c>
      <c r="F497" s="83" t="s">
        <v>632</v>
      </c>
      <c r="G497" s="84" t="s">
        <v>435</v>
      </c>
      <c r="H497" s="84" t="s">
        <v>435</v>
      </c>
      <c r="I497" s="81" t="s">
        <v>430</v>
      </c>
      <c r="J497" s="85" t="s">
        <v>436</v>
      </c>
    </row>
    <row r="498" spans="1:10" x14ac:dyDescent="0.2">
      <c r="A498" s="81" t="s">
        <v>1297</v>
      </c>
      <c r="B498" s="81" t="s">
        <v>1298</v>
      </c>
      <c r="C498" s="81" t="s">
        <v>557</v>
      </c>
      <c r="D498" s="82" t="s">
        <v>562</v>
      </c>
      <c r="E498" s="83" t="s">
        <v>555</v>
      </c>
      <c r="F498" s="83" t="s">
        <v>434</v>
      </c>
      <c r="G498" s="84" t="s">
        <v>435</v>
      </c>
      <c r="H498" s="84" t="s">
        <v>435</v>
      </c>
      <c r="I498" s="81" t="s">
        <v>430</v>
      </c>
      <c r="J498" s="85" t="s">
        <v>436</v>
      </c>
    </row>
    <row r="499" spans="1:10" x14ac:dyDescent="0.2">
      <c r="A499" s="81" t="s">
        <v>1299</v>
      </c>
      <c r="B499" s="81" t="s">
        <v>362</v>
      </c>
      <c r="C499" s="81" t="s">
        <v>557</v>
      </c>
      <c r="D499" s="82" t="s">
        <v>562</v>
      </c>
      <c r="E499" s="83" t="s">
        <v>601</v>
      </c>
      <c r="F499" s="83" t="s">
        <v>434</v>
      </c>
      <c r="G499" s="84" t="s">
        <v>435</v>
      </c>
      <c r="H499" s="84" t="s">
        <v>435</v>
      </c>
      <c r="I499" s="81" t="s">
        <v>430</v>
      </c>
      <c r="J499" s="85" t="s">
        <v>436</v>
      </c>
    </row>
    <row r="500" spans="1:10" x14ac:dyDescent="0.2">
      <c r="A500" s="81" t="s">
        <v>1300</v>
      </c>
      <c r="B500" s="81" t="s">
        <v>1301</v>
      </c>
      <c r="C500" s="81" t="s">
        <v>581</v>
      </c>
      <c r="D500" s="82" t="s">
        <v>432</v>
      </c>
      <c r="E500" s="83" t="s">
        <v>569</v>
      </c>
      <c r="F500" s="83" t="s">
        <v>632</v>
      </c>
      <c r="G500" s="84" t="s">
        <v>435</v>
      </c>
      <c r="H500" s="84" t="s">
        <v>435</v>
      </c>
      <c r="I500" s="81" t="s">
        <v>430</v>
      </c>
      <c r="J500" s="85" t="s">
        <v>436</v>
      </c>
    </row>
    <row r="501" spans="1:10" x14ac:dyDescent="0.2">
      <c r="A501" s="81" t="s">
        <v>1302</v>
      </c>
      <c r="B501" s="81" t="s">
        <v>298</v>
      </c>
      <c r="C501" s="81" t="s">
        <v>581</v>
      </c>
      <c r="D501" s="82" t="s">
        <v>432</v>
      </c>
      <c r="E501" s="83" t="s">
        <v>569</v>
      </c>
      <c r="F501" s="83" t="s">
        <v>632</v>
      </c>
      <c r="G501" s="84" t="s">
        <v>435</v>
      </c>
      <c r="H501" s="84" t="s">
        <v>435</v>
      </c>
      <c r="I501" s="81" t="s">
        <v>430</v>
      </c>
      <c r="J501" s="85" t="s">
        <v>436</v>
      </c>
    </row>
    <row r="502" spans="1:10" x14ac:dyDescent="0.2">
      <c r="A502" s="81" t="s">
        <v>1303</v>
      </c>
      <c r="B502" s="81" t="s">
        <v>1304</v>
      </c>
      <c r="C502" s="81" t="s">
        <v>581</v>
      </c>
      <c r="D502" s="82" t="s">
        <v>562</v>
      </c>
      <c r="E502" s="83" t="s">
        <v>569</v>
      </c>
      <c r="F502" s="83" t="s">
        <v>632</v>
      </c>
      <c r="G502" s="84" t="s">
        <v>435</v>
      </c>
      <c r="H502" s="84" t="s">
        <v>435</v>
      </c>
      <c r="I502" s="81" t="s">
        <v>430</v>
      </c>
      <c r="J502" s="85" t="s">
        <v>436</v>
      </c>
    </row>
    <row r="503" spans="1:10" x14ac:dyDescent="0.2">
      <c r="A503" s="81" t="s">
        <v>1305</v>
      </c>
      <c r="B503" s="81" t="s">
        <v>299</v>
      </c>
      <c r="C503" s="81" t="s">
        <v>581</v>
      </c>
      <c r="D503" s="82" t="s">
        <v>562</v>
      </c>
      <c r="E503" s="83" t="s">
        <v>555</v>
      </c>
      <c r="F503" s="83" t="s">
        <v>433</v>
      </c>
      <c r="G503" s="84" t="s">
        <v>435</v>
      </c>
      <c r="H503" s="84" t="s">
        <v>435</v>
      </c>
      <c r="I503" s="81" t="s">
        <v>430</v>
      </c>
      <c r="J503" s="85" t="s">
        <v>436</v>
      </c>
    </row>
    <row r="504" spans="1:10" x14ac:dyDescent="0.2">
      <c r="A504" s="81" t="s">
        <v>1306</v>
      </c>
      <c r="B504" s="81" t="s">
        <v>1307</v>
      </c>
      <c r="C504" s="81" t="s">
        <v>581</v>
      </c>
      <c r="D504" s="82" t="s">
        <v>562</v>
      </c>
      <c r="E504" s="83" t="s">
        <v>555</v>
      </c>
      <c r="F504" s="83" t="s">
        <v>433</v>
      </c>
      <c r="G504" s="84" t="s">
        <v>435</v>
      </c>
      <c r="H504" s="84" t="s">
        <v>435</v>
      </c>
      <c r="I504" s="81" t="s">
        <v>430</v>
      </c>
      <c r="J504" s="85" t="s">
        <v>583</v>
      </c>
    </row>
    <row r="505" spans="1:10" x14ac:dyDescent="0.2">
      <c r="A505" s="81" t="s">
        <v>1308</v>
      </c>
      <c r="B505" s="81" t="s">
        <v>1309</v>
      </c>
      <c r="C505" s="81" t="s">
        <v>846</v>
      </c>
      <c r="D505" s="82" t="s">
        <v>562</v>
      </c>
      <c r="E505" s="83" t="s">
        <v>601</v>
      </c>
      <c r="F505" s="83" t="s">
        <v>434</v>
      </c>
      <c r="G505" s="84" t="s">
        <v>435</v>
      </c>
      <c r="H505" s="84" t="s">
        <v>435</v>
      </c>
      <c r="I505" s="81" t="s">
        <v>430</v>
      </c>
      <c r="J505" s="85" t="s">
        <v>436</v>
      </c>
    </row>
    <row r="506" spans="1:10" x14ac:dyDescent="0.2">
      <c r="A506" s="81" t="s">
        <v>1310</v>
      </c>
      <c r="B506" s="81" t="s">
        <v>307</v>
      </c>
      <c r="C506" s="81" t="s">
        <v>846</v>
      </c>
      <c r="D506" s="82" t="s">
        <v>562</v>
      </c>
      <c r="E506" s="83" t="s">
        <v>601</v>
      </c>
      <c r="F506" s="83" t="s">
        <v>434</v>
      </c>
      <c r="G506" s="84" t="s">
        <v>435</v>
      </c>
      <c r="H506" s="84" t="s">
        <v>435</v>
      </c>
      <c r="I506" s="81" t="s">
        <v>430</v>
      </c>
      <c r="J506" s="85" t="s">
        <v>436</v>
      </c>
    </row>
    <row r="507" spans="1:10" x14ac:dyDescent="0.2">
      <c r="A507" s="81" t="s">
        <v>1311</v>
      </c>
      <c r="B507" s="81" t="s">
        <v>308</v>
      </c>
      <c r="C507" s="81" t="s">
        <v>846</v>
      </c>
      <c r="D507" s="82" t="s">
        <v>562</v>
      </c>
      <c r="E507" s="83" t="s">
        <v>450</v>
      </c>
      <c r="F507" s="83" t="s">
        <v>434</v>
      </c>
      <c r="G507" s="84" t="s">
        <v>435</v>
      </c>
      <c r="H507" s="84" t="s">
        <v>435</v>
      </c>
      <c r="I507" s="81" t="s">
        <v>430</v>
      </c>
      <c r="J507" s="85" t="s">
        <v>436</v>
      </c>
    </row>
    <row r="508" spans="1:10" x14ac:dyDescent="0.2">
      <c r="A508" s="81" t="s">
        <v>1312</v>
      </c>
      <c r="B508" s="81" t="s">
        <v>1313</v>
      </c>
      <c r="C508" s="81" t="s">
        <v>846</v>
      </c>
      <c r="D508" s="82" t="s">
        <v>562</v>
      </c>
      <c r="E508" s="83" t="s">
        <v>601</v>
      </c>
      <c r="F508" s="83" t="s">
        <v>434</v>
      </c>
      <c r="G508" s="84" t="s">
        <v>435</v>
      </c>
      <c r="H508" s="84" t="s">
        <v>435</v>
      </c>
      <c r="I508" s="81" t="s">
        <v>430</v>
      </c>
      <c r="J508" s="85" t="s">
        <v>436</v>
      </c>
    </row>
    <row r="509" spans="1:10" x14ac:dyDescent="0.2">
      <c r="A509" s="81" t="s">
        <v>1314</v>
      </c>
      <c r="B509" s="81" t="s">
        <v>1315</v>
      </c>
      <c r="C509" s="81" t="s">
        <v>846</v>
      </c>
      <c r="D509" s="82" t="s">
        <v>562</v>
      </c>
      <c r="E509" s="83" t="s">
        <v>601</v>
      </c>
      <c r="F509" s="83" t="s">
        <v>434</v>
      </c>
      <c r="G509" s="84" t="s">
        <v>435</v>
      </c>
      <c r="H509" s="84" t="s">
        <v>435</v>
      </c>
      <c r="I509" s="81" t="s">
        <v>430</v>
      </c>
      <c r="J509" s="85" t="s">
        <v>436</v>
      </c>
    </row>
    <row r="510" spans="1:10" x14ac:dyDescent="0.2">
      <c r="A510" s="81" t="s">
        <v>1316</v>
      </c>
      <c r="B510" s="81" t="s">
        <v>1317</v>
      </c>
      <c r="C510" s="81" t="s">
        <v>557</v>
      </c>
      <c r="D510" s="82" t="s">
        <v>432</v>
      </c>
      <c r="E510" s="83" t="s">
        <v>550</v>
      </c>
      <c r="F510" s="83" t="s">
        <v>434</v>
      </c>
      <c r="G510" s="84" t="s">
        <v>435</v>
      </c>
      <c r="H510" s="84" t="s">
        <v>435</v>
      </c>
      <c r="I510" s="81" t="s">
        <v>430</v>
      </c>
      <c r="J510" s="85" t="s">
        <v>436</v>
      </c>
    </row>
    <row r="511" spans="1:10" x14ac:dyDescent="0.2">
      <c r="A511" s="81" t="s">
        <v>1318</v>
      </c>
      <c r="B511" s="81" t="s">
        <v>356</v>
      </c>
      <c r="C511" s="81" t="s">
        <v>557</v>
      </c>
      <c r="D511" s="82" t="s">
        <v>432</v>
      </c>
      <c r="E511" s="83" t="s">
        <v>601</v>
      </c>
      <c r="F511" s="83" t="s">
        <v>434</v>
      </c>
      <c r="G511" s="84" t="s">
        <v>435</v>
      </c>
      <c r="H511" s="84" t="s">
        <v>435</v>
      </c>
      <c r="I511" s="81" t="s">
        <v>430</v>
      </c>
      <c r="J511" s="85" t="s">
        <v>436</v>
      </c>
    </row>
    <row r="512" spans="1:10" x14ac:dyDescent="0.2">
      <c r="A512" s="81" t="s">
        <v>1319</v>
      </c>
      <c r="B512" s="81" t="s">
        <v>353</v>
      </c>
      <c r="C512" s="81" t="s">
        <v>588</v>
      </c>
      <c r="D512" s="82" t="s">
        <v>432</v>
      </c>
      <c r="E512" s="83" t="s">
        <v>606</v>
      </c>
      <c r="F512" s="83" t="s">
        <v>434</v>
      </c>
      <c r="G512" s="84" t="s">
        <v>435</v>
      </c>
      <c r="H512" s="84" t="s">
        <v>435</v>
      </c>
      <c r="I512" s="81" t="s">
        <v>430</v>
      </c>
      <c r="J512" s="85" t="s">
        <v>436</v>
      </c>
    </row>
    <row r="513" spans="1:10" x14ac:dyDescent="0.2">
      <c r="A513" s="81" t="s">
        <v>1320</v>
      </c>
      <c r="B513" s="81" t="s">
        <v>359</v>
      </c>
      <c r="C513" s="81" t="s">
        <v>557</v>
      </c>
      <c r="D513" s="82" t="s">
        <v>432</v>
      </c>
      <c r="E513" s="83" t="s">
        <v>606</v>
      </c>
      <c r="F513" s="83" t="s">
        <v>434</v>
      </c>
      <c r="G513" s="84" t="s">
        <v>435</v>
      </c>
      <c r="H513" s="84" t="s">
        <v>435</v>
      </c>
      <c r="I513" s="81" t="s">
        <v>430</v>
      </c>
      <c r="J513" s="85" t="s">
        <v>436</v>
      </c>
    </row>
    <row r="514" spans="1:10" x14ac:dyDescent="0.2">
      <c r="A514" s="81" t="s">
        <v>1321</v>
      </c>
      <c r="B514" s="81" t="s">
        <v>394</v>
      </c>
      <c r="C514" s="81" t="s">
        <v>588</v>
      </c>
      <c r="D514" s="82" t="s">
        <v>432</v>
      </c>
      <c r="E514" s="83" t="s">
        <v>450</v>
      </c>
      <c r="F514" s="83" t="s">
        <v>434</v>
      </c>
      <c r="G514" s="84" t="s">
        <v>435</v>
      </c>
      <c r="H514" s="84" t="s">
        <v>435</v>
      </c>
      <c r="I514" s="81" t="s">
        <v>430</v>
      </c>
      <c r="J514" s="85" t="s">
        <v>436</v>
      </c>
    </row>
    <row r="515" spans="1:10" x14ac:dyDescent="0.2">
      <c r="A515" s="81" t="s">
        <v>1322</v>
      </c>
      <c r="B515" s="81" t="s">
        <v>395</v>
      </c>
      <c r="C515" s="81" t="s">
        <v>588</v>
      </c>
      <c r="D515" s="82" t="s">
        <v>432</v>
      </c>
      <c r="E515" s="83" t="s">
        <v>450</v>
      </c>
      <c r="F515" s="83" t="s">
        <v>434</v>
      </c>
      <c r="G515" s="84" t="s">
        <v>435</v>
      </c>
      <c r="H515" s="84" t="s">
        <v>435</v>
      </c>
      <c r="I515" s="81" t="s">
        <v>430</v>
      </c>
      <c r="J515" s="85" t="s">
        <v>436</v>
      </c>
    </row>
    <row r="516" spans="1:10" x14ac:dyDescent="0.2">
      <c r="A516" s="81" t="s">
        <v>1323</v>
      </c>
      <c r="B516" s="81" t="s">
        <v>309</v>
      </c>
      <c r="C516" s="81" t="s">
        <v>846</v>
      </c>
      <c r="D516" s="82" t="s">
        <v>562</v>
      </c>
      <c r="E516" s="83" t="s">
        <v>450</v>
      </c>
      <c r="F516" s="83" t="s">
        <v>434</v>
      </c>
      <c r="G516" s="84" t="s">
        <v>435</v>
      </c>
      <c r="H516" s="84" t="s">
        <v>435</v>
      </c>
      <c r="I516" s="81" t="s">
        <v>430</v>
      </c>
      <c r="J516" s="85" t="s">
        <v>436</v>
      </c>
    </row>
    <row r="517" spans="1:10" x14ac:dyDescent="0.2">
      <c r="A517" s="81" t="s">
        <v>1324</v>
      </c>
      <c r="B517" s="81" t="s">
        <v>375</v>
      </c>
      <c r="C517" s="81" t="s">
        <v>870</v>
      </c>
      <c r="D517" s="82" t="s">
        <v>432</v>
      </c>
      <c r="E517" s="83" t="s">
        <v>433</v>
      </c>
      <c r="F517" s="83" t="s">
        <v>434</v>
      </c>
      <c r="G517" s="84" t="s">
        <v>435</v>
      </c>
      <c r="H517" s="84" t="s">
        <v>435</v>
      </c>
      <c r="I517" s="81" t="s">
        <v>871</v>
      </c>
      <c r="J517" s="85" t="s">
        <v>436</v>
      </c>
    </row>
    <row r="518" spans="1:10" x14ac:dyDescent="0.2">
      <c r="A518" s="81" t="s">
        <v>1325</v>
      </c>
      <c r="B518" s="81" t="s">
        <v>245</v>
      </c>
      <c r="C518" s="81" t="s">
        <v>557</v>
      </c>
      <c r="D518" s="82" t="s">
        <v>432</v>
      </c>
      <c r="E518" s="83" t="s">
        <v>433</v>
      </c>
      <c r="F518" s="83" t="s">
        <v>434</v>
      </c>
      <c r="G518" s="84" t="s">
        <v>435</v>
      </c>
      <c r="H518" s="84" t="s">
        <v>435</v>
      </c>
      <c r="I518" s="81" t="s">
        <v>430</v>
      </c>
      <c r="J518" s="85" t="s">
        <v>436</v>
      </c>
    </row>
    <row r="519" spans="1:10" x14ac:dyDescent="0.2">
      <c r="A519" s="81" t="s">
        <v>1326</v>
      </c>
      <c r="B519" s="81" t="s">
        <v>343</v>
      </c>
      <c r="C519" s="81" t="s">
        <v>631</v>
      </c>
      <c r="D519" s="82" t="s">
        <v>432</v>
      </c>
      <c r="E519" s="83" t="s">
        <v>1019</v>
      </c>
      <c r="F519" s="83" t="s">
        <v>550</v>
      </c>
      <c r="G519" s="84" t="s">
        <v>435</v>
      </c>
      <c r="H519" s="84" t="s">
        <v>435</v>
      </c>
      <c r="I519" s="81" t="s">
        <v>430</v>
      </c>
      <c r="J519" s="85" t="s">
        <v>436</v>
      </c>
    </row>
    <row r="520" spans="1:10" x14ac:dyDescent="0.2">
      <c r="A520" s="81" t="s">
        <v>1327</v>
      </c>
      <c r="B520" s="81" t="s">
        <v>344</v>
      </c>
      <c r="C520" s="81" t="s">
        <v>631</v>
      </c>
      <c r="D520" s="82" t="s">
        <v>432</v>
      </c>
      <c r="E520" s="83" t="s">
        <v>632</v>
      </c>
      <c r="F520" s="83" t="s">
        <v>585</v>
      </c>
      <c r="G520" s="84" t="s">
        <v>435</v>
      </c>
      <c r="H520" s="84" t="s">
        <v>435</v>
      </c>
      <c r="I520" s="81" t="s">
        <v>430</v>
      </c>
      <c r="J520" s="85" t="s">
        <v>436</v>
      </c>
    </row>
    <row r="521" spans="1:10" x14ac:dyDescent="0.2">
      <c r="A521" s="81" t="s">
        <v>1328</v>
      </c>
      <c r="B521" s="81" t="s">
        <v>184</v>
      </c>
      <c r="C521" s="81" t="s">
        <v>631</v>
      </c>
      <c r="D521" s="82" t="s">
        <v>432</v>
      </c>
      <c r="E521" s="83" t="s">
        <v>857</v>
      </c>
      <c r="F521" s="83" t="s">
        <v>632</v>
      </c>
      <c r="G521" s="84" t="s">
        <v>435</v>
      </c>
      <c r="H521" s="84" t="s">
        <v>435</v>
      </c>
      <c r="I521" s="81" t="s">
        <v>430</v>
      </c>
      <c r="J521" s="85" t="s">
        <v>436</v>
      </c>
    </row>
    <row r="522" spans="1:10" x14ac:dyDescent="0.2">
      <c r="A522" s="81" t="s">
        <v>1329</v>
      </c>
      <c r="B522" s="81" t="s">
        <v>185</v>
      </c>
      <c r="C522" s="81" t="s">
        <v>631</v>
      </c>
      <c r="D522" s="82" t="s">
        <v>432</v>
      </c>
      <c r="E522" s="83" t="s">
        <v>857</v>
      </c>
      <c r="F522" s="83" t="s">
        <v>434</v>
      </c>
      <c r="G522" s="84" t="s">
        <v>435</v>
      </c>
      <c r="H522" s="84" t="s">
        <v>435</v>
      </c>
      <c r="I522" s="81" t="s">
        <v>430</v>
      </c>
      <c r="J522" s="85" t="s">
        <v>436</v>
      </c>
    </row>
    <row r="523" spans="1:10" x14ac:dyDescent="0.2">
      <c r="A523" s="81" t="s">
        <v>1330</v>
      </c>
      <c r="B523" s="81" t="s">
        <v>408</v>
      </c>
      <c r="C523" s="81" t="s">
        <v>897</v>
      </c>
      <c r="D523" s="82" t="s">
        <v>582</v>
      </c>
      <c r="E523" s="83" t="s">
        <v>857</v>
      </c>
      <c r="F523" s="83" t="s">
        <v>569</v>
      </c>
      <c r="G523" s="84" t="s">
        <v>435</v>
      </c>
      <c r="H523" s="84" t="s">
        <v>435</v>
      </c>
      <c r="I523" s="81" t="s">
        <v>430</v>
      </c>
      <c r="J523" s="85" t="s">
        <v>436</v>
      </c>
    </row>
    <row r="524" spans="1:10" x14ac:dyDescent="0.2">
      <c r="A524" s="81" t="s">
        <v>1331</v>
      </c>
      <c r="B524" s="81" t="s">
        <v>407</v>
      </c>
      <c r="C524" s="81" t="s">
        <v>897</v>
      </c>
      <c r="D524" s="82" t="s">
        <v>582</v>
      </c>
      <c r="E524" s="83" t="s">
        <v>564</v>
      </c>
      <c r="F524" s="83" t="s">
        <v>434</v>
      </c>
      <c r="G524" s="84" t="s">
        <v>435</v>
      </c>
      <c r="H524" s="84" t="s">
        <v>435</v>
      </c>
      <c r="I524" s="81" t="s">
        <v>430</v>
      </c>
      <c r="J524" s="85" t="s">
        <v>436</v>
      </c>
    </row>
    <row r="525" spans="1:10" x14ac:dyDescent="0.2">
      <c r="A525" s="81" t="s">
        <v>1332</v>
      </c>
      <c r="B525" s="81" t="s">
        <v>186</v>
      </c>
      <c r="C525" s="81" t="s">
        <v>631</v>
      </c>
      <c r="D525" s="82" t="s">
        <v>432</v>
      </c>
      <c r="E525" s="83" t="s">
        <v>550</v>
      </c>
      <c r="F525" s="83" t="s">
        <v>434</v>
      </c>
      <c r="G525" s="84" t="s">
        <v>435</v>
      </c>
      <c r="H525" s="84" t="s">
        <v>435</v>
      </c>
      <c r="I525" s="81" t="s">
        <v>430</v>
      </c>
      <c r="J525" s="85" t="s">
        <v>436</v>
      </c>
    </row>
    <row r="526" spans="1:10" x14ac:dyDescent="0.2">
      <c r="A526" s="81" t="s">
        <v>1333</v>
      </c>
      <c r="B526" s="81" t="s">
        <v>253</v>
      </c>
      <c r="C526" s="81" t="s">
        <v>631</v>
      </c>
      <c r="D526" s="82" t="s">
        <v>432</v>
      </c>
      <c r="E526" s="83" t="s">
        <v>857</v>
      </c>
      <c r="F526" s="83" t="s">
        <v>569</v>
      </c>
      <c r="G526" s="84" t="s">
        <v>435</v>
      </c>
      <c r="H526" s="84" t="s">
        <v>435</v>
      </c>
      <c r="I526" s="81" t="s">
        <v>430</v>
      </c>
      <c r="J526" s="85" t="s">
        <v>436</v>
      </c>
    </row>
    <row r="527" spans="1:10" x14ac:dyDescent="0.2">
      <c r="A527" s="81" t="s">
        <v>1334</v>
      </c>
      <c r="B527" s="81" t="s">
        <v>188</v>
      </c>
      <c r="C527" s="81" t="s">
        <v>631</v>
      </c>
      <c r="D527" s="82" t="s">
        <v>432</v>
      </c>
      <c r="E527" s="83" t="s">
        <v>555</v>
      </c>
      <c r="F527" s="83" t="s">
        <v>434</v>
      </c>
      <c r="G527" s="84" t="s">
        <v>435</v>
      </c>
      <c r="H527" s="84" t="s">
        <v>435</v>
      </c>
      <c r="I527" s="81" t="s">
        <v>430</v>
      </c>
      <c r="J527" s="85" t="s">
        <v>436</v>
      </c>
    </row>
    <row r="528" spans="1:10" x14ac:dyDescent="0.2">
      <c r="A528" s="81" t="s">
        <v>1335</v>
      </c>
      <c r="B528" s="81" t="s">
        <v>378</v>
      </c>
      <c r="C528" s="81" t="s">
        <v>631</v>
      </c>
      <c r="D528" s="82" t="s">
        <v>582</v>
      </c>
      <c r="E528" s="83" t="s">
        <v>555</v>
      </c>
      <c r="F528" s="83" t="s">
        <v>434</v>
      </c>
      <c r="G528" s="84" t="s">
        <v>435</v>
      </c>
      <c r="H528" s="84" t="s">
        <v>435</v>
      </c>
      <c r="I528" s="81" t="s">
        <v>430</v>
      </c>
      <c r="J528" s="85" t="s">
        <v>436</v>
      </c>
    </row>
    <row r="529" spans="1:10" x14ac:dyDescent="0.2">
      <c r="A529" s="81" t="s">
        <v>1336</v>
      </c>
      <c r="B529" s="81" t="s">
        <v>379</v>
      </c>
      <c r="C529" s="81" t="s">
        <v>631</v>
      </c>
      <c r="D529" s="82" t="s">
        <v>582</v>
      </c>
      <c r="E529" s="83" t="s">
        <v>569</v>
      </c>
      <c r="F529" s="83" t="s">
        <v>434</v>
      </c>
      <c r="G529" s="84" t="s">
        <v>435</v>
      </c>
      <c r="H529" s="84" t="s">
        <v>435</v>
      </c>
      <c r="I529" s="81" t="s">
        <v>430</v>
      </c>
      <c r="J529" s="85" t="s">
        <v>436</v>
      </c>
    </row>
    <row r="530" spans="1:10" x14ac:dyDescent="0.2">
      <c r="A530" s="81" t="s">
        <v>1337</v>
      </c>
      <c r="B530" s="81" t="s">
        <v>1338</v>
      </c>
      <c r="C530" s="81" t="s">
        <v>1156</v>
      </c>
      <c r="D530" s="82" t="s">
        <v>582</v>
      </c>
      <c r="E530" s="83" t="s">
        <v>569</v>
      </c>
      <c r="F530" s="83" t="s">
        <v>632</v>
      </c>
      <c r="G530" s="84" t="s">
        <v>435</v>
      </c>
      <c r="H530" s="84" t="s">
        <v>435</v>
      </c>
      <c r="I530" s="81" t="s">
        <v>430</v>
      </c>
      <c r="J530" s="85" t="s">
        <v>436</v>
      </c>
    </row>
    <row r="531" spans="1:10" x14ac:dyDescent="0.2">
      <c r="A531" s="81" t="s">
        <v>1339</v>
      </c>
      <c r="B531" s="81" t="s">
        <v>115</v>
      </c>
      <c r="C531" s="81" t="s">
        <v>1156</v>
      </c>
      <c r="D531" s="82" t="s">
        <v>582</v>
      </c>
      <c r="E531" s="83" t="s">
        <v>569</v>
      </c>
      <c r="F531" s="83" t="s">
        <v>434</v>
      </c>
      <c r="G531" s="84" t="s">
        <v>435</v>
      </c>
      <c r="H531" s="84" t="s">
        <v>435</v>
      </c>
      <c r="I531" s="81" t="s">
        <v>430</v>
      </c>
      <c r="J531" s="85" t="s">
        <v>436</v>
      </c>
    </row>
    <row r="532" spans="1:10" x14ac:dyDescent="0.2">
      <c r="A532" s="81" t="s">
        <v>1340</v>
      </c>
      <c r="B532" s="81" t="s">
        <v>1341</v>
      </c>
      <c r="C532" s="81" t="s">
        <v>1156</v>
      </c>
      <c r="D532" s="82" t="s">
        <v>582</v>
      </c>
      <c r="E532" s="83" t="s">
        <v>569</v>
      </c>
      <c r="F532" s="83" t="s">
        <v>632</v>
      </c>
      <c r="G532" s="84" t="s">
        <v>435</v>
      </c>
      <c r="H532" s="84" t="s">
        <v>435</v>
      </c>
      <c r="I532" s="81" t="s">
        <v>430</v>
      </c>
      <c r="J532" s="85" t="s">
        <v>436</v>
      </c>
    </row>
    <row r="533" spans="1:10" x14ac:dyDescent="0.2">
      <c r="A533" s="81" t="s">
        <v>1342</v>
      </c>
      <c r="B533" s="81" t="s">
        <v>1343</v>
      </c>
      <c r="C533" s="81" t="s">
        <v>581</v>
      </c>
      <c r="D533" s="82" t="s">
        <v>1344</v>
      </c>
      <c r="E533" s="83" t="s">
        <v>567</v>
      </c>
      <c r="F533" s="83" t="s">
        <v>434</v>
      </c>
      <c r="G533" s="84" t="s">
        <v>435</v>
      </c>
      <c r="H533" s="84" t="s">
        <v>435</v>
      </c>
      <c r="I533" s="81" t="s">
        <v>430</v>
      </c>
      <c r="J533" s="85" t="s">
        <v>436</v>
      </c>
    </row>
    <row r="534" spans="1:10" x14ac:dyDescent="0.2">
      <c r="A534" s="81" t="s">
        <v>1345</v>
      </c>
      <c r="B534" s="81" t="s">
        <v>1346</v>
      </c>
      <c r="C534" s="81" t="s">
        <v>581</v>
      </c>
      <c r="D534" s="82" t="s">
        <v>1344</v>
      </c>
      <c r="E534" s="83" t="s">
        <v>567</v>
      </c>
      <c r="F534" s="83" t="s">
        <v>434</v>
      </c>
      <c r="G534" s="84" t="s">
        <v>435</v>
      </c>
      <c r="H534" s="84" t="s">
        <v>435</v>
      </c>
      <c r="I534" s="81" t="s">
        <v>430</v>
      </c>
      <c r="J534" s="85" t="s">
        <v>436</v>
      </c>
    </row>
    <row r="535" spans="1:10" x14ac:dyDescent="0.2">
      <c r="A535" s="81" t="s">
        <v>1347</v>
      </c>
      <c r="B535" s="81" t="s">
        <v>1348</v>
      </c>
      <c r="C535" s="81" t="s">
        <v>581</v>
      </c>
      <c r="D535" s="82" t="s">
        <v>1344</v>
      </c>
      <c r="E535" s="83" t="s">
        <v>567</v>
      </c>
      <c r="F535" s="83" t="s">
        <v>434</v>
      </c>
      <c r="G535" s="84" t="s">
        <v>435</v>
      </c>
      <c r="H535" s="84" t="s">
        <v>435</v>
      </c>
      <c r="I535" s="81" t="s">
        <v>1349</v>
      </c>
      <c r="J535" s="85" t="s">
        <v>436</v>
      </c>
    </row>
    <row r="536" spans="1:10" x14ac:dyDescent="0.2">
      <c r="A536" s="81" t="s">
        <v>1350</v>
      </c>
      <c r="B536" s="81" t="s">
        <v>1351</v>
      </c>
      <c r="C536" s="81" t="s">
        <v>897</v>
      </c>
      <c r="D536" s="82" t="s">
        <v>1344</v>
      </c>
      <c r="E536" s="83" t="s">
        <v>567</v>
      </c>
      <c r="F536" s="83" t="s">
        <v>434</v>
      </c>
      <c r="G536" s="84" t="s">
        <v>435</v>
      </c>
      <c r="H536" s="84" t="s">
        <v>435</v>
      </c>
      <c r="I536" s="81" t="s">
        <v>430</v>
      </c>
      <c r="J536" s="85" t="s">
        <v>436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3"/>
  <sheetViews>
    <sheetView zoomScaleNormal="100" workbookViewId="0">
      <pane xSplit="1" ySplit="1" topLeftCell="B71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589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847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845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849</v>
      </c>
      <c r="B16" s="2" t="s">
        <v>354</v>
      </c>
    </row>
    <row r="17" spans="1:2" ht="24.75" x14ac:dyDescent="0.5">
      <c r="A17" s="1" t="s">
        <v>844</v>
      </c>
      <c r="B17" s="2" t="s">
        <v>372</v>
      </c>
    </row>
    <row r="18" spans="1:2" ht="24.75" x14ac:dyDescent="0.5">
      <c r="A18" s="1" t="s">
        <v>605</v>
      </c>
      <c r="B18" s="2" t="s">
        <v>415</v>
      </c>
    </row>
    <row r="19" spans="1:2" ht="24.75" x14ac:dyDescent="0.5">
      <c r="A19" s="1" t="s">
        <v>556</v>
      </c>
      <c r="B19" s="2" t="s">
        <v>310</v>
      </c>
    </row>
    <row r="20" spans="1:2" ht="24.75" x14ac:dyDescent="0.5">
      <c r="A20" s="1" t="s">
        <v>635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595</v>
      </c>
      <c r="B22" s="2" t="s">
        <v>357</v>
      </c>
    </row>
    <row r="23" spans="1:2" ht="24.75" x14ac:dyDescent="0.5">
      <c r="A23" s="1" t="s">
        <v>596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848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590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1070</v>
      </c>
    </row>
    <row r="35" spans="1:2" ht="24.75" x14ac:dyDescent="0.5">
      <c r="A35" s="1" t="s">
        <v>869</v>
      </c>
      <c r="B35" s="2" t="s">
        <v>377</v>
      </c>
    </row>
    <row r="36" spans="1:2" ht="24.75" x14ac:dyDescent="0.5">
      <c r="A36" s="1" t="s">
        <v>602</v>
      </c>
      <c r="B36" s="2" t="s">
        <v>380</v>
      </c>
    </row>
    <row r="37" spans="1:2" ht="24.75" x14ac:dyDescent="0.5">
      <c r="A37" s="1" t="s">
        <v>604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624</v>
      </c>
      <c r="B41" s="2" t="s">
        <v>389</v>
      </c>
    </row>
    <row r="42" spans="1:2" ht="24.75" x14ac:dyDescent="0.5">
      <c r="A42" s="1" t="s">
        <v>623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1077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610</v>
      </c>
      <c r="B46" s="2" t="s">
        <v>281</v>
      </c>
    </row>
    <row r="47" spans="1:2" ht="24.75" x14ac:dyDescent="0.5">
      <c r="A47" s="1" t="s">
        <v>617</v>
      </c>
      <c r="B47" s="2" t="s">
        <v>397</v>
      </c>
    </row>
    <row r="48" spans="1:2" ht="24.75" x14ac:dyDescent="0.5">
      <c r="A48" s="1" t="s">
        <v>615</v>
      </c>
      <c r="B48" s="2" t="s">
        <v>398</v>
      </c>
    </row>
    <row r="49" spans="1:2" ht="24.75" x14ac:dyDescent="0.5">
      <c r="A49" s="1" t="s">
        <v>616</v>
      </c>
      <c r="B49" s="2" t="s">
        <v>400</v>
      </c>
    </row>
    <row r="50" spans="1:2" ht="24.75" x14ac:dyDescent="0.5">
      <c r="A50" s="1" t="s">
        <v>614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636</v>
      </c>
      <c r="B52" s="2" t="s">
        <v>401</v>
      </c>
    </row>
    <row r="53" spans="1:2" ht="24.75" x14ac:dyDescent="0.5">
      <c r="A53" s="1" t="s">
        <v>843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598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877</v>
      </c>
      <c r="B57" s="2" t="s">
        <v>238</v>
      </c>
    </row>
    <row r="58" spans="1:2" ht="24.75" x14ac:dyDescent="0.5">
      <c r="A58" s="1">
        <v>1113108</v>
      </c>
      <c r="B58" s="2" t="s">
        <v>1075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598</v>
      </c>
      <c r="B60" s="2" t="s">
        <v>247</v>
      </c>
    </row>
    <row r="61" spans="1:2" ht="24.75" x14ac:dyDescent="0.5">
      <c r="A61" s="1" t="s">
        <v>584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1155</v>
      </c>
    </row>
    <row r="67" spans="1:2" ht="24.75" x14ac:dyDescent="0.5">
      <c r="A67" s="1">
        <v>1113141</v>
      </c>
      <c r="B67" s="2" t="s">
        <v>1158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541</v>
      </c>
      <c r="B72" s="2" t="s">
        <v>542</v>
      </c>
    </row>
    <row r="73" spans="1:2" ht="24.75" x14ac:dyDescent="0.5">
      <c r="A73" s="1" t="s">
        <v>839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840</v>
      </c>
      <c r="B81" s="2" t="s">
        <v>841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1415</v>
      </c>
      <c r="D242" t="s">
        <v>432</v>
      </c>
      <c r="L242">
        <v>35</v>
      </c>
    </row>
    <row r="243" spans="3:12" x14ac:dyDescent="0.2">
      <c r="C243" t="s">
        <v>1421</v>
      </c>
      <c r="D243" t="s">
        <v>790</v>
      </c>
      <c r="L243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5" activePane="bottomRight" state="frozen"/>
      <selection activeCell="B30" sqref="B30"/>
      <selection pane="topRight" activeCell="B30" sqref="B30"/>
      <selection pane="bottomLeft" activeCell="B30" sqref="B30"/>
      <selection pane="bottomRight" activeCell="Y46" sqref="Y4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875" style="2" customWidth="1"/>
    <col min="10" max="10" width="15.875" style="2" customWidth="1"/>
    <col min="11" max="11" width="12.875" style="2" customWidth="1"/>
    <col min="12" max="12" width="8.1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4.25" style="1" bestFit="1" customWidth="1"/>
    <col min="19" max="19" width="13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3" style="1" customWidth="1"/>
    <col min="25" max="25" width="14.75" style="1" customWidth="1"/>
    <col min="26" max="26" width="16.5" style="2" bestFit="1" customWidth="1"/>
    <col min="27" max="28" width="16.25" style="2" customWidth="1"/>
    <col min="29" max="29" width="11.5" style="2" bestFit="1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67"/>
      <c r="Q2" s="150" t="s">
        <v>1450</v>
      </c>
      <c r="R2" s="150"/>
      <c r="S2" s="150"/>
      <c r="T2" s="150"/>
      <c r="U2" s="150"/>
      <c r="V2" s="150"/>
      <c r="W2" s="150"/>
      <c r="X2" s="150"/>
      <c r="Y2" s="150"/>
      <c r="Z2" s="150"/>
      <c r="AA2" s="93"/>
      <c r="AB2" s="93"/>
    </row>
    <row r="3" spans="1:29" s="5" customFormat="1" ht="24.6" customHeight="1" x14ac:dyDescent="0.55000000000000004">
      <c r="A3" s="155" t="s">
        <v>1</v>
      </c>
      <c r="B3" s="155" t="s">
        <v>1352</v>
      </c>
      <c r="C3" s="155" t="s">
        <v>2</v>
      </c>
      <c r="D3" s="155" t="s">
        <v>1353</v>
      </c>
      <c r="E3" s="155" t="s">
        <v>3</v>
      </c>
      <c r="F3" s="155" t="s">
        <v>4</v>
      </c>
      <c r="G3" s="155" t="s">
        <v>5</v>
      </c>
      <c r="H3" s="76" t="s">
        <v>6</v>
      </c>
      <c r="I3" s="191" t="s">
        <v>272</v>
      </c>
      <c r="J3" s="155" t="s">
        <v>7</v>
      </c>
      <c r="K3" s="156" t="s">
        <v>8</v>
      </c>
      <c r="L3" s="156"/>
      <c r="M3" s="156"/>
      <c r="N3" s="155" t="s">
        <v>9</v>
      </c>
      <c r="O3" s="157" t="s">
        <v>273</v>
      </c>
      <c r="P3" s="159" t="s">
        <v>274</v>
      </c>
      <c r="Q3" s="195" t="s">
        <v>214</v>
      </c>
      <c r="R3" s="195" t="s">
        <v>215</v>
      </c>
      <c r="S3" s="195" t="s">
        <v>10</v>
      </c>
      <c r="T3" s="195" t="s">
        <v>216</v>
      </c>
      <c r="U3" s="195" t="s">
        <v>217</v>
      </c>
      <c r="V3" s="193" t="s">
        <v>218</v>
      </c>
      <c r="W3" s="193" t="s">
        <v>219</v>
      </c>
      <c r="X3" s="193" t="s">
        <v>220</v>
      </c>
      <c r="Y3" s="195" t="s">
        <v>221</v>
      </c>
      <c r="Z3" s="196" t="s">
        <v>222</v>
      </c>
      <c r="AA3" s="151" t="s">
        <v>1359</v>
      </c>
      <c r="AB3" s="152" t="s">
        <v>1360</v>
      </c>
    </row>
    <row r="4" spans="1:29" s="5" customFormat="1" ht="24.6" customHeight="1" x14ac:dyDescent="0.55000000000000004">
      <c r="A4" s="155"/>
      <c r="B4" s="155"/>
      <c r="C4" s="155"/>
      <c r="D4" s="155"/>
      <c r="E4" s="155"/>
      <c r="F4" s="155"/>
      <c r="G4" s="155"/>
      <c r="H4" s="76" t="s">
        <v>11</v>
      </c>
      <c r="I4" s="192"/>
      <c r="J4" s="155"/>
      <c r="K4" s="62" t="s">
        <v>12</v>
      </c>
      <c r="L4" s="42" t="s">
        <v>13</v>
      </c>
      <c r="M4" s="62" t="s">
        <v>14</v>
      </c>
      <c r="N4" s="155"/>
      <c r="O4" s="158"/>
      <c r="P4" s="160"/>
      <c r="Q4" s="195"/>
      <c r="R4" s="195"/>
      <c r="S4" s="195"/>
      <c r="T4" s="195"/>
      <c r="U4" s="195"/>
      <c r="V4" s="194"/>
      <c r="W4" s="194"/>
      <c r="X4" s="194"/>
      <c r="Y4" s="195"/>
      <c r="Z4" s="197"/>
      <c r="AA4" s="151"/>
      <c r="AB4" s="153"/>
    </row>
    <row r="5" spans="1:29" ht="31.5" x14ac:dyDescent="0.65">
      <c r="A5" s="10">
        <v>1</v>
      </c>
      <c r="B5" s="10" t="s">
        <v>1049</v>
      </c>
      <c r="C5" s="19" t="s">
        <v>1050</v>
      </c>
      <c r="D5" s="10" t="s">
        <v>432</v>
      </c>
      <c r="E5" s="46">
        <f>+ยกมา!J5</f>
        <v>21</v>
      </c>
      <c r="F5" s="44">
        <f>+ยกมา!F5+'1'!F5+'2'!F5+'3'!F5+'4'!F5+'5'!F5+'6'!F5+'7'!F5+'8'!F5+'9'!F5+'10'!F5+'11'!F5+'12'!F5+'13'!F5+'14'!F5+'15'!F5+'16'!F5+'17'!F5+'18'!F5+'19'!F5+'20'!F5+'21'!F5+'22'!F5+'23'!F5+'24'!F5+'25'!F5+'26'!F5+'27'!F5+'28'!F5+'29'!F5+'30'!F5+'31.'!F5</f>
        <v>67</v>
      </c>
      <c r="G5" s="43">
        <f t="shared" ref="G5:G85" si="0">+E5+F5</f>
        <v>88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1</v>
      </c>
      <c r="J5" s="43">
        <f>+ยกมา!J5+'1'!J5+'2'!J5+'3'!J5+'4'!J5+'5'!J5+'6'!J5+'7'!J5+'8'!J5+'9'!J5+'10'!J5+'11'!J5+'12'!J5+'13'!J5+'14'!J5+'15'!J5+'16'!J5+'17'!J5+'18'!K5+'19'!J5+'20'!J5+'21'!J5+'22'!J5+'23'!J5+'24'!J5+'25'!J5+'26'!J5+'27'!J5+'28'!J5+'29'!J5+'30'!J5+'31.'!J5</f>
        <v>432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64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3200</v>
      </c>
      <c r="N5" s="19"/>
      <c r="O5" s="131">
        <v>18.97</v>
      </c>
      <c r="P5" s="78">
        <f>+K5*O5</f>
        <v>1214.08</v>
      </c>
      <c r="Q5" s="45">
        <v>1</v>
      </c>
      <c r="R5" s="46">
        <f>+'1'!N261</f>
        <v>1750</v>
      </c>
      <c r="S5" s="46">
        <f>+'1'!N266</f>
        <v>207</v>
      </c>
      <c r="T5" s="46">
        <f>+'1'!N264</f>
        <v>0</v>
      </c>
      <c r="U5" s="66">
        <f>+'1'!N262</f>
        <v>0</v>
      </c>
      <c r="V5" s="46">
        <f>+'1'!N265</f>
        <v>49</v>
      </c>
      <c r="W5" s="46">
        <f>+'1'!N263</f>
        <v>1348</v>
      </c>
      <c r="X5" s="46">
        <f>+R5-S5-T5-U5-V5-W5</f>
        <v>146</v>
      </c>
      <c r="Y5" s="46">
        <f>+'1'!N268</f>
        <v>146</v>
      </c>
      <c r="Z5" s="47">
        <f>+Y5-X5</f>
        <v>0</v>
      </c>
      <c r="AA5" s="132" t="s">
        <v>1362</v>
      </c>
      <c r="AB5" s="47">
        <f>+W5+Y5</f>
        <v>1494</v>
      </c>
      <c r="AC5" s="146">
        <f>+W5+Y5+Z5</f>
        <v>1494</v>
      </c>
    </row>
    <row r="6" spans="1:29" ht="31.5" x14ac:dyDescent="0.65">
      <c r="A6" s="10">
        <v>2</v>
      </c>
      <c r="B6" s="10" t="s">
        <v>1047</v>
      </c>
      <c r="C6" s="19" t="s">
        <v>1048</v>
      </c>
      <c r="D6" s="10" t="s">
        <v>432</v>
      </c>
      <c r="E6" s="46">
        <f>+ยกมา!J6</f>
        <v>64</v>
      </c>
      <c r="F6" s="44">
        <f>+ยกมา!F6+'1'!F6+'2'!F6+'3'!F6+'4'!F6+'5'!F6+'6'!F6+'7'!F6+'8'!F6+'9'!F6+'10'!F6+'11'!F6+'12'!F6+'13'!F6+'14'!F6+'15'!F6+'16'!F6+'17'!F6+'18'!F6+'19'!F6+'20'!F6+'21'!F6+'22'!F6+'23'!F6+'24'!F6+'25'!F6+'26'!F6+'27'!F6+'28'!F6+'29'!F6+'30'!F6+'31.'!F6</f>
        <v>210</v>
      </c>
      <c r="G6" s="43">
        <f t="shared" si="0"/>
        <v>274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2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16</v>
      </c>
      <c r="J6" s="43">
        <f>+ยกมา!J6+'1'!J6+'2'!J6+'3'!J6+'4'!J6+'5'!J6+'6'!J6+'7'!J6+'8'!J6+'9'!J6+'10'!J6+'11'!J6+'12'!J6+'13'!J6+'14'!J6+'15'!J6+'16'!J6+'17'!J6+'18'!K6+'19'!J6+'20'!J6+'21'!J6+'22'!J6+'23'!J6+'24'!J6+'25'!J6+'26'!J6+'27'!J6+'28'!J6+'29'!J6+'30'!J6+'31.'!J6</f>
        <v>2271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156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15200</v>
      </c>
      <c r="N6" s="19"/>
      <c r="O6" s="131">
        <v>36.43</v>
      </c>
      <c r="P6" s="78">
        <f t="shared" ref="P6:P70" si="1">+K6*O6</f>
        <v>5683.08</v>
      </c>
      <c r="Q6" s="45">
        <v>2</v>
      </c>
      <c r="R6" s="46">
        <f>+'2'!N262</f>
        <v>4475</v>
      </c>
      <c r="S6" s="46">
        <f>+'2'!N267</f>
        <v>1323</v>
      </c>
      <c r="T6" s="46">
        <f>+'2'!N265</f>
        <v>0</v>
      </c>
      <c r="U6" s="66">
        <f>+'2'!N263</f>
        <v>0</v>
      </c>
      <c r="V6" s="46">
        <f>+'2'!N266</f>
        <v>50</v>
      </c>
      <c r="W6" s="46">
        <f>+'2'!N264</f>
        <v>2607</v>
      </c>
      <c r="X6" s="46">
        <f t="shared" ref="X6:X28" si="2">+R6-S6-T6-U6-V6-W6</f>
        <v>495</v>
      </c>
      <c r="Y6" s="46">
        <f>+'2'!N269</f>
        <v>495</v>
      </c>
      <c r="Z6" s="47">
        <f t="shared" ref="Z6:Z28" si="3">+Y6-X6</f>
        <v>0</v>
      </c>
      <c r="AA6" s="132" t="s">
        <v>1363</v>
      </c>
      <c r="AB6" s="47">
        <f t="shared" ref="AB6:AB35" si="4">+W6+Y6</f>
        <v>3102</v>
      </c>
      <c r="AC6" s="146">
        <f t="shared" ref="AC6:AC31" si="5">+W6+Y6+Z6</f>
        <v>3102</v>
      </c>
    </row>
    <row r="7" spans="1:29" ht="31.5" x14ac:dyDescent="0.65">
      <c r="A7" s="10">
        <v>3</v>
      </c>
      <c r="B7" s="10" t="s">
        <v>1305</v>
      </c>
      <c r="C7" s="19" t="s">
        <v>299</v>
      </c>
      <c r="D7" s="10" t="s">
        <v>562</v>
      </c>
      <c r="E7" s="46">
        <f>+ยกมา!J7</f>
        <v>0</v>
      </c>
      <c r="F7" s="44">
        <f>+ยกมา!F7+'1'!F7+'2'!F7+'3'!F7+'4'!F7+'5'!F7+'6'!F7+'7'!F7+'8'!F7+'9'!F7+'10'!F7+'11'!F7+'12'!F7+'13'!F7+'14'!F7+'15'!F7+'16'!F7+'17'!F7+'18'!F7+'19'!F7+'20'!F7+'21'!F7+'22'!F7+'23'!F7+'24'!F7+'25'!F7+'26'!F7+'27'!F7+'28'!F7+'29'!F7+'30'!F7+'31.'!F7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>+ยกมา!J7+'1'!J7+'2'!J7+'3'!J7+'4'!J7+'5'!J7+'6'!J7+'7'!J7+'8'!J7+'9'!J7+'10'!J7+'11'!J7+'12'!J7+'13'!J7+'14'!J7+'15'!J7+'16'!J7+'17'!J7+'18'!K7+'19'!J7+'20'!J7+'21'!J7+'22'!J7+'23'!J7+'24'!J7+'25'!J7+'26'!J7+'27'!J7+'28'!J7+'29'!J7+'30'!J7+'31.'!J7</f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1"/>
        <v>0</v>
      </c>
      <c r="Q7" s="45">
        <v>3</v>
      </c>
      <c r="R7" s="46">
        <f>+'3'!N262</f>
        <v>4060</v>
      </c>
      <c r="S7" s="46">
        <f>+'3'!N267</f>
        <v>709</v>
      </c>
      <c r="T7" s="46">
        <f>+'3'!N265</f>
        <v>0</v>
      </c>
      <c r="U7" s="66">
        <f>+'3'!N263</f>
        <v>0</v>
      </c>
      <c r="V7" s="46">
        <f>+'3'!N266</f>
        <v>90</v>
      </c>
      <c r="W7" s="46">
        <f>+'3'!N264</f>
        <v>2161</v>
      </c>
      <c r="X7" s="46">
        <f t="shared" si="2"/>
        <v>1100</v>
      </c>
      <c r="Y7" s="46">
        <f>+'3'!N269</f>
        <v>1100</v>
      </c>
      <c r="Z7" s="47">
        <f t="shared" si="3"/>
        <v>0</v>
      </c>
      <c r="AA7" s="132" t="s">
        <v>1364</v>
      </c>
      <c r="AB7" s="47">
        <f>+W7+Y7</f>
        <v>3261</v>
      </c>
      <c r="AC7" s="146">
        <f t="shared" si="5"/>
        <v>3261</v>
      </c>
    </row>
    <row r="8" spans="1:29" ht="31.5" x14ac:dyDescent="0.65">
      <c r="A8" s="10">
        <v>4</v>
      </c>
      <c r="B8" s="10" t="s">
        <v>1302</v>
      </c>
      <c r="C8" s="19" t="s">
        <v>298</v>
      </c>
      <c r="D8" s="10" t="s">
        <v>432</v>
      </c>
      <c r="E8" s="46">
        <f>+ยกมา!J8</f>
        <v>0</v>
      </c>
      <c r="F8" s="44">
        <f>+ยกมา!F8+'1'!F8+'2'!F8+'3'!F8+'4'!F8+'5'!F8+'6'!F8+'7'!F8+'8'!F8+'9'!F8+'10'!F8+'11'!F8+'12'!F8+'13'!F8+'14'!F8+'15'!F8+'16'!F8+'17'!F8+'18'!F8+'19'!F8+'20'!F8+'21'!F8+'22'!F8+'23'!F8+'24'!F8+'25'!F8+'26'!F8+'27'!F8+'28'!F8+'29'!F8+'30'!F8+'31.'!F8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+ยกมา!J8+'1'!J8+'2'!J8+'3'!J8+'4'!J8+'5'!J8+'6'!J8+'7'!J8+'8'!J8+'9'!J8+'10'!J8+'11'!J8+'12'!J8+'13'!J8+'14'!J8+'15'!J8+'16'!J8+'17'!J8+'18'!K8+'19'!J8+'20'!J8+'21'!J8+'22'!J8+'23'!J8+'24'!J8+'25'!J8+'26'!J8+'27'!J8+'28'!J8+'29'!J8+'30'!J8+'31.'!J8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131">
        <v>33.89</v>
      </c>
      <c r="P8" s="78">
        <f t="shared" si="1"/>
        <v>0</v>
      </c>
      <c r="Q8" s="45">
        <v>4</v>
      </c>
      <c r="R8" s="46">
        <f>+'4'!N262</f>
        <v>2870</v>
      </c>
      <c r="S8" s="46">
        <f>+'4'!N267</f>
        <v>510</v>
      </c>
      <c r="T8" s="46">
        <f>+'4'!N265</f>
        <v>0</v>
      </c>
      <c r="U8" s="66">
        <f>+'4'!N263</f>
        <v>0</v>
      </c>
      <c r="V8" s="46">
        <f>+'4'!N266</f>
        <v>0</v>
      </c>
      <c r="W8" s="46">
        <f>+'4'!N264</f>
        <v>1700</v>
      </c>
      <c r="X8" s="46">
        <f t="shared" si="2"/>
        <v>660</v>
      </c>
      <c r="Y8" s="46">
        <f>+'4'!N269</f>
        <v>660</v>
      </c>
      <c r="Z8" s="47">
        <f t="shared" si="3"/>
        <v>0</v>
      </c>
      <c r="AA8" s="97" t="s">
        <v>1365</v>
      </c>
      <c r="AB8" s="47">
        <f t="shared" si="4"/>
        <v>2360</v>
      </c>
      <c r="AC8" s="146">
        <f t="shared" si="5"/>
        <v>2360</v>
      </c>
    </row>
    <row r="9" spans="1:29" ht="31.5" x14ac:dyDescent="0.65">
      <c r="A9" s="10">
        <v>5</v>
      </c>
      <c r="B9" s="10" t="s">
        <v>1129</v>
      </c>
      <c r="C9" s="19" t="s">
        <v>20</v>
      </c>
      <c r="D9" s="10" t="s">
        <v>562</v>
      </c>
      <c r="E9" s="46">
        <f>+ยกมา!J9</f>
        <v>0</v>
      </c>
      <c r="F9" s="44">
        <f>+ยกมา!F9+'1'!F9+'2'!F9+'3'!F9+'4'!F9+'5'!F9+'6'!F9+'7'!F9+'8'!F9+'9'!F9+'10'!F9+'11'!F9+'12'!F9+'13'!F9+'14'!F9+'15'!F9+'16'!F9+'17'!F9+'18'!F9+'19'!F9+'20'!F9+'21'!F9+'22'!F9+'23'!F9+'24'!F9+'25'!F9+'26'!F9+'27'!F9+'28'!F9+'29'!F9+'30'!F9+'31.'!F9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>+ยกมา!J9+'1'!J9+'2'!J9+'3'!J9+'4'!J9+'5'!J9+'6'!J9+'7'!J9+'8'!J9+'9'!J9+'10'!J9+'11'!J9+'12'!J9+'13'!J9+'14'!J9+'15'!J9+'16'!J9+'17'!J9+'18'!K9+'19'!J9+'20'!J9+'21'!J9+'22'!J9+'23'!J9+'24'!J9+'25'!J9+'26'!J9+'27'!J9+'28'!J9+'29'!J9+'30'!J9+'31.'!J9</f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1"/>
        <v>0</v>
      </c>
      <c r="Q9" s="45">
        <v>5</v>
      </c>
      <c r="R9" s="46">
        <f>+'5'!N262</f>
        <v>6280</v>
      </c>
      <c r="S9" s="46">
        <f>+'5'!N267</f>
        <v>1347</v>
      </c>
      <c r="T9" s="46">
        <f>+'5'!N265</f>
        <v>0</v>
      </c>
      <c r="U9" s="66">
        <f>+'5'!N263</f>
        <v>0</v>
      </c>
      <c r="V9" s="46">
        <f>+'5'!N266</f>
        <v>0</v>
      </c>
      <c r="W9" s="46">
        <f>+'5'!N264</f>
        <v>2018</v>
      </c>
      <c r="X9" s="46">
        <f t="shared" si="2"/>
        <v>2915</v>
      </c>
      <c r="Y9" s="46">
        <f>+'5'!N269</f>
        <v>2915</v>
      </c>
      <c r="Z9" s="47">
        <f t="shared" si="3"/>
        <v>0</v>
      </c>
      <c r="AA9" s="97" t="s">
        <v>1366</v>
      </c>
      <c r="AB9" s="47">
        <f t="shared" si="4"/>
        <v>4933</v>
      </c>
      <c r="AC9" s="146">
        <f t="shared" si="5"/>
        <v>4933</v>
      </c>
    </row>
    <row r="10" spans="1:29" ht="31.5" x14ac:dyDescent="0.65">
      <c r="A10" s="10">
        <v>6</v>
      </c>
      <c r="B10" s="10" t="s">
        <v>1130</v>
      </c>
      <c r="C10" s="19" t="s">
        <v>21</v>
      </c>
      <c r="D10" s="10" t="s">
        <v>562</v>
      </c>
      <c r="E10" s="46">
        <f>+ยกมา!J10</f>
        <v>0</v>
      </c>
      <c r="F10" s="44">
        <f>+ยกมา!F10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>+ยกมา!J10+'1'!J10+'2'!J10+'3'!J10+'4'!J10+'5'!J10+'6'!J10+'7'!J10+'8'!J10+'9'!J10+'10'!J10+'11'!J10+'12'!J10+'13'!J10+'14'!J10+'15'!J10+'16'!J10+'17'!J10+'18'!K10+'19'!J10+'20'!J10+'21'!J10+'22'!J10+'23'!J10+'24'!J10+'25'!J10+'26'!J10+'27'!J10+'28'!J10+'29'!J10+'30'!J10+'31.'!J10</f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1"/>
        <v>0</v>
      </c>
      <c r="Q10" s="45">
        <v>6</v>
      </c>
      <c r="R10" s="46">
        <f>+'6'!N262</f>
        <v>3320</v>
      </c>
      <c r="S10" s="46">
        <f>+'6'!N267</f>
        <v>190</v>
      </c>
      <c r="T10" s="46">
        <f>+'6'!N265</f>
        <v>0</v>
      </c>
      <c r="U10" s="66">
        <f>+'6'!N263</f>
        <v>0</v>
      </c>
      <c r="V10" s="46">
        <f>+'6'!N266</f>
        <v>0</v>
      </c>
      <c r="W10" s="46">
        <f>+'6'!N264</f>
        <v>2165</v>
      </c>
      <c r="X10" s="46">
        <f t="shared" si="2"/>
        <v>965</v>
      </c>
      <c r="Y10" s="46">
        <f>+'6'!N269</f>
        <v>965</v>
      </c>
      <c r="Z10" s="47">
        <f t="shared" si="3"/>
        <v>0</v>
      </c>
      <c r="AA10" s="132" t="s">
        <v>1367</v>
      </c>
      <c r="AB10" s="47">
        <f t="shared" si="4"/>
        <v>3130</v>
      </c>
      <c r="AC10" s="146">
        <f t="shared" si="5"/>
        <v>3130</v>
      </c>
    </row>
    <row r="11" spans="1:29" ht="31.5" x14ac:dyDescent="0.65">
      <c r="A11" s="10">
        <v>7</v>
      </c>
      <c r="B11" s="10" t="s">
        <v>1081</v>
      </c>
      <c r="C11" s="19" t="s">
        <v>295</v>
      </c>
      <c r="D11" s="10" t="s">
        <v>432</v>
      </c>
      <c r="E11" s="46">
        <f>+ยกมา!J11</f>
        <v>4</v>
      </c>
      <c r="F11" s="44">
        <f>+ยกมา!F11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15</v>
      </c>
      <c r="G11" s="43">
        <f t="shared" si="0"/>
        <v>19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2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>+ยกมา!J11+'1'!J11+'2'!J11+'3'!J11+'4'!J11+'5'!J11+'6'!J11+'7'!J11+'8'!J11+'9'!J11+'10'!J11+'11'!J11+'12'!J11+'13'!J11+'14'!J11+'15'!J11+'16'!J11+'17'!J11+'18'!K11+'19'!J11+'20'!J11+'21'!J11+'22'!J11+'23'!J11+'24'!J11+'25'!J11+'26'!J11+'27'!J11+'28'!J11+'29'!J11+'30'!J11+'31.'!J11</f>
        <v>91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200</v>
      </c>
      <c r="N11" s="19"/>
      <c r="O11" s="131">
        <v>19.36</v>
      </c>
      <c r="P11" s="78">
        <f t="shared" si="1"/>
        <v>135.51999999999998</v>
      </c>
      <c r="Q11" s="45">
        <v>7</v>
      </c>
      <c r="R11" s="46">
        <f>+'7'!N262</f>
        <v>885</v>
      </c>
      <c r="S11" s="46">
        <f>+'7'!N267</f>
        <v>185</v>
      </c>
      <c r="T11" s="46">
        <f>+'7'!N265</f>
        <v>0</v>
      </c>
      <c r="U11" s="66">
        <f>+'7'!N263</f>
        <v>0</v>
      </c>
      <c r="V11" s="46">
        <f>+'7'!N266</f>
        <v>0</v>
      </c>
      <c r="W11" s="46">
        <f>+'7'!N264</f>
        <v>485</v>
      </c>
      <c r="X11" s="46">
        <f t="shared" si="2"/>
        <v>215</v>
      </c>
      <c r="Y11" s="46">
        <f>+'7'!N269</f>
        <v>215</v>
      </c>
      <c r="Z11" s="47">
        <f t="shared" si="3"/>
        <v>0</v>
      </c>
      <c r="AA11" s="132" t="s">
        <v>1361</v>
      </c>
      <c r="AB11" s="47">
        <f t="shared" si="4"/>
        <v>700</v>
      </c>
      <c r="AC11" s="146">
        <f t="shared" si="5"/>
        <v>700</v>
      </c>
    </row>
    <row r="12" spans="1:29" ht="31.5" x14ac:dyDescent="0.65">
      <c r="A12" s="10">
        <v>8</v>
      </c>
      <c r="B12" s="10" t="s">
        <v>589</v>
      </c>
      <c r="C12" s="19" t="s">
        <v>300</v>
      </c>
      <c r="D12" s="10" t="s">
        <v>432</v>
      </c>
      <c r="E12" s="46">
        <f>+ยกมา!J12</f>
        <v>0</v>
      </c>
      <c r="F12" s="44">
        <f>+ยกมา!F12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>+ยกมา!J12+'1'!J12+'2'!J12+'3'!J12+'4'!J12+'5'!J12+'6'!J12+'7'!J12+'8'!J12+'9'!J12+'10'!J12+'11'!J12+'12'!J12+'13'!J12+'14'!J12+'15'!J12+'16'!J12+'17'!J12+'18'!K12+'19'!J12+'20'!J12+'21'!J12+'22'!J12+'23'!J12+'24'!J12+'25'!J12+'26'!J12+'27'!J12+'28'!J12+'29'!J12+'30'!J12+'31.'!J12</f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1"/>
        <v>0</v>
      </c>
      <c r="Q12" s="45">
        <v>8</v>
      </c>
      <c r="R12" s="46">
        <f>+'8'!N262</f>
        <v>4795</v>
      </c>
      <c r="S12" s="46">
        <f>+'8'!N267</f>
        <v>420</v>
      </c>
      <c r="T12" s="46">
        <f>+'8'!N263</f>
        <v>0</v>
      </c>
      <c r="U12" s="66">
        <f>+'8'!N263</f>
        <v>0</v>
      </c>
      <c r="V12" s="46">
        <f>+'8'!N266</f>
        <v>0</v>
      </c>
      <c r="W12" s="46">
        <f>+'8'!N264</f>
        <v>4070</v>
      </c>
      <c r="X12" s="46">
        <f t="shared" si="2"/>
        <v>305</v>
      </c>
      <c r="Y12" s="46">
        <f>+'8'!N269</f>
        <v>305</v>
      </c>
      <c r="Z12" s="47">
        <f t="shared" si="3"/>
        <v>0</v>
      </c>
      <c r="AA12" s="132" t="s">
        <v>1362</v>
      </c>
      <c r="AB12" s="47">
        <f t="shared" si="4"/>
        <v>4375</v>
      </c>
      <c r="AC12" s="146">
        <f t="shared" si="5"/>
        <v>4375</v>
      </c>
    </row>
    <row r="13" spans="1:29" ht="31.5" x14ac:dyDescent="0.65">
      <c r="A13" s="10">
        <v>9</v>
      </c>
      <c r="B13" s="10" t="s">
        <v>935</v>
      </c>
      <c r="C13" s="19" t="s">
        <v>287</v>
      </c>
      <c r="D13" s="10" t="s">
        <v>432</v>
      </c>
      <c r="E13" s="46">
        <f>+ยกมา!J13</f>
        <v>0</v>
      </c>
      <c r="F13" s="44">
        <f>+ยกมา!F13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>+ยกมา!J13+'1'!J13+'2'!J13+'3'!J13+'4'!J13+'5'!J13+'6'!J13+'7'!J13+'8'!J13+'9'!J13+'10'!J13+'11'!J13+'12'!J13+'13'!J13+'14'!J13+'15'!J13+'16'!J13+'17'!J13+'18'!K13+'19'!J13+'20'!J13+'21'!J13+'22'!J13+'23'!J13+'24'!J13+'25'!J13+'26'!J13+'27'!J13+'28'!J13+'29'!J13+'30'!J13+'31.'!J13</f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43">
        <v>19.82</v>
      </c>
      <c r="P13" s="78">
        <f t="shared" si="1"/>
        <v>0</v>
      </c>
      <c r="Q13" s="45">
        <v>9</v>
      </c>
      <c r="R13" s="46">
        <f>+'9'!N262</f>
        <v>4190</v>
      </c>
      <c r="S13" s="46">
        <f>+'9'!N267</f>
        <v>555</v>
      </c>
      <c r="T13" s="46">
        <f>+'9'!N263</f>
        <v>0</v>
      </c>
      <c r="U13" s="66">
        <f>+'9'!N263</f>
        <v>0</v>
      </c>
      <c r="V13" s="46">
        <f>+'9'!N266</f>
        <v>150</v>
      </c>
      <c r="W13" s="46">
        <f>+'9'!N264</f>
        <v>2860</v>
      </c>
      <c r="X13" s="46">
        <f t="shared" si="2"/>
        <v>625</v>
      </c>
      <c r="Y13" s="46">
        <f>+'9'!N269</f>
        <v>625</v>
      </c>
      <c r="Z13" s="47">
        <f t="shared" si="3"/>
        <v>0</v>
      </c>
      <c r="AA13" s="132" t="s">
        <v>1363</v>
      </c>
      <c r="AB13" s="47">
        <f t="shared" si="4"/>
        <v>3485</v>
      </c>
      <c r="AC13" s="146">
        <f t="shared" si="5"/>
        <v>3485</v>
      </c>
    </row>
    <row r="14" spans="1:29" ht="31.5" x14ac:dyDescent="0.65">
      <c r="A14" s="10">
        <v>10</v>
      </c>
      <c r="B14" s="10" t="s">
        <v>1011</v>
      </c>
      <c r="C14" s="19" t="s">
        <v>301</v>
      </c>
      <c r="D14" s="10" t="s">
        <v>432</v>
      </c>
      <c r="E14" s="46">
        <f>+ยกมา!J14</f>
        <v>0</v>
      </c>
      <c r="F14" s="44">
        <f>+ยกมา!F14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>+ยกมา!J14+'1'!J14+'2'!J14+'3'!J14+'4'!J14+'5'!J14+'6'!J14+'7'!J14+'8'!J14+'9'!J14+'10'!J14+'11'!J14+'12'!J14+'13'!J14+'14'!J14+'15'!J14+'16'!J14+'17'!J14+'18'!K14+'19'!J14+'20'!J14+'21'!J14+'22'!J14+'23'!J14+'24'!J14+'25'!J14+'26'!J14+'27'!J14+'28'!J14+'29'!J14+'30'!J14+'31.'!J14</f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43">
        <v>19.41</v>
      </c>
      <c r="P14" s="78">
        <f t="shared" si="1"/>
        <v>0</v>
      </c>
      <c r="Q14" s="45">
        <v>10</v>
      </c>
      <c r="R14" s="46">
        <f>+'10'!N262</f>
        <v>1585</v>
      </c>
      <c r="S14" s="46">
        <f>+'10'!N267</f>
        <v>124</v>
      </c>
      <c r="T14" s="46">
        <f>+'10'!N265</f>
        <v>0</v>
      </c>
      <c r="U14" s="66">
        <f>+'10'!N263</f>
        <v>0</v>
      </c>
      <c r="V14" s="46">
        <f>+'10'!N266</f>
        <v>0</v>
      </c>
      <c r="W14" s="46">
        <f>+'10'!N264</f>
        <v>216</v>
      </c>
      <c r="X14" s="46">
        <f t="shared" si="2"/>
        <v>1245</v>
      </c>
      <c r="Y14" s="46">
        <f>+'10'!N269</f>
        <v>1245</v>
      </c>
      <c r="Z14" s="47">
        <f t="shared" si="3"/>
        <v>0</v>
      </c>
      <c r="AA14" s="132" t="s">
        <v>1364</v>
      </c>
      <c r="AB14" s="47">
        <f t="shared" si="4"/>
        <v>1461</v>
      </c>
      <c r="AC14" s="146">
        <f t="shared" si="5"/>
        <v>1461</v>
      </c>
    </row>
    <row r="15" spans="1:29" ht="31.5" x14ac:dyDescent="0.65">
      <c r="A15" s="10">
        <v>11</v>
      </c>
      <c r="B15" s="10" t="s">
        <v>951</v>
      </c>
      <c r="C15" s="19" t="s">
        <v>285</v>
      </c>
      <c r="D15" s="10" t="s">
        <v>432</v>
      </c>
      <c r="E15" s="46">
        <f>+ยกมา!J15</f>
        <v>0</v>
      </c>
      <c r="F15" s="44">
        <f>+ยกมา!F15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5</v>
      </c>
      <c r="G15" s="43">
        <f t="shared" si="0"/>
        <v>5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>+ยกมา!J15+'1'!J15+'2'!J15+'3'!J15+'4'!J15+'5'!J15+'6'!J15+'7'!J15+'8'!J15+'9'!J15+'10'!J15+'11'!J15+'12'!J15+'13'!J15+'14'!J15+'15'!J15+'16'!J15+'17'!J15+'18'!K15+'19'!J15+'20'!J15+'21'!J15+'22'!J15+'23'!J15+'24'!J15+'25'!J15+'26'!J15+'27'!J15+'28'!J15+'29'!J15+'30'!J15+'31.'!J15</f>
        <v>36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5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250</v>
      </c>
      <c r="N15" s="19"/>
      <c r="O15" s="143">
        <v>22.41</v>
      </c>
      <c r="P15" s="78">
        <f t="shared" si="1"/>
        <v>112.05</v>
      </c>
      <c r="Q15" s="45">
        <v>11</v>
      </c>
      <c r="R15" s="46">
        <f>+'11'!N262</f>
        <v>3300</v>
      </c>
      <c r="S15" s="46">
        <f>+'11'!N267</f>
        <v>735</v>
      </c>
      <c r="T15" s="46">
        <f>+'11'!N265</f>
        <v>0</v>
      </c>
      <c r="U15" s="66">
        <f>+'11'!N263</f>
        <v>0</v>
      </c>
      <c r="V15" s="46">
        <f>+'11'!N266</f>
        <v>0</v>
      </c>
      <c r="W15" s="46">
        <f>+'11'!N264</f>
        <v>1700</v>
      </c>
      <c r="X15" s="46">
        <f t="shared" si="2"/>
        <v>865</v>
      </c>
      <c r="Y15" s="46">
        <f>+'11'!N269</f>
        <v>865</v>
      </c>
      <c r="Z15" s="47">
        <f t="shared" si="3"/>
        <v>0</v>
      </c>
      <c r="AA15" s="97" t="s">
        <v>1365</v>
      </c>
      <c r="AB15" s="47">
        <f t="shared" si="4"/>
        <v>2565</v>
      </c>
      <c r="AC15" s="146">
        <f t="shared" si="5"/>
        <v>2565</v>
      </c>
    </row>
    <row r="16" spans="1:29" ht="31.5" x14ac:dyDescent="0.65">
      <c r="A16" s="10">
        <v>12</v>
      </c>
      <c r="B16" s="10"/>
      <c r="C16" s="19" t="s">
        <v>303</v>
      </c>
      <c r="D16" s="10" t="s">
        <v>432</v>
      </c>
      <c r="E16" s="46">
        <f>+ยกมา!J16</f>
        <v>0</v>
      </c>
      <c r="F16" s="44">
        <f>+ยกมา!F16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>+ยกมา!J16+'1'!J16+'2'!J16+'3'!J16+'4'!J16+'5'!J16+'6'!J16+'7'!J16+'8'!J16+'9'!J16+'10'!J16+'11'!J16+'12'!J16+'13'!J16+'14'!J16+'15'!J16+'16'!J16+'17'!J16+'18'!K16+'19'!J16+'20'!J16+'21'!J16+'22'!J16+'23'!J16+'24'!J16+'25'!J16+'26'!J16+'27'!J16+'28'!J16+'29'!J16+'30'!J16+'31.'!J16</f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43"/>
      <c r="P16" s="78">
        <f t="shared" si="1"/>
        <v>0</v>
      </c>
      <c r="Q16" s="45">
        <v>12</v>
      </c>
      <c r="R16" s="46">
        <f>+'12'!N262</f>
        <v>2025</v>
      </c>
      <c r="S16" s="46">
        <f>+'12'!N267</f>
        <v>130</v>
      </c>
      <c r="T16" s="46">
        <f>+'12'!N265</f>
        <v>0</v>
      </c>
      <c r="U16" s="66">
        <f>+'12'!N263</f>
        <v>0</v>
      </c>
      <c r="V16" s="46">
        <f>+'12'!N266</f>
        <v>0</v>
      </c>
      <c r="W16" s="46">
        <f>+'12'!N264</f>
        <v>1345</v>
      </c>
      <c r="X16" s="46">
        <f t="shared" si="2"/>
        <v>550</v>
      </c>
      <c r="Y16" s="46">
        <f>+'12'!N269</f>
        <v>550</v>
      </c>
      <c r="Z16" s="47">
        <f t="shared" si="3"/>
        <v>0</v>
      </c>
      <c r="AA16" s="97" t="s">
        <v>1366</v>
      </c>
      <c r="AB16" s="47">
        <f t="shared" si="4"/>
        <v>1895</v>
      </c>
      <c r="AC16" s="146">
        <f t="shared" si="5"/>
        <v>1895</v>
      </c>
    </row>
    <row r="17" spans="1:29" ht="31.5" x14ac:dyDescent="0.65">
      <c r="A17" s="10">
        <v>13</v>
      </c>
      <c r="B17" s="10" t="s">
        <v>931</v>
      </c>
      <c r="C17" s="19" t="s">
        <v>289</v>
      </c>
      <c r="D17" s="10" t="s">
        <v>432</v>
      </c>
      <c r="E17" s="46">
        <f>+ยกมา!J17</f>
        <v>0</v>
      </c>
      <c r="F17" s="44">
        <f>+ยกมา!F17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>+ยกมา!J17+'1'!J17+'2'!J17+'3'!J17+'4'!J17+'5'!J17+'6'!J17+'7'!J17+'8'!J17+'9'!J17+'10'!J17+'11'!J17+'12'!J17+'13'!J17+'14'!J17+'15'!J17+'16'!J17+'17'!J17+'18'!K17+'19'!J17+'20'!J17+'21'!J17+'22'!J17+'23'!J17+'24'!J17+'25'!J17+'26'!J17+'27'!J17+'28'!J17+'29'!J17+'30'!J17+'31.'!J17</f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43">
        <v>4</v>
      </c>
      <c r="P17" s="78">
        <f t="shared" si="1"/>
        <v>0</v>
      </c>
      <c r="Q17" s="45">
        <v>13</v>
      </c>
      <c r="R17" s="46">
        <f>+'13'!N262</f>
        <v>1955</v>
      </c>
      <c r="S17" s="46">
        <f>+'13'!N267</f>
        <v>50</v>
      </c>
      <c r="T17" s="46">
        <f>+'13'!N265</f>
        <v>0</v>
      </c>
      <c r="U17" s="66">
        <f>+'13'!N263</f>
        <v>0</v>
      </c>
      <c r="V17" s="46">
        <f>+'13'!N266</f>
        <v>0</v>
      </c>
      <c r="W17" s="46">
        <f>+'13'!N264</f>
        <v>940</v>
      </c>
      <c r="X17" s="46">
        <f t="shared" si="2"/>
        <v>965</v>
      </c>
      <c r="Y17" s="46">
        <f>+'13'!N269</f>
        <v>965</v>
      </c>
      <c r="Z17" s="47">
        <f t="shared" si="3"/>
        <v>0</v>
      </c>
      <c r="AA17" s="132" t="s">
        <v>1367</v>
      </c>
      <c r="AB17" s="47">
        <f t="shared" si="4"/>
        <v>1905</v>
      </c>
      <c r="AC17" s="146">
        <f t="shared" si="5"/>
        <v>1905</v>
      </c>
    </row>
    <row r="18" spans="1:29" ht="31.5" x14ac:dyDescent="0.65">
      <c r="A18" s="10">
        <v>14</v>
      </c>
      <c r="B18" s="10" t="s">
        <v>936</v>
      </c>
      <c r="C18" s="19" t="s">
        <v>312</v>
      </c>
      <c r="D18" s="10" t="s">
        <v>432</v>
      </c>
      <c r="E18" s="46">
        <f>+ยกมา!J18</f>
        <v>3</v>
      </c>
      <c r="F18" s="44">
        <f>+ยกมา!F18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6</v>
      </c>
      <c r="G18" s="43">
        <f t="shared" si="0"/>
        <v>9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>+ยกมา!J18+'1'!J18+'2'!J18+'3'!J18+'4'!J18+'5'!J18+'6'!J18+'7'!J18+'8'!J18+'9'!J18+'10'!J18+'11'!J18+'12'!J18+'13'!J18+'14'!J18+'15'!J18+'16'!J18+'17'!J18+'18'!K18+'19'!J18+'20'!J18+'21'!J18+'22'!J18+'23'!J18+'24'!J18+'25'!J18+'26'!J18+'27'!J18+'28'!J18+'29'!J18+'30'!J18+'31.'!J18</f>
        <v>35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9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450</v>
      </c>
      <c r="N18" s="19"/>
      <c r="O18" s="131">
        <v>19.12</v>
      </c>
      <c r="P18" s="78">
        <f t="shared" si="1"/>
        <v>172.08</v>
      </c>
      <c r="Q18" s="45">
        <v>14</v>
      </c>
      <c r="R18" s="46">
        <f>+'14'!N262</f>
        <v>1925</v>
      </c>
      <c r="S18" s="46">
        <f>+'14'!N267</f>
        <v>360</v>
      </c>
      <c r="T18" s="46">
        <f>+'14'!N265</f>
        <v>0</v>
      </c>
      <c r="U18" s="66">
        <f>+'14'!N263</f>
        <v>0</v>
      </c>
      <c r="V18" s="46">
        <f>+'14'!N266</f>
        <v>6</v>
      </c>
      <c r="W18" s="46">
        <f>+'14'!N264</f>
        <v>775</v>
      </c>
      <c r="X18" s="46">
        <f t="shared" si="2"/>
        <v>784</v>
      </c>
      <c r="Y18" s="46">
        <f>+'14'!N269</f>
        <v>784</v>
      </c>
      <c r="Z18" s="47">
        <f t="shared" si="3"/>
        <v>0</v>
      </c>
      <c r="AA18" s="132" t="s">
        <v>1361</v>
      </c>
      <c r="AB18" s="98">
        <f t="shared" si="4"/>
        <v>1559</v>
      </c>
      <c r="AC18" s="146">
        <f t="shared" si="5"/>
        <v>1559</v>
      </c>
    </row>
    <row r="19" spans="1:29" ht="31.5" x14ac:dyDescent="0.65">
      <c r="A19" s="10">
        <v>15</v>
      </c>
      <c r="B19" s="10" t="s">
        <v>950</v>
      </c>
      <c r="C19" s="19" t="s">
        <v>292</v>
      </c>
      <c r="D19" s="10" t="s">
        <v>432</v>
      </c>
      <c r="E19" s="46">
        <f>+ยกมา!J19</f>
        <v>0</v>
      </c>
      <c r="F19" s="44">
        <f>+ยกมา!F19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>+ยกมา!J19+'1'!J19+'2'!J19+'3'!J19+'4'!J19+'5'!J19+'6'!J19+'7'!J19+'8'!J19+'9'!J19+'10'!J19+'11'!J19+'12'!J19+'13'!J19+'14'!J19+'15'!J19+'16'!J19+'17'!J19+'18'!K19+'19'!J19+'20'!J19+'21'!J19+'22'!J19+'23'!J19+'24'!J19+'25'!J19+'26'!J19+'27'!J19+'28'!J19+'29'!J19+'30'!J19+'31.'!J19</f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43">
        <v>20.37</v>
      </c>
      <c r="P19" s="78">
        <f t="shared" si="1"/>
        <v>0</v>
      </c>
      <c r="Q19" s="45">
        <v>15</v>
      </c>
      <c r="R19" s="46">
        <f>+'15'!N262</f>
        <v>2675</v>
      </c>
      <c r="S19" s="46">
        <f>+'15'!N267</f>
        <v>506</v>
      </c>
      <c r="T19" s="46">
        <f>+'15'!N265</f>
        <v>0</v>
      </c>
      <c r="U19" s="66">
        <f>+'15'!N263</f>
        <v>0</v>
      </c>
      <c r="V19" s="46">
        <f>+'15'!N266</f>
        <v>40</v>
      </c>
      <c r="W19" s="46">
        <f>+'15'!N264</f>
        <v>1498</v>
      </c>
      <c r="X19" s="46">
        <f t="shared" si="2"/>
        <v>631</v>
      </c>
      <c r="Y19" s="46">
        <f>+'15'!N269</f>
        <v>631</v>
      </c>
      <c r="Z19" s="47">
        <f t="shared" si="3"/>
        <v>0</v>
      </c>
      <c r="AA19" s="132" t="s">
        <v>1362</v>
      </c>
      <c r="AB19" s="47">
        <f t="shared" si="4"/>
        <v>2129</v>
      </c>
      <c r="AC19" s="146">
        <f t="shared" si="5"/>
        <v>2129</v>
      </c>
    </row>
    <row r="20" spans="1:29" ht="31.5" x14ac:dyDescent="0.65">
      <c r="A20" s="10">
        <v>16</v>
      </c>
      <c r="B20" s="10" t="s">
        <v>1080</v>
      </c>
      <c r="C20" s="19" t="s">
        <v>25</v>
      </c>
      <c r="D20" s="10" t="s">
        <v>432</v>
      </c>
      <c r="E20" s="46">
        <f>+ยกมา!J20</f>
        <v>0</v>
      </c>
      <c r="F20" s="44">
        <f>+ยกมา!F20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21</v>
      </c>
      <c r="G20" s="43">
        <f t="shared" si="0"/>
        <v>21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3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>+ยกมา!J20+'1'!J20+'2'!J20+'3'!J20+'4'!J20+'5'!J20+'6'!J20+'7'!J20+'8'!J20+'9'!J20+'10'!J20+'11'!J20+'12'!J20+'13'!J20+'14'!J20+'15'!J20+'16'!J20+'17'!J20+'18'!K20+'19'!J20+'20'!J20+'21'!J20+'22'!J20+'23'!J20+'24'!J20+'25'!J20+'26'!J20+'27'!J20+'28'!J20+'29'!J20+'30'!J20+'31.'!J20</f>
        <v>93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15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910</v>
      </c>
      <c r="N20" s="19"/>
      <c r="O20" s="131">
        <v>22.25</v>
      </c>
      <c r="P20" s="78">
        <f t="shared" si="1"/>
        <v>333.75</v>
      </c>
      <c r="Q20" s="45">
        <v>16</v>
      </c>
      <c r="R20" s="46">
        <f>+'16'!N262</f>
        <v>8085</v>
      </c>
      <c r="S20" s="46">
        <f>+'16'!N267</f>
        <v>753</v>
      </c>
      <c r="T20" s="46">
        <f>+'16'!N265</f>
        <v>0</v>
      </c>
      <c r="U20" s="66">
        <f>+'16'!N263</f>
        <v>0</v>
      </c>
      <c r="V20" s="46">
        <f>+'16'!N266</f>
        <v>0</v>
      </c>
      <c r="W20" s="46">
        <f>+'16'!N264</f>
        <v>5870</v>
      </c>
      <c r="X20" s="46">
        <f t="shared" si="2"/>
        <v>1462</v>
      </c>
      <c r="Y20" s="46">
        <f>+'16'!N269</f>
        <v>1462</v>
      </c>
      <c r="Z20" s="47">
        <f t="shared" si="3"/>
        <v>0</v>
      </c>
      <c r="AA20" s="132" t="s">
        <v>1363</v>
      </c>
      <c r="AB20" s="47">
        <f t="shared" si="4"/>
        <v>7332</v>
      </c>
      <c r="AC20" s="147">
        <f t="shared" si="5"/>
        <v>7332</v>
      </c>
    </row>
    <row r="21" spans="1:29" ht="31.5" x14ac:dyDescent="0.65">
      <c r="A21" s="10">
        <v>17</v>
      </c>
      <c r="B21" s="10" t="s">
        <v>1014</v>
      </c>
      <c r="C21" s="19" t="s">
        <v>304</v>
      </c>
      <c r="D21" s="10" t="s">
        <v>432</v>
      </c>
      <c r="E21" s="46">
        <f>+ยกมา!J21</f>
        <v>3</v>
      </c>
      <c r="F21" s="44">
        <f>+ยกมา!F21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18</v>
      </c>
      <c r="G21" s="43">
        <f t="shared" si="0"/>
        <v>21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3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>+ยกมา!J21+'1'!J21+'2'!J21+'3'!J21+'4'!J21+'5'!J21+'6'!J21+'7'!J21+'8'!J21+'9'!J21+'10'!J21+'11'!J21+'12'!J21+'13'!J21+'14'!J21+'15'!J21+'16'!J21+'17'!J21+'18'!K21+'19'!J21+'20'!J21+'21'!J21+'22'!J21+'23'!J21+'24'!J21+'25'!J21+'26'!J21+'27'!J21+'28'!J21+'29'!J21+'30'!J21+'31.'!J21</f>
        <v>101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12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1020</v>
      </c>
      <c r="N21" s="19"/>
      <c r="O21" s="131">
        <v>22.85</v>
      </c>
      <c r="P21" s="78">
        <f t="shared" si="1"/>
        <v>274.20000000000005</v>
      </c>
      <c r="Q21" s="45">
        <v>17</v>
      </c>
      <c r="R21" s="46">
        <f>+'17'!N262</f>
        <v>5790</v>
      </c>
      <c r="S21" s="46">
        <f>+'17'!N267</f>
        <v>765</v>
      </c>
      <c r="T21" s="46">
        <f>+'1'!N280</f>
        <v>0</v>
      </c>
      <c r="U21" s="66">
        <f>+'1'!N278</f>
        <v>0</v>
      </c>
      <c r="V21" s="46">
        <f>+'17'!N266</f>
        <v>0</v>
      </c>
      <c r="W21" s="46">
        <f>+'17'!N264</f>
        <v>2635</v>
      </c>
      <c r="X21" s="46">
        <f t="shared" si="2"/>
        <v>2390</v>
      </c>
      <c r="Y21" s="46">
        <f>+'17'!N269</f>
        <v>2390</v>
      </c>
      <c r="Z21" s="47">
        <f t="shared" si="3"/>
        <v>0</v>
      </c>
      <c r="AA21" s="132" t="s">
        <v>1364</v>
      </c>
      <c r="AB21" s="47">
        <f t="shared" si="4"/>
        <v>5025</v>
      </c>
      <c r="AC21" s="146">
        <f t="shared" si="5"/>
        <v>5025</v>
      </c>
    </row>
    <row r="22" spans="1:29" ht="31.5" x14ac:dyDescent="0.65">
      <c r="A22" s="10">
        <v>18</v>
      </c>
      <c r="B22" s="10" t="s">
        <v>1008</v>
      </c>
      <c r="C22" s="19" t="s">
        <v>296</v>
      </c>
      <c r="D22" s="10" t="s">
        <v>432</v>
      </c>
      <c r="E22" s="46">
        <f>+ยกมา!J22</f>
        <v>14</v>
      </c>
      <c r="F22" s="44">
        <f>+ยกมา!F22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115</v>
      </c>
      <c r="G22" s="43">
        <f t="shared" si="0"/>
        <v>129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4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12</v>
      </c>
      <c r="J22" s="43">
        <f>+ยกมา!J22+'1'!J22+'2'!J22+'3'!J22+'4'!J22+'5'!J22+'6'!J22+'7'!J22+'8'!J22+'9'!J22+'10'!J22+'11'!J22+'12'!J22+'13'!J22+'14'!J22+'15'!J22+'16'!J22+'17'!J22+'18'!K22+'19'!J22+'20'!J22+'21'!J22+'22'!J22+'23'!J22+'24'!J22+'25'!J22+'26'!J22+'27'!J22+'28'!J22+'29'!J22+'30'!J22+'31.'!J22</f>
        <v>822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76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7600</v>
      </c>
      <c r="N22" s="19"/>
      <c r="O22" s="131">
        <v>27.98</v>
      </c>
      <c r="P22" s="78">
        <f t="shared" si="1"/>
        <v>2126.48</v>
      </c>
      <c r="Q22" s="45">
        <v>18</v>
      </c>
      <c r="R22" s="46">
        <f>+'18'!N262</f>
        <v>5895</v>
      </c>
      <c r="S22" s="46">
        <f>+'18'!N267</f>
        <v>0</v>
      </c>
      <c r="T22" s="46">
        <f>+'1'!N281</f>
        <v>0</v>
      </c>
      <c r="U22" s="66">
        <f>+'1'!N279</f>
        <v>0</v>
      </c>
      <c r="V22" s="46">
        <f>+'18'!N266</f>
        <v>1242</v>
      </c>
      <c r="W22" s="46">
        <f>+'18'!N264</f>
        <v>1365</v>
      </c>
      <c r="X22" s="46">
        <f t="shared" si="2"/>
        <v>3288</v>
      </c>
      <c r="Y22" s="46">
        <f>+'18'!N269</f>
        <v>3288</v>
      </c>
      <c r="Z22" s="47">
        <f t="shared" si="3"/>
        <v>0</v>
      </c>
      <c r="AA22" s="97" t="s">
        <v>1365</v>
      </c>
      <c r="AB22" s="47">
        <f t="shared" si="4"/>
        <v>4653</v>
      </c>
      <c r="AC22" s="146">
        <f t="shared" si="5"/>
        <v>4653</v>
      </c>
    </row>
    <row r="23" spans="1:29" ht="31.5" x14ac:dyDescent="0.65">
      <c r="A23" s="10">
        <v>19</v>
      </c>
      <c r="B23" s="10" t="s">
        <v>1004</v>
      </c>
      <c r="C23" s="19" t="s">
        <v>302</v>
      </c>
      <c r="D23" s="10" t="s">
        <v>432</v>
      </c>
      <c r="E23" s="46">
        <f>+ยกมา!J23</f>
        <v>0</v>
      </c>
      <c r="F23" s="44">
        <f>+ยกมา!F23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>+ยกมา!J23+'1'!J23+'2'!J23+'3'!J23+'4'!J23+'5'!J23+'6'!J23+'7'!J23+'8'!J23+'9'!J23+'10'!J23+'11'!J23+'12'!J23+'13'!J23+'14'!J23+'15'!J23+'16'!J23+'17'!J23+'18'!K23+'19'!J23+'20'!J23+'21'!J23+'22'!J23+'23'!J23+'24'!J23+'25'!J23+'26'!J23+'27'!J23+'28'!J23+'29'!J23+'30'!J23+'31.'!J23</f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43">
        <v>29.74</v>
      </c>
      <c r="P23" s="78">
        <f t="shared" si="1"/>
        <v>0</v>
      </c>
      <c r="Q23" s="45">
        <v>19</v>
      </c>
      <c r="R23" s="46">
        <f>+'19'!N262</f>
        <v>3075</v>
      </c>
      <c r="S23" s="46">
        <f>+'19'!N267</f>
        <v>110</v>
      </c>
      <c r="T23" s="46">
        <f>+'1'!N282</f>
        <v>0</v>
      </c>
      <c r="U23" s="66">
        <f>+'1'!N280</f>
        <v>0</v>
      </c>
      <c r="V23" s="46">
        <f>+'19'!N266</f>
        <v>0</v>
      </c>
      <c r="W23" s="46">
        <f>+'19'!N264</f>
        <v>2340</v>
      </c>
      <c r="X23" s="46">
        <f t="shared" si="2"/>
        <v>625</v>
      </c>
      <c r="Y23" s="46">
        <f>+'19'!N269</f>
        <v>625</v>
      </c>
      <c r="Z23" s="47">
        <f t="shared" si="3"/>
        <v>0</v>
      </c>
      <c r="AA23" s="97" t="s">
        <v>1366</v>
      </c>
      <c r="AB23" s="47">
        <f t="shared" si="4"/>
        <v>2965</v>
      </c>
      <c r="AC23" s="146">
        <f t="shared" si="5"/>
        <v>2965</v>
      </c>
    </row>
    <row r="24" spans="1:29" ht="31.5" x14ac:dyDescent="0.65">
      <c r="A24" s="10">
        <v>20</v>
      </c>
      <c r="B24" s="86">
        <v>8857125000970</v>
      </c>
      <c r="C24" s="19" t="s">
        <v>286</v>
      </c>
      <c r="D24" s="10" t="s">
        <v>432</v>
      </c>
      <c r="E24" s="46">
        <f>+ยกมา!J24</f>
        <v>7</v>
      </c>
      <c r="F24" s="44">
        <f>+ยกมา!F24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30</v>
      </c>
      <c r="G24" s="43">
        <f t="shared" si="0"/>
        <v>37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>+ยกมา!J24+'1'!J24+'2'!J24+'3'!J24+'4'!J24+'5'!J24+'6'!J24+'7'!J24+'8'!J24+'9'!J24+'10'!J24+'11'!J24+'12'!J24+'13'!J24+'14'!J24+'15'!J24+'16'!J24+'17'!J24+'18'!K24+'19'!J24+'20'!J24+'21'!J24+'22'!J24+'23'!J24+'24'!J24+'25'!J24+'26'!J24+'27'!J24+'28'!J24+'29'!J24+'30'!J24+'31.'!J24</f>
        <v>270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31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3100</v>
      </c>
      <c r="N24" s="19"/>
      <c r="O24" s="131">
        <v>38.659999999999997</v>
      </c>
      <c r="P24" s="78">
        <f t="shared" si="1"/>
        <v>1198.4599999999998</v>
      </c>
      <c r="Q24" s="45">
        <v>20</v>
      </c>
      <c r="R24" s="46">
        <f>+'20'!N262</f>
        <v>3075</v>
      </c>
      <c r="S24" s="46">
        <f>+'20'!N267</f>
        <v>560</v>
      </c>
      <c r="T24" s="46">
        <f>+'1'!N283</f>
        <v>0</v>
      </c>
      <c r="U24" s="66">
        <f>+'1'!N281</f>
        <v>0</v>
      </c>
      <c r="V24" s="46">
        <f>+'1'!N284</f>
        <v>0</v>
      </c>
      <c r="W24" s="46">
        <f>+'20'!N264</f>
        <v>905</v>
      </c>
      <c r="X24" s="46">
        <f t="shared" si="2"/>
        <v>1610</v>
      </c>
      <c r="Y24" s="46">
        <f>+'20'!N269</f>
        <v>1610</v>
      </c>
      <c r="Z24" s="47">
        <f t="shared" si="3"/>
        <v>0</v>
      </c>
      <c r="AA24" s="132" t="s">
        <v>1367</v>
      </c>
      <c r="AB24" s="47">
        <f t="shared" si="4"/>
        <v>2515</v>
      </c>
      <c r="AC24" s="146">
        <f t="shared" si="5"/>
        <v>2515</v>
      </c>
    </row>
    <row r="25" spans="1:29" ht="31.5" x14ac:dyDescent="0.65">
      <c r="A25" s="10">
        <v>21</v>
      </c>
      <c r="B25" s="86">
        <v>8857125003810</v>
      </c>
      <c r="C25" s="19" t="s">
        <v>291</v>
      </c>
      <c r="D25" s="10" t="s">
        <v>432</v>
      </c>
      <c r="E25" s="46">
        <f>+ยกมา!J25</f>
        <v>0</v>
      </c>
      <c r="F25" s="44">
        <f>+ยกมา!F25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>+ยกมา!J25+'1'!J25+'2'!J25+'3'!J25+'4'!J25+'5'!J25+'6'!J25+'7'!J25+'8'!J25+'9'!J25+'10'!J25+'11'!J25+'12'!J25+'13'!J25+'14'!J25+'15'!J25+'16'!J25+'17'!J25+'18'!K25+'19'!J25+'20'!J25+'21'!J25+'22'!J25+'23'!J25+'24'!J25+'25'!J25+'26'!J25+'27'!J25+'28'!J25+'29'!J25+'30'!J25+'31.'!J25</f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1"/>
        <v>0</v>
      </c>
      <c r="Q25" s="45">
        <v>21</v>
      </c>
      <c r="R25" s="46">
        <f>+'21'!N262</f>
        <v>2131</v>
      </c>
      <c r="S25" s="46">
        <f>+'21'!N267</f>
        <v>134</v>
      </c>
      <c r="T25" s="46">
        <f>+'1'!N284</f>
        <v>0</v>
      </c>
      <c r="U25" s="66">
        <f>+'1'!N282</f>
        <v>0</v>
      </c>
      <c r="V25" s="46">
        <f>+'1'!N285</f>
        <v>0</v>
      </c>
      <c r="W25" s="46">
        <f>+'21'!N264</f>
        <v>1339</v>
      </c>
      <c r="X25" s="46">
        <f t="shared" si="2"/>
        <v>658</v>
      </c>
      <c r="Y25" s="46">
        <f>+'21'!N269</f>
        <v>658</v>
      </c>
      <c r="Z25" s="47">
        <f t="shared" si="3"/>
        <v>0</v>
      </c>
      <c r="AA25" s="132" t="s">
        <v>1361</v>
      </c>
      <c r="AB25" s="47">
        <f t="shared" si="4"/>
        <v>1997</v>
      </c>
      <c r="AC25" s="146">
        <f t="shared" si="5"/>
        <v>1997</v>
      </c>
    </row>
    <row r="26" spans="1:29" ht="31.5" x14ac:dyDescent="0.65">
      <c r="A26" s="10">
        <v>22</v>
      </c>
      <c r="B26" s="10" t="s">
        <v>1009</v>
      </c>
      <c r="C26" s="19" t="s">
        <v>293</v>
      </c>
      <c r="D26" s="10" t="s">
        <v>432</v>
      </c>
      <c r="E26" s="46">
        <f>+ยกมา!J26</f>
        <v>4</v>
      </c>
      <c r="F26" s="44">
        <f>+ยกมา!F26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2</v>
      </c>
      <c r="G26" s="43">
        <f t="shared" si="0"/>
        <v>6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2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>+ยกมา!J26+'1'!J26+'2'!J26+'3'!J26+'4'!J26+'5'!J26+'6'!J26+'7'!J26+'8'!J26+'9'!J26+'10'!J26+'11'!J26+'12'!J26+'13'!J26+'14'!J26+'15'!J26+'16'!J26+'17'!J26+'18'!K26+'19'!J26+'20'!J26+'21'!J26+'22'!J26+'23'!J26+'24'!J26+'25'!J26+'26'!J26+'27'!J26+'28'!J26+'29'!J26+'30'!J26+'31.'!J26</f>
        <v>20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4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400</v>
      </c>
      <c r="N26" s="19"/>
      <c r="O26" s="131">
        <v>32.97</v>
      </c>
      <c r="P26" s="78">
        <f t="shared" si="1"/>
        <v>131.88</v>
      </c>
      <c r="Q26" s="45">
        <v>22</v>
      </c>
      <c r="R26" s="46">
        <f>+'22'!N262</f>
        <v>3087</v>
      </c>
      <c r="S26" s="46">
        <f>+'22'!N267</f>
        <v>310</v>
      </c>
      <c r="T26" s="46">
        <f>+'22'!N265</f>
        <v>0</v>
      </c>
      <c r="U26" s="66">
        <f>+'22'!N263</f>
        <v>0</v>
      </c>
      <c r="V26" s="46">
        <f>+'22'!N266</f>
        <v>82</v>
      </c>
      <c r="W26" s="46">
        <f>+'22'!N264</f>
        <v>850</v>
      </c>
      <c r="X26" s="46">
        <f t="shared" si="2"/>
        <v>1845</v>
      </c>
      <c r="Y26" s="46">
        <f>+'22'!N269</f>
        <v>1845</v>
      </c>
      <c r="Z26" s="47">
        <f t="shared" si="3"/>
        <v>0</v>
      </c>
      <c r="AA26" s="132" t="s">
        <v>1362</v>
      </c>
      <c r="AB26" s="47">
        <f t="shared" si="4"/>
        <v>2695</v>
      </c>
      <c r="AC26" s="146">
        <f t="shared" si="5"/>
        <v>2695</v>
      </c>
    </row>
    <row r="27" spans="1:29" ht="31.5" x14ac:dyDescent="0.65">
      <c r="A27" s="10">
        <v>23</v>
      </c>
      <c r="B27" s="10" t="s">
        <v>1007</v>
      </c>
      <c r="C27" s="19" t="s">
        <v>288</v>
      </c>
      <c r="D27" s="10" t="s">
        <v>432</v>
      </c>
      <c r="E27" s="46">
        <f>+ยกมา!J27</f>
        <v>0</v>
      </c>
      <c r="F27" s="44">
        <f>+ยกมา!F27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>+ยกมา!J27+'1'!J27+'2'!J27+'3'!J27+'4'!J27+'5'!J27+'6'!J27+'7'!J27+'8'!J27+'9'!J27+'10'!J27+'11'!J27+'12'!J27+'13'!J27+'14'!J27+'15'!J27+'16'!J27+'17'!J27+'18'!K27+'19'!J27+'20'!J27+'21'!J27+'22'!J27+'23'!J27+'24'!J27+'25'!J27+'26'!J27+'27'!J27+'28'!J27+'29'!J27+'30'!J27+'31.'!J27</f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43">
        <v>30.83</v>
      </c>
      <c r="P27" s="78">
        <f t="shared" si="1"/>
        <v>0</v>
      </c>
      <c r="Q27" s="45">
        <v>23</v>
      </c>
      <c r="R27" s="46">
        <f>+'23'!N262</f>
        <v>2973</v>
      </c>
      <c r="S27" s="46">
        <f>+'23'!N267</f>
        <v>177</v>
      </c>
      <c r="T27" s="46">
        <f>+'23'!N265</f>
        <v>0</v>
      </c>
      <c r="U27" s="66">
        <f>+'23'!N263</f>
        <v>0</v>
      </c>
      <c r="V27" s="46">
        <f>+'23'!N266</f>
        <v>238</v>
      </c>
      <c r="W27" s="46">
        <f>+'23'!N264</f>
        <v>1879</v>
      </c>
      <c r="X27" s="46">
        <f t="shared" si="2"/>
        <v>679</v>
      </c>
      <c r="Y27" s="46">
        <f>+'23'!N269</f>
        <v>679</v>
      </c>
      <c r="Z27" s="47">
        <f t="shared" si="3"/>
        <v>0</v>
      </c>
      <c r="AA27" s="132" t="s">
        <v>1363</v>
      </c>
      <c r="AB27" s="47">
        <f t="shared" si="4"/>
        <v>2558</v>
      </c>
      <c r="AC27" s="146">
        <f t="shared" si="5"/>
        <v>2558</v>
      </c>
    </row>
    <row r="28" spans="1:29" ht="31.5" x14ac:dyDescent="0.65">
      <c r="A28" s="10">
        <v>24</v>
      </c>
      <c r="B28" s="10" t="s">
        <v>1002</v>
      </c>
      <c r="C28" s="19" t="s">
        <v>313</v>
      </c>
      <c r="D28" s="10" t="s">
        <v>432</v>
      </c>
      <c r="E28" s="46">
        <f>+ยกมา!J28</f>
        <v>2</v>
      </c>
      <c r="F28" s="44">
        <f>+ยกมา!F28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13</v>
      </c>
      <c r="G28" s="43">
        <f t="shared" si="0"/>
        <v>15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>+ยกมา!J28+'1'!J28+'2'!J28+'3'!J28+'4'!J28+'5'!J28+'6'!J28+'7'!J28+'8'!J28+'9'!J28+'10'!J28+'11'!J28+'12'!J28+'13'!J28+'14'!J28+'15'!J28+'16'!J28+'17'!J28+'18'!K28+'19'!J28+'20'!J28+'21'!J28+'22'!J28+'23'!J28+'24'!J28+'25'!J28+'26'!J28+'27'!J28+'28'!J28+'29'!J28+'30'!J28+'31.'!J28</f>
        <v>47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9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900</v>
      </c>
      <c r="N28" s="19"/>
      <c r="O28" s="131">
        <v>30.86</v>
      </c>
      <c r="P28" s="78">
        <f t="shared" si="1"/>
        <v>277.74</v>
      </c>
      <c r="Q28" s="45">
        <v>24</v>
      </c>
      <c r="R28" s="46">
        <f>+'24'!N262</f>
        <v>5431</v>
      </c>
      <c r="S28" s="46">
        <f>+'24'!N267</f>
        <v>922</v>
      </c>
      <c r="T28" s="46">
        <f>+'1'!N287</f>
        <v>0</v>
      </c>
      <c r="U28" s="66">
        <f>+'1'!N285</f>
        <v>0</v>
      </c>
      <c r="V28" s="46">
        <f>+'1'!N288</f>
        <v>0</v>
      </c>
      <c r="W28" s="46">
        <f>+'24'!N264</f>
        <v>854</v>
      </c>
      <c r="X28" s="46">
        <f t="shared" si="2"/>
        <v>3655</v>
      </c>
      <c r="Y28" s="46">
        <f>+'24'!N269</f>
        <v>3655</v>
      </c>
      <c r="Z28" s="47">
        <f t="shared" si="3"/>
        <v>0</v>
      </c>
      <c r="AA28" s="132" t="s">
        <v>1364</v>
      </c>
      <c r="AB28" s="47">
        <f t="shared" si="4"/>
        <v>4509</v>
      </c>
      <c r="AC28" s="146">
        <f t="shared" si="5"/>
        <v>4509</v>
      </c>
    </row>
    <row r="29" spans="1:29" ht="31.5" x14ac:dyDescent="0.65">
      <c r="A29" s="10">
        <v>25</v>
      </c>
      <c r="B29" s="10" t="s">
        <v>1003</v>
      </c>
      <c r="C29" s="19" t="s">
        <v>290</v>
      </c>
      <c r="D29" s="10" t="s">
        <v>432</v>
      </c>
      <c r="E29" s="46">
        <f>+ยกมา!J29</f>
        <v>0</v>
      </c>
      <c r="F29" s="44">
        <f>+ยกมา!F29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>+ยกมา!J29+'1'!J29+'2'!J29+'3'!J29+'4'!J29+'5'!J29+'6'!J29+'7'!J29+'8'!J29+'9'!J29+'10'!J29+'11'!J29+'12'!J29+'13'!J29+'14'!J29+'15'!J29+'16'!J29+'17'!J29+'18'!K29+'19'!J29+'20'!J29+'21'!J29+'22'!J29+'23'!J29+'24'!J29+'25'!J29+'26'!J29+'27'!J29+'28'!J29+'29'!J29+'30'!J29+'31.'!J29</f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43">
        <v>27.24</v>
      </c>
      <c r="P29" s="78">
        <f t="shared" si="1"/>
        <v>0</v>
      </c>
      <c r="Q29" s="45">
        <v>25</v>
      </c>
      <c r="R29" s="46">
        <f>+'25'!N262</f>
        <v>2682</v>
      </c>
      <c r="S29" s="46">
        <f>+'25'!N267</f>
        <v>142</v>
      </c>
      <c r="T29" s="46">
        <f>+'1'!N288</f>
        <v>0</v>
      </c>
      <c r="U29" s="66">
        <f>+'1'!N286</f>
        <v>0</v>
      </c>
      <c r="V29" s="46">
        <f>+'25'!N266</f>
        <v>50</v>
      </c>
      <c r="W29" s="46">
        <f>+'25'!N264</f>
        <v>1389</v>
      </c>
      <c r="X29" s="46">
        <f>+R29-S29-T29-U29-V29-W29</f>
        <v>1101</v>
      </c>
      <c r="Y29" s="46">
        <f>+'25'!N269</f>
        <v>1101</v>
      </c>
      <c r="Z29" s="47">
        <f>+Y29-X29</f>
        <v>0</v>
      </c>
      <c r="AA29" s="97" t="s">
        <v>1365</v>
      </c>
      <c r="AB29" s="47">
        <f t="shared" si="4"/>
        <v>2490</v>
      </c>
      <c r="AC29" s="146">
        <f t="shared" si="5"/>
        <v>2490</v>
      </c>
    </row>
    <row r="30" spans="1:29" ht="31.5" x14ac:dyDescent="0.65">
      <c r="A30" s="10">
        <v>26</v>
      </c>
      <c r="B30" s="10"/>
      <c r="C30" s="19" t="s">
        <v>1457</v>
      </c>
      <c r="D30" s="10" t="s">
        <v>432</v>
      </c>
      <c r="E30" s="46">
        <f>+ยกมา!J30</f>
        <v>1</v>
      </c>
      <c r="F30" s="44">
        <f>+ยกมา!F30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1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>+ยกมา!J30+'1'!J30+'2'!J30+'3'!J30+'4'!J30+'5'!J30+'6'!J30+'7'!J30+'8'!J30+'9'!J30+'10'!J30+'11'!J30+'12'!J30+'13'!J30+'14'!J30+'15'!J30+'16'!J30+'17'!J30+'18'!K30+'19'!J30+'20'!J30+'21'!J30+'22'!J30+'23'!J30+'24'!J30+'25'!J30+'26'!J30+'27'!J30+'28'!J30+'29'!J30+'30'!J30+'31.'!J30</f>
        <v>1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1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100</v>
      </c>
      <c r="N30" s="19"/>
      <c r="O30" s="143">
        <v>32.47</v>
      </c>
      <c r="P30" s="78">
        <f t="shared" si="1"/>
        <v>32.47</v>
      </c>
      <c r="Q30" s="45">
        <v>26</v>
      </c>
      <c r="R30" s="46">
        <f>+'26'!N262</f>
        <v>5196</v>
      </c>
      <c r="S30" s="46">
        <f>+'26'!N267</f>
        <v>1078</v>
      </c>
      <c r="T30" s="46">
        <f>+'1'!N289</f>
        <v>0</v>
      </c>
      <c r="U30" s="66">
        <f>+'1'!N287</f>
        <v>0</v>
      </c>
      <c r="V30" s="46">
        <f>+'1'!N290</f>
        <v>0</v>
      </c>
      <c r="W30" s="46">
        <f>+'26'!N264</f>
        <v>2565</v>
      </c>
      <c r="X30" s="46">
        <f t="shared" ref="X30:X35" si="6">+R30-S30-T30-U30-V30-W30</f>
        <v>1553</v>
      </c>
      <c r="Y30" s="46">
        <f>+'26'!N269</f>
        <v>1553</v>
      </c>
      <c r="Z30" s="47">
        <f t="shared" ref="Z30:Z35" si="7">+Y30-X30</f>
        <v>0</v>
      </c>
      <c r="AA30" s="97" t="s">
        <v>1366</v>
      </c>
      <c r="AB30" s="47">
        <f t="shared" si="4"/>
        <v>4118</v>
      </c>
      <c r="AC30" s="146">
        <f t="shared" si="5"/>
        <v>4118</v>
      </c>
    </row>
    <row r="31" spans="1:29" ht="31.5" x14ac:dyDescent="0.65">
      <c r="A31" s="10">
        <v>27</v>
      </c>
      <c r="B31" s="10" t="s">
        <v>1117</v>
      </c>
      <c r="C31" s="19" t="s">
        <v>321</v>
      </c>
      <c r="D31" s="10" t="s">
        <v>432</v>
      </c>
      <c r="E31" s="46">
        <f>+ยกมา!J31</f>
        <v>17</v>
      </c>
      <c r="F31" s="44">
        <f>+ยกมา!F31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107</v>
      </c>
      <c r="G31" s="43">
        <f t="shared" si="0"/>
        <v>124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>+ยกมา!J31+'1'!J31+'2'!J31+'3'!J31+'4'!J31+'5'!J31+'6'!J31+'7'!J31+'8'!J31+'9'!J31+'10'!J31+'11'!J31+'12'!J31+'13'!J31+'14'!J31+'15'!J31+'16'!J31+'17'!J31+'18'!K31+'19'!J31+'20'!J31+'21'!J31+'22'!J31+'23'!J31+'24'!J31+'25'!J31+'26'!J31+'27'!J31+'28'!J31+'29'!J31+'30'!J31+'31.'!J31</f>
        <v>543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104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10300</v>
      </c>
      <c r="N31" s="19"/>
      <c r="O31" s="131">
        <v>34.64</v>
      </c>
      <c r="P31" s="78">
        <f t="shared" si="1"/>
        <v>3602.56</v>
      </c>
      <c r="Q31" s="45">
        <v>27</v>
      </c>
      <c r="R31" s="46">
        <f>+'27'!N262</f>
        <v>2690</v>
      </c>
      <c r="S31" s="46">
        <f>+'27'!N267</f>
        <v>934</v>
      </c>
      <c r="T31" s="46">
        <f>+'1'!N290</f>
        <v>0</v>
      </c>
      <c r="U31" s="66">
        <f>+'1'!N288</f>
        <v>0</v>
      </c>
      <c r="V31" s="46">
        <f>+'1'!N291</f>
        <v>0</v>
      </c>
      <c r="W31" s="46">
        <f>+'27'!N264</f>
        <v>616</v>
      </c>
      <c r="X31" s="46">
        <f t="shared" si="6"/>
        <v>1140</v>
      </c>
      <c r="Y31" s="46">
        <f>+'27'!N269</f>
        <v>1140</v>
      </c>
      <c r="Z31" s="47">
        <f t="shared" si="7"/>
        <v>0</v>
      </c>
      <c r="AA31" s="132" t="s">
        <v>1367</v>
      </c>
      <c r="AB31" s="47">
        <f t="shared" si="4"/>
        <v>1756</v>
      </c>
      <c r="AC31" s="146">
        <f t="shared" si="5"/>
        <v>1756</v>
      </c>
    </row>
    <row r="32" spans="1:29" ht="31.5" x14ac:dyDescent="0.65">
      <c r="A32" s="10">
        <v>28</v>
      </c>
      <c r="B32" s="10" t="s">
        <v>941</v>
      </c>
      <c r="C32" s="19" t="s">
        <v>297</v>
      </c>
      <c r="D32" s="10" t="s">
        <v>432</v>
      </c>
      <c r="E32" s="46">
        <f>+ยกมา!J32</f>
        <v>0</v>
      </c>
      <c r="F32" s="44">
        <f>+ยกมา!F32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33</v>
      </c>
      <c r="G32" s="43">
        <f t="shared" si="0"/>
        <v>33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1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>+ยกมา!J32+'1'!J32+'2'!J32+'3'!J32+'4'!J32+'5'!J32+'6'!J32+'7'!J32+'8'!J32+'9'!J32+'10'!J32+'11'!J32+'12'!J32+'13'!J32+'14'!J32+'15'!J32+'16'!J32+'17'!J32+'18'!K32+'19'!J32+'20'!J32+'21'!J32+'22'!J32+'23'!J32+'24'!J32+'25'!J32+'26'!J32+'27'!J32+'28'!J32+'29'!J32+'30'!J32+'31.'!J32</f>
        <v>109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25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3250</v>
      </c>
      <c r="N32" s="19"/>
      <c r="O32" s="89">
        <v>46.37</v>
      </c>
      <c r="P32" s="78">
        <f t="shared" si="1"/>
        <v>1159.25</v>
      </c>
      <c r="Q32" s="45">
        <v>28</v>
      </c>
      <c r="R32" s="46">
        <f>+'28'!N262</f>
        <v>1320</v>
      </c>
      <c r="S32" s="46">
        <f>+'28'!N267</f>
        <v>99</v>
      </c>
      <c r="T32" s="46">
        <f>+'1'!N291</f>
        <v>0</v>
      </c>
      <c r="U32" s="66">
        <f>+'1'!N289</f>
        <v>0</v>
      </c>
      <c r="V32" s="46">
        <f>+'1'!N292</f>
        <v>0</v>
      </c>
      <c r="W32" s="46">
        <f>+'28'!N264</f>
        <v>983</v>
      </c>
      <c r="X32" s="46">
        <f t="shared" si="6"/>
        <v>238</v>
      </c>
      <c r="Y32" s="46">
        <f>+'28'!N269</f>
        <v>238</v>
      </c>
      <c r="Z32" s="47">
        <f t="shared" si="7"/>
        <v>0</v>
      </c>
      <c r="AA32" s="132" t="s">
        <v>1361</v>
      </c>
      <c r="AB32" s="47">
        <f t="shared" si="4"/>
        <v>1221</v>
      </c>
      <c r="AC32" s="146">
        <f t="shared" ref="AC32:AC35" si="8">+W32+Y32+Z32</f>
        <v>1221</v>
      </c>
    </row>
    <row r="33" spans="1:29" ht="31.5" x14ac:dyDescent="0.65">
      <c r="A33" s="10">
        <v>29</v>
      </c>
      <c r="B33" s="10" t="s">
        <v>1294</v>
      </c>
      <c r="C33" s="19" t="s">
        <v>305</v>
      </c>
      <c r="D33" s="10" t="s">
        <v>432</v>
      </c>
      <c r="E33" s="46">
        <f>+ยกมา!J33</f>
        <v>1</v>
      </c>
      <c r="F33" s="44">
        <f>+ยกมา!F33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25</v>
      </c>
      <c r="G33" s="43">
        <f t="shared" si="0"/>
        <v>26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>+ยกมา!J33+'1'!J33+'2'!J33+'3'!J33+'4'!J33+'5'!J33+'6'!J33+'7'!J33+'8'!J33+'9'!J33+'10'!J33+'11'!J33+'12'!J33+'13'!J33+'14'!J33+'15'!J33+'16'!J33+'17'!J33+'18'!K33+'19'!J33+'20'!J33+'21'!J33+'22'!J33+'23'!J33+'24'!J33+'25'!J33+'26'!J33+'27'!J33+'28'!J33+'29'!J33+'30'!J33+'31.'!J33</f>
        <v>114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24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2860</v>
      </c>
      <c r="N33" s="19"/>
      <c r="O33" s="89">
        <v>38.9</v>
      </c>
      <c r="P33" s="78">
        <f t="shared" si="1"/>
        <v>933.59999999999991</v>
      </c>
      <c r="Q33" s="45">
        <v>29</v>
      </c>
      <c r="R33" s="46">
        <f>+'29'!N262</f>
        <v>2930</v>
      </c>
      <c r="S33" s="46">
        <f>+'29'!N267</f>
        <v>257</v>
      </c>
      <c r="T33" s="46">
        <f>+'1'!N292</f>
        <v>0</v>
      </c>
      <c r="U33" s="66">
        <f>+'1'!N290</f>
        <v>0</v>
      </c>
      <c r="V33" s="46">
        <f>+'1'!N293</f>
        <v>0</v>
      </c>
      <c r="W33" s="46">
        <f>+'29'!N264</f>
        <v>540</v>
      </c>
      <c r="X33" s="46">
        <f t="shared" si="6"/>
        <v>2133</v>
      </c>
      <c r="Y33" s="46">
        <f>+'29'!N269</f>
        <v>2133</v>
      </c>
      <c r="Z33" s="47">
        <f t="shared" si="7"/>
        <v>0</v>
      </c>
      <c r="AA33" s="132" t="s">
        <v>1362</v>
      </c>
      <c r="AB33" s="47">
        <f t="shared" si="4"/>
        <v>2673</v>
      </c>
      <c r="AC33" s="146">
        <f t="shared" si="8"/>
        <v>2673</v>
      </c>
    </row>
    <row r="34" spans="1:29" ht="31.5" x14ac:dyDescent="0.65">
      <c r="A34" s="10">
        <v>30</v>
      </c>
      <c r="B34" s="10" t="s">
        <v>1056</v>
      </c>
      <c r="C34" s="19" t="s">
        <v>314</v>
      </c>
      <c r="D34" s="10" t="s">
        <v>432</v>
      </c>
      <c r="E34" s="46">
        <f>+ยกมา!J34</f>
        <v>0</v>
      </c>
      <c r="F34" s="44">
        <f>+ยกมา!F34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18</v>
      </c>
      <c r="G34" s="43">
        <f t="shared" si="0"/>
        <v>18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>+ยกมา!J34+'1'!J34+'2'!J34+'3'!J34+'4'!J34+'5'!J34+'6'!J34+'7'!J34+'8'!J34+'9'!J34+'10'!J34+'11'!J34+'12'!J34+'13'!J34+'14'!J34+'15'!J34+'16'!J34+'17'!J34+'18'!K34+'19'!J34+'20'!J34+'21'!J34+'22'!J34+'23'!J34+'24'!J34+'25'!J34+'26'!J34+'27'!J34+'28'!J34+'29'!J34+'30'!J34+'31.'!J34</f>
        <v>61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13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1430</v>
      </c>
      <c r="N34" s="19"/>
      <c r="O34" s="89">
        <v>38.07</v>
      </c>
      <c r="P34" s="78">
        <f t="shared" si="1"/>
        <v>494.91</v>
      </c>
      <c r="Q34" s="45">
        <v>30</v>
      </c>
      <c r="R34" s="46">
        <f>+'30'!N262</f>
        <v>3565</v>
      </c>
      <c r="S34" s="46">
        <f>+'30'!N267</f>
        <v>867</v>
      </c>
      <c r="T34" s="46">
        <f>+'1'!N293</f>
        <v>0</v>
      </c>
      <c r="U34" s="66">
        <f>+'1'!N291</f>
        <v>0</v>
      </c>
      <c r="V34" s="46">
        <f>+'1'!N294</f>
        <v>0</v>
      </c>
      <c r="W34" s="46">
        <f>+'30'!N264</f>
        <v>1503</v>
      </c>
      <c r="X34" s="46">
        <f t="shared" si="6"/>
        <v>1195</v>
      </c>
      <c r="Y34" s="46">
        <f>+'30'!N269</f>
        <v>1195</v>
      </c>
      <c r="Z34" s="47">
        <f t="shared" si="7"/>
        <v>0</v>
      </c>
      <c r="AA34" s="132" t="s">
        <v>1363</v>
      </c>
      <c r="AB34" s="47">
        <f t="shared" si="4"/>
        <v>2698</v>
      </c>
      <c r="AC34" s="146">
        <f t="shared" si="8"/>
        <v>2698</v>
      </c>
    </row>
    <row r="35" spans="1:29" ht="31.5" x14ac:dyDescent="0.65">
      <c r="A35" s="10">
        <v>31</v>
      </c>
      <c r="B35" s="10" t="s">
        <v>1058</v>
      </c>
      <c r="C35" s="19" t="s">
        <v>322</v>
      </c>
      <c r="D35" s="10" t="s">
        <v>432</v>
      </c>
      <c r="E35" s="46">
        <f>+ยกมา!J35</f>
        <v>0</v>
      </c>
      <c r="F35" s="44">
        <f>+ยกมา!F35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>+ยกมา!J35+'1'!J35+'2'!J35+'3'!J35+'4'!J35+'5'!J35+'6'!J35+'7'!J35+'8'!J35+'9'!J35+'10'!J35+'11'!J35+'12'!J35+'13'!J35+'14'!J35+'15'!J35+'16'!J35+'17'!J35+'18'!K35+'19'!J35+'20'!J35+'21'!J35+'22'!J35+'23'!J35+'24'!J35+'25'!J35+'26'!J35+'27'!J35+'28'!J35+'29'!J35+'30'!J35+'31.'!J35</f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1"/>
        <v>0</v>
      </c>
      <c r="Q35" s="45">
        <v>31</v>
      </c>
      <c r="R35" s="46">
        <f>+'31.'!N262</f>
        <v>3495</v>
      </c>
      <c r="S35" s="46">
        <f>+'31.'!N267</f>
        <v>183</v>
      </c>
      <c r="T35" s="46">
        <f>+'31.'!N265</f>
        <v>0</v>
      </c>
      <c r="U35" s="66">
        <f>+'31.'!N263</f>
        <v>0</v>
      </c>
      <c r="V35" s="46">
        <f>+'31.'!N266</f>
        <v>0</v>
      </c>
      <c r="W35" s="46">
        <f>+'31.'!N264</f>
        <v>2444</v>
      </c>
      <c r="X35" s="46">
        <f t="shared" si="6"/>
        <v>868</v>
      </c>
      <c r="Y35" s="46">
        <f>+'31.'!N269</f>
        <v>868</v>
      </c>
      <c r="Z35" s="47">
        <f t="shared" si="7"/>
        <v>0</v>
      </c>
      <c r="AA35" s="132" t="s">
        <v>1364</v>
      </c>
      <c r="AB35" s="47">
        <f t="shared" si="4"/>
        <v>3312</v>
      </c>
      <c r="AC35" s="146">
        <f t="shared" si="8"/>
        <v>3312</v>
      </c>
    </row>
    <row r="36" spans="1:29" ht="31.5" x14ac:dyDescent="0.65">
      <c r="A36" s="10">
        <v>32</v>
      </c>
      <c r="B36" s="10" t="s">
        <v>895</v>
      </c>
      <c r="C36" s="19" t="s">
        <v>417</v>
      </c>
      <c r="D36" s="10" t="s">
        <v>562</v>
      </c>
      <c r="E36" s="46">
        <f>+ยกมา!J36</f>
        <v>0</v>
      </c>
      <c r="F36" s="44">
        <f>+ยกมา!F36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>+ยกมา!J36+'1'!J36+'2'!J36+'3'!J36+'4'!J36+'5'!J36+'6'!J36+'7'!J36+'8'!J36+'9'!J36+'10'!J36+'11'!J36+'12'!J36+'13'!J36+'14'!J36+'15'!J36+'16'!J36+'17'!J36+'18'!K36+'19'!J36+'20'!J36+'21'!J36+'22'!J36+'23'!J36+'24'!J36+'25'!J36+'26'!J36+'27'!J36+'28'!J36+'29'!J36+'30'!J36+'31.'!J36</f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1"/>
        <v>0</v>
      </c>
      <c r="Q36" s="45"/>
      <c r="R36" s="149">
        <f t="shared" ref="R36:AA36" si="9">SUM(R5:R35)</f>
        <v>107510</v>
      </c>
      <c r="S36" s="149">
        <f t="shared" si="9"/>
        <v>14642</v>
      </c>
      <c r="T36" s="149">
        <f t="shared" si="9"/>
        <v>0</v>
      </c>
      <c r="U36" s="149">
        <f t="shared" si="9"/>
        <v>0</v>
      </c>
      <c r="V36" s="149">
        <f t="shared" si="9"/>
        <v>1997</v>
      </c>
      <c r="W36" s="149">
        <f t="shared" si="9"/>
        <v>53965</v>
      </c>
      <c r="X36" s="149">
        <f t="shared" si="9"/>
        <v>36906</v>
      </c>
      <c r="Y36" s="149">
        <f t="shared" si="9"/>
        <v>36906</v>
      </c>
      <c r="Z36" s="149">
        <f t="shared" si="9"/>
        <v>0</v>
      </c>
      <c r="AA36" s="149">
        <f t="shared" si="9"/>
        <v>0</v>
      </c>
      <c r="AB36" s="149">
        <f>SUM(AB5:AB35)</f>
        <v>90871</v>
      </c>
      <c r="AC36" s="148"/>
    </row>
    <row r="37" spans="1:29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46">
        <f>+ยกมา!J37</f>
        <v>0</v>
      </c>
      <c r="F37" s="44">
        <f>+ยกมา!F37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>+ยกมา!J37+'1'!J37+'2'!J37+'3'!J37+'4'!J37+'5'!J37+'6'!J37+'7'!J37+'8'!J37+'9'!J37+'10'!J37+'11'!J37+'12'!J37+'13'!J37+'14'!J37+'15'!J37+'16'!J37+'17'!J37+'18'!K37+'19'!J37+'20'!J37+'21'!J37+'22'!J37+'23'!J37+'24'!J37+'25'!J37+'26'!J37+'27'!J37+'28'!J37+'29'!J37+'30'!J37+'31.'!J37</f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15">
        <v>100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7" t="s">
        <v>1444</v>
      </c>
      <c r="O37" s="131">
        <v>32.82</v>
      </c>
      <c r="P37" s="78">
        <f t="shared" si="1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46">
        <f>+ยกมา!J38</f>
        <v>0</v>
      </c>
      <c r="F38" s="44">
        <f>+ยกมา!F38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+ยกมา!J38+'1'!J38+'2'!J38+'3'!J38+'4'!J38+'5'!J38+'6'!J38+'7'!J38+'8'!J38+'9'!J38+'10'!J38+'11'!J38+'12'!J38+'13'!J38+'14'!J38+'15'!J38+'16'!J38+'17'!J38+'18'!K38+'19'!J38+'20'!J38+'21'!J38+'22'!J38+'23'!J38+'24'!J38+'25'!J38+'26'!J38+'27'!J38+'28'!J38+'29'!J38+'30'!J38+'31.'!J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7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46">
        <f>+ยกมา!J39</f>
        <v>0</v>
      </c>
      <c r="F39" s="44">
        <f>+ยกมา!F39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12</v>
      </c>
      <c r="G39" s="43">
        <f t="shared" si="0"/>
        <v>12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>+ยกมา!J39+'1'!J39+'2'!J39+'3'!J39+'4'!J39+'5'!J39+'6'!J39+'7'!J39+'8'!J39+'9'!J39+'10'!J39+'11'!J39+'12'!J39+'13'!J39+'14'!J39+'15'!J39+'16'!J39+'17'!J39+'18'!K39+'19'!J39+'20'!J39+'21'!J39+'22'!J39+'23'!J39+'24'!J39+'25'!J39+'26'!J39+'27'!J39+'28'!J39+'29'!J39+'30'!J39+'31.'!J39</f>
        <v>51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12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550</v>
      </c>
      <c r="N39" s="19"/>
      <c r="O39" s="131">
        <v>27.84</v>
      </c>
      <c r="P39" s="78">
        <f t="shared" si="1"/>
        <v>334.08</v>
      </c>
      <c r="Q39" s="5"/>
      <c r="R39" s="154" t="s">
        <v>1423</v>
      </c>
      <c r="S39" s="5" t="s">
        <v>1356</v>
      </c>
      <c r="T39" s="95" t="s">
        <v>1357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46">
        <f>+ยกมา!J40</f>
        <v>3</v>
      </c>
      <c r="F40" s="44">
        <f>+ยกมา!F40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12</v>
      </c>
      <c r="G40" s="43">
        <f t="shared" si="0"/>
        <v>15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>+ยกมา!J40+'1'!J40+'2'!J40+'3'!J40+'4'!J40+'5'!J40+'6'!J40+'7'!J40+'8'!J40+'9'!J40+'10'!J40+'11'!J40+'12'!J40+'13'!J40+'14'!J40+'15'!J40+'16'!J40+'17'!J40+'18'!K40+'19'!J40+'20'!J40+'21'!J40+'22'!J40+'23'!J40+'24'!J40+'25'!J40+'26'!J40+'27'!J40+'28'!J40+'29'!J40+'30'!J40+'31.'!J40</f>
        <v>58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700</v>
      </c>
      <c r="N40" s="19"/>
      <c r="O40" s="131">
        <v>27.12</v>
      </c>
      <c r="P40" s="78">
        <f t="shared" si="1"/>
        <v>379.68</v>
      </c>
      <c r="Q40" s="5"/>
      <c r="R40" s="154"/>
      <c r="S40" s="5"/>
      <c r="T40" s="95" t="s">
        <v>1373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46">
        <f>+ยกมา!J41</f>
        <v>0</v>
      </c>
      <c r="F41" s="44">
        <f>+ยกมา!F41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12</v>
      </c>
      <c r="G41" s="43">
        <f t="shared" si="0"/>
        <v>12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>+ยกมา!J41+'1'!J41+'2'!J41+'3'!J41+'4'!J41+'5'!J41+'6'!J41+'7'!J41+'8'!J41+'9'!J41+'10'!J41+'11'!J41+'12'!J41+'13'!J41+'14'!J41+'15'!J41+'16'!J41+'17'!J41+'18'!K41+'19'!J41+'20'!J41+'21'!J41+'22'!J41+'23'!J41+'24'!J41+'25'!J41+'26'!J41+'27'!J41+'28'!J41+'29'!J41+'30'!J41+'31.'!J41</f>
        <v>52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450</v>
      </c>
      <c r="N41" s="19"/>
      <c r="O41" s="131">
        <v>15.42</v>
      </c>
      <c r="P41" s="78">
        <f t="shared" si="1"/>
        <v>154.19999999999999</v>
      </c>
      <c r="Q41" s="5"/>
      <c r="R41" s="5"/>
      <c r="S41" s="5"/>
      <c r="T41" s="95" t="s">
        <v>1358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46">
        <f>+ยกมา!J42</f>
        <v>0</v>
      </c>
      <c r="F42" s="44">
        <f>+ยกมา!F42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>+ยกมา!J42+'1'!J42+'2'!J42+'3'!J42+'4'!J42+'5'!J42+'6'!J42+'7'!J42+'8'!J42+'9'!J42+'10'!J42+'11'!J42+'12'!J42+'13'!J42+'14'!J42+'15'!J42+'16'!J42+'17'!J42+'18'!K42+'19'!J42+'20'!J42+'21'!J42+'22'!J42+'23'!J42+'24'!J42+'25'!J42+'26'!J42+'27'!J42+'28'!J42+'29'!J42+'30'!J42+'31.'!J42</f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1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ht="30" thickBot="1" x14ac:dyDescent="0.65">
      <c r="A43" s="10">
        <v>39</v>
      </c>
      <c r="B43" s="10" t="s">
        <v>1311</v>
      </c>
      <c r="C43" s="19" t="s">
        <v>308</v>
      </c>
      <c r="D43" s="10" t="s">
        <v>562</v>
      </c>
      <c r="E43" s="46">
        <f>+ยกมา!J43</f>
        <v>0</v>
      </c>
      <c r="F43" s="44">
        <f>+ยกมา!F43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>+ยกมา!J43+'1'!J43+'2'!J43+'3'!J43+'4'!J43+'5'!J43+'6'!J43+'7'!J43+'8'!J43+'9'!J43+'10'!J43+'11'!J43+'12'!J43+'13'!J43+'14'!J43+'15'!J43+'16'!J43+'17'!J43+'18'!K43+'19'!J43+'20'!J43+'21'!J43+'22'!J43+'23'!J43+'24'!J43+'25'!J43+'26'!J43+'27'!J43+'28'!J43+'29'!J43+'30'!J43+'31.'!J43</f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1"/>
        <v>0</v>
      </c>
      <c r="Q43" s="5"/>
      <c r="R43" s="5" t="s">
        <v>1424</v>
      </c>
      <c r="S43" s="129">
        <f>+Y36</f>
        <v>36906</v>
      </c>
      <c r="T43" s="130" t="s">
        <v>1425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 thickTop="1" thickBot="1" x14ac:dyDescent="0.65">
      <c r="A44" s="10">
        <v>40</v>
      </c>
      <c r="B44" s="10" t="s">
        <v>1323</v>
      </c>
      <c r="C44" s="19" t="s">
        <v>309</v>
      </c>
      <c r="D44" s="10" t="s">
        <v>562</v>
      </c>
      <c r="E44" s="46">
        <f>+ยกมา!J44</f>
        <v>0</v>
      </c>
      <c r="F44" s="44">
        <f>+ยกมา!F44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>+ยกมา!J44+'1'!J44+'2'!J44+'3'!J44+'4'!J44+'5'!J44+'6'!J44+'7'!J44+'8'!J44+'9'!J44+'10'!J44+'11'!J44+'12'!J44+'13'!J44+'14'!J44+'15'!J44+'16'!J44+'17'!J44+'18'!K44+'19'!J44+'20'!J44+'21'!J44+'22'!J44+'23'!J44+'24'!J44+'25'!J44+'26'!J44+'27'!J44+'28'!J44+'29'!J44+'30'!J44+'31.'!J44</f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1"/>
        <v>0</v>
      </c>
      <c r="Q44" s="5"/>
      <c r="R44" s="95" t="s">
        <v>1426</v>
      </c>
      <c r="S44" s="129"/>
      <c r="T44" s="130" t="s">
        <v>1425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thickTop="1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46">
        <f>+ยกมา!J45</f>
        <v>0</v>
      </c>
      <c r="F45" s="44">
        <f>+ยกมา!F45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>+ยกมา!J45+'1'!J45+'2'!J45+'3'!J45+'4'!J45+'5'!J45+'6'!J45+'7'!J45+'8'!J45+'9'!J45+'10'!J45+'11'!J45+'12'!J45+'13'!J45+'14'!J45+'15'!J45+'16'!J45+'17'!J45+'18'!K45+'19'!J45+'20'!J45+'21'!J45+'22'!J45+'23'!J45+'24'!J45+'25'!J45+'26'!J45+'27'!J45+'28'!J45+'29'!J45+'30'!J45+'31.'!J45</f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1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46">
        <f>+ยกมา!J46</f>
        <v>6</v>
      </c>
      <c r="F46" s="44">
        <f>+ยกมา!F46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7</v>
      </c>
      <c r="G46" s="43">
        <f t="shared" si="0"/>
        <v>13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>+ยกมา!J46+'1'!J46+'2'!J46+'3'!J46+'4'!J46+'5'!J46+'6'!J46+'7'!J46+'8'!J46+'9'!J46+'10'!J46+'11'!J46+'12'!J46+'13'!J46+'14'!J46+'15'!J46+'16'!J46+'17'!J46+'18'!K46+'19'!J46+'20'!J46+'21'!J46+'22'!J46+'23'!J46+'24'!J46+'25'!J46+'26'!J46+'27'!J46+'28'!J46+'29'!J46+'30'!J46+'31.'!J46</f>
        <v>123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8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400</v>
      </c>
      <c r="N46" s="19"/>
      <c r="O46" s="131">
        <v>17.78</v>
      </c>
      <c r="P46" s="78">
        <f t="shared" si="1"/>
        <v>142.24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46">
        <f>+ยกมา!J47</f>
        <v>3</v>
      </c>
      <c r="F47" s="44">
        <f>+ยกมา!F47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9</v>
      </c>
      <c r="G47" s="43">
        <f t="shared" si="0"/>
        <v>12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>+ยกมา!J47+'1'!J47+'2'!J47+'3'!J47+'4'!J47+'5'!J47+'6'!J47+'7'!J47+'8'!J47+'9'!J47+'10'!J47+'11'!J47+'12'!J47+'13'!J47+'14'!J47+'15'!J47+'16'!J47+'17'!J47+'18'!K47+'19'!J47+'20'!J47+'21'!J47+'22'!J47+'23'!J47+'24'!J47+'25'!J47+'26'!J47+'27'!J47+'28'!J47+'29'!J47+'30'!J47+'31.'!J47</f>
        <v>120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8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400</v>
      </c>
      <c r="N47" s="19"/>
      <c r="O47" s="131">
        <v>17.989999999999998</v>
      </c>
      <c r="P47" s="78">
        <f t="shared" si="1"/>
        <v>143.91999999999999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46">
        <f>+ยกมา!J48</f>
        <v>9</v>
      </c>
      <c r="F48" s="44">
        <f>+ยกมา!F48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10</v>
      </c>
      <c r="G48" s="43">
        <f t="shared" si="0"/>
        <v>19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>+ยกมา!J48+'1'!J48+'2'!J48+'3'!J48+'4'!J48+'5'!J48+'6'!J48+'7'!J48+'8'!J48+'9'!J48+'10'!J48+'11'!J48+'12'!J48+'13'!J48+'14'!J48+'15'!J48+'16'!J48+'17'!J48+'18'!K48+'19'!J48+'20'!J48+'21'!J48+'22'!J48+'23'!J48+'24'!J48+'25'!J48+'26'!J48+'27'!J48+'28'!J48+'29'!J48+'30'!J48+'31.'!J48</f>
        <v>175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16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800</v>
      </c>
      <c r="N48" s="19"/>
      <c r="O48" s="131">
        <v>18.32</v>
      </c>
      <c r="P48" s="78">
        <f t="shared" si="1"/>
        <v>293.12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46">
        <f>+ยกมา!J49</f>
        <v>6</v>
      </c>
      <c r="F49" s="44">
        <f>+ยกมา!F49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7</v>
      </c>
      <c r="G49" s="43">
        <f t="shared" si="0"/>
        <v>13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>+ยกมา!J49+'1'!J49+'2'!J49+'3'!J49+'4'!J49+'5'!J49+'6'!J49+'7'!J49+'8'!J49+'9'!J49+'10'!J49+'11'!J49+'12'!J49+'13'!J49+'14'!J49+'15'!J49+'16'!J49+'17'!J49+'18'!K49+'19'!J49+'20'!J49+'21'!J49+'22'!J49+'23'!J49+'24'!J49+'25'!J49+'26'!J49+'27'!J49+'28'!J49+'29'!J49+'30'!J49+'31.'!J49</f>
        <v>129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12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600</v>
      </c>
      <c r="N49" s="19"/>
      <c r="O49" s="131">
        <v>20.059999999999999</v>
      </c>
      <c r="P49" s="78">
        <f t="shared" si="1"/>
        <v>240.71999999999997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46">
        <f>+ยกมา!J50</f>
        <v>5</v>
      </c>
      <c r="F50" s="44">
        <f>+ยกมา!F50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7</v>
      </c>
      <c r="G50" s="43">
        <f t="shared" si="0"/>
        <v>12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>+ยกมา!J50+'1'!J50+'2'!J50+'3'!J50+'4'!J50+'5'!J50+'6'!J50+'7'!J50+'8'!J50+'9'!J50+'10'!J50+'11'!J50+'12'!J50+'13'!J50+'14'!J50+'15'!J50+'16'!J50+'17'!J50+'18'!K50+'19'!J50+'20'!J50+'21'!J50+'22'!J50+'23'!J50+'24'!J50+'25'!J50+'26'!J50+'27'!J50+'28'!J50+'29'!J50+'30'!J50+'31.'!J50</f>
        <v>132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7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250</v>
      </c>
      <c r="N50" s="19"/>
      <c r="O50" s="131">
        <v>20.32</v>
      </c>
      <c r="P50" s="78">
        <f t="shared" si="1"/>
        <v>142.24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46">
        <f>+ยกมา!J51</f>
        <v>0</v>
      </c>
      <c r="F51" s="44">
        <f>+ยกมา!F51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>+ยกมา!J51+'1'!J51+'2'!J51+'3'!J51+'4'!J51+'5'!J51+'6'!J51+'7'!J51+'8'!J51+'9'!J51+'10'!J51+'11'!J51+'12'!J51+'13'!J51+'14'!J51+'15'!J51+'16'!J51+'17'!J51+'18'!K51+'19'!J51+'20'!J51+'21'!J51+'22'!J51+'23'!J51+'24'!J51+'25'!J51+'26'!J51+'27'!J51+'28'!J51+'29'!J51+'30'!J51+'31.'!J51</f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43">
        <v>16.760000000000002</v>
      </c>
      <c r="P51" s="78">
        <f t="shared" si="1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46">
        <f>+ยกมา!J52</f>
        <v>0</v>
      </c>
      <c r="F52" s="44">
        <f>+ยกมา!F52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>+ยกมา!J52+'1'!J52+'2'!J52+'3'!J52+'4'!J52+'5'!J52+'6'!J52+'7'!J52+'8'!J52+'9'!J52+'10'!J52+'11'!J52+'12'!J52+'13'!J52+'14'!J52+'15'!J52+'16'!J52+'17'!J52+'18'!K52+'19'!J52+'20'!J52+'21'!J52+'22'!J52+'23'!J52+'24'!J52+'25'!J52+'26'!J52+'27'!J52+'28'!J52+'29'!J52+'30'!J52+'31.'!J52</f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43">
        <v>18.12</v>
      </c>
      <c r="P52" s="78">
        <f t="shared" si="1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46">
        <f>+ยกมา!J53</f>
        <v>5</v>
      </c>
      <c r="F53" s="44">
        <f>+ยกมา!F53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12</v>
      </c>
      <c r="G53" s="43">
        <f t="shared" si="0"/>
        <v>17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>+ยกมา!J53+'1'!J53+'2'!J53+'3'!J53+'4'!J53+'5'!J53+'6'!J53+'7'!J53+'8'!J53+'9'!J53+'10'!J53+'11'!J53+'12'!J53+'13'!J53+'14'!J53+'15'!J53+'16'!J53+'17'!J53+'18'!K53+'19'!J53+'20'!J53+'21'!J53+'22'!J53+'23'!J53+'24'!J53+'25'!J53+'26'!J53+'27'!J53+'28'!J53+'29'!J53+'30'!J53+'31.'!J53</f>
        <v>179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9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350</v>
      </c>
      <c r="N53" s="19"/>
      <c r="O53" s="131">
        <v>16.37</v>
      </c>
      <c r="P53" s="78">
        <f t="shared" si="1"/>
        <v>147.33000000000001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46">
        <f>+ยกมา!J54</f>
        <v>0</v>
      </c>
      <c r="F54" s="44">
        <f>+ยกมา!F54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>+ยกมา!J54+'1'!J54+'2'!J54+'3'!J54+'4'!J54+'5'!J54+'6'!J54+'7'!J54+'8'!J54+'9'!J54+'10'!J54+'11'!J54+'12'!J54+'13'!J54+'14'!J54+'15'!J54+'16'!J54+'17'!J54+'18'!K54+'19'!J54+'20'!J54+'21'!J54+'22'!J54+'23'!J54+'24'!J54+'25'!J54+'26'!J54+'27'!J54+'28'!J54+'29'!J54+'30'!J54+'31.'!J54</f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43">
        <v>16.5</v>
      </c>
      <c r="P54" s="78">
        <f t="shared" si="1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46">
        <f>+ยกมา!J55</f>
        <v>2</v>
      </c>
      <c r="F55" s="44">
        <f>+ยกมา!F55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4</v>
      </c>
      <c r="G55" s="43">
        <f t="shared" si="0"/>
        <v>6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>+ยกมา!J55+'1'!J55+'2'!J55+'3'!J55+'4'!J55+'5'!J55+'6'!J55+'7'!J55+'8'!J55+'9'!J55+'10'!J55+'11'!J55+'12'!J55+'13'!J55+'14'!J55+'15'!J55+'16'!J55+'17'!J55+'18'!K55+'19'!J55+'20'!J55+'21'!J55+'22'!J55+'23'!J55+'24'!J55+'25'!J55+'26'!J55+'27'!J55+'28'!J55+'29'!J55+'30'!J55+'31.'!J55</f>
        <v>83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240</v>
      </c>
      <c r="N55" s="19"/>
      <c r="O55" s="131">
        <v>25.99</v>
      </c>
      <c r="P55" s="78">
        <f t="shared" si="1"/>
        <v>77.97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46">
        <f>+ยกมา!J56</f>
        <v>0</v>
      </c>
      <c r="F56" s="44">
        <f>+ยกมา!F56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>+ยกมา!J56+'1'!J56+'2'!J56+'3'!J56+'4'!J56+'5'!J56+'6'!J56+'7'!J56+'8'!J56+'9'!J56+'10'!J56+'11'!J56+'12'!J56+'13'!J56+'14'!J56+'15'!J56+'16'!J56+'17'!J56+'18'!K56+'19'!J56+'20'!J56+'21'!J56+'22'!J56+'23'!J56+'24'!J56+'25'!J56+'26'!J56+'27'!J56+'28'!J56+'29'!J56+'30'!J56+'31.'!J56</f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43">
        <v>28.31</v>
      </c>
      <c r="P56" s="78">
        <f t="shared" si="1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46">
        <f>+ยกมา!J57</f>
        <v>2</v>
      </c>
      <c r="F57" s="44">
        <f>+ยกมา!F57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5</v>
      </c>
      <c r="G57" s="43">
        <f t="shared" si="0"/>
        <v>7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>+ยกมา!J57+'1'!J57+'2'!J57+'3'!J57+'4'!J57+'5'!J57+'6'!J57+'7'!J57+'8'!J57+'9'!J57+'10'!J57+'11'!J57+'12'!J57+'13'!J57+'14'!J57+'15'!J57+'16'!J57+'17'!J57+'18'!K57+'19'!J57+'20'!J57+'21'!J57+'22'!J57+'23'!J57+'24'!J57+'25'!J57+'26'!J57+'27'!J57+'28'!J57+'29'!J57+'30'!J57+'31.'!J57</f>
        <v>40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5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480</v>
      </c>
      <c r="N57" s="19"/>
      <c r="O57" s="131">
        <v>31.29</v>
      </c>
      <c r="P57" s="78">
        <f t="shared" si="1"/>
        <v>156.44999999999999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46">
        <f>+ยกมา!J58</f>
        <v>0</v>
      </c>
      <c r="F58" s="44">
        <f>+ยกมา!F58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2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1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>+ยกมา!J58+'1'!J58+'2'!J58+'3'!J58+'4'!J58+'5'!J58+'6'!J58+'7'!J58+'8'!J58+'9'!J58+'10'!J58+'11'!J58+'12'!J58+'13'!J58+'14'!J58+'15'!J58+'16'!J58+'17'!J58+'18'!K58+'19'!J58+'20'!J58+'21'!J58+'22'!J58+'23'!J58+'24'!J58+'25'!J58+'26'!J58+'27'!J58+'28'!J58+'29'!J58+'30'!J58+'31.'!J58</f>
        <v>25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120</v>
      </c>
      <c r="N58" s="19"/>
      <c r="O58" s="131">
        <v>31.07</v>
      </c>
      <c r="P58" s="78">
        <f t="shared" si="1"/>
        <v>31.07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46">
        <f>+ยกมา!J59</f>
        <v>2</v>
      </c>
      <c r="F59" s="44">
        <f>+ยกมา!F59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4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>+ยกมา!J59+'1'!J59+'2'!J59+'3'!J59+'4'!J59+'5'!J59+'6'!J59+'7'!J59+'8'!J59+'9'!J59+'10'!J59+'11'!J59+'12'!J59+'13'!J59+'14'!J59+'15'!J59+'16'!J59+'17'!J59+'18'!K59+'19'!J59+'20'!J59+'21'!J59+'22'!J59+'23'!J59+'24'!J59+'25'!J59+'26'!J59+'27'!J59+'28'!J59+'29'!J59+'30'!J59+'31.'!J59</f>
        <v>37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131">
        <v>29.83</v>
      </c>
      <c r="P59" s="78">
        <f t="shared" si="1"/>
        <v>89.49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46">
        <f>+ยกมา!J60</f>
        <v>0</v>
      </c>
      <c r="F60" s="44">
        <f>+ยกมา!F60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>+ยกมา!J60+'1'!J60+'2'!J60+'3'!J60+'4'!J60+'5'!J60+'6'!J60+'7'!J60+'8'!J60+'9'!J60+'10'!J60+'11'!J60+'12'!J60+'13'!J60+'14'!J60+'15'!J60+'16'!J60+'17'!J60+'18'!K60+'19'!J60+'20'!J60+'21'!J60+'22'!J60+'23'!J60+'24'!J60+'25'!J60+'26'!J60+'27'!J60+'28'!J60+'29'!J60+'30'!J60+'31.'!J60</f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43">
        <v>27.06</v>
      </c>
      <c r="P60" s="78">
        <f t="shared" si="1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46">
        <f>+ยกมา!J61</f>
        <v>0</v>
      </c>
      <c r="F61" s="44">
        <f>+ยกมา!F61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>+ยกมา!J61+'1'!J61+'2'!J61+'3'!J61+'4'!J61+'5'!J61+'6'!J61+'7'!J61+'8'!J61+'9'!J61+'10'!J61+'11'!J61+'12'!J61+'13'!J61+'14'!J61+'15'!J61+'16'!J61+'17'!J61+'18'!K61+'19'!J61+'20'!J61+'21'!J61+'22'!J61+'23'!J61+'24'!J61+'25'!J61+'26'!J61+'27'!J61+'28'!J61+'29'!J61+'30'!J61+'31.'!J61</f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43">
        <v>28.25</v>
      </c>
      <c r="P61" s="78">
        <f t="shared" si="1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46">
        <f>+ยกมา!J62</f>
        <v>2</v>
      </c>
      <c r="F62" s="44">
        <f>+ยกมา!F62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12</v>
      </c>
      <c r="G62" s="43">
        <f t="shared" si="0"/>
        <v>14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>+ยกมา!J62+'1'!J62+'2'!J62+'3'!J62+'4'!J62+'5'!J62+'6'!J62+'7'!J62+'8'!J62+'9'!J62+'10'!J62+'11'!J62+'12'!J62+'13'!J62+'14'!J62+'15'!J62+'16'!J62+'17'!J62+'18'!K62+'19'!J62+'20'!J62+'21'!J62+'22'!J62+'23'!J62+'24'!J62+'25'!J62+'26'!J62+'27'!J62+'28'!J62+'29'!J62+'30'!J62+'31.'!J62</f>
        <v>74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8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600</v>
      </c>
      <c r="N62" s="19"/>
      <c r="O62" s="131">
        <v>26.69</v>
      </c>
      <c r="P62" s="78">
        <f t="shared" si="1"/>
        <v>213.52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46">
        <f>+ยกมา!J63</f>
        <v>0</v>
      </c>
      <c r="F63" s="44">
        <f>+ยกมา!F63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>+ยกมา!J63+'1'!J63+'2'!J63+'3'!J63+'4'!J63+'5'!J63+'6'!J63+'7'!J63+'8'!J63+'9'!J63+'10'!J63+'11'!J63+'12'!J63+'13'!J63+'14'!J63+'15'!J63+'16'!J63+'17'!J63+'18'!K63+'19'!J63+'20'!J63+'21'!J63+'22'!J63+'23'!J63+'24'!J63+'25'!J63+'26'!J63+'27'!J63+'28'!J63+'29'!J63+'30'!J63+'31.'!J63</f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43">
        <v>27.55</v>
      </c>
      <c r="P63" s="78">
        <f t="shared" si="1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46">
        <f>+ยกมา!J64</f>
        <v>2</v>
      </c>
      <c r="F64" s="44">
        <f>+ยกมา!F64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18</v>
      </c>
      <c r="G64" s="43">
        <f t="shared" si="0"/>
        <v>20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>+ยกมา!J64+'1'!J64+'2'!J64+'3'!J64+'4'!J64+'5'!J64+'6'!J64+'7'!J64+'8'!J64+'9'!J64+'10'!J64+'11'!J64+'12'!J64+'13'!J64+'14'!J64+'15'!J64+'16'!J64+'17'!J64+'18'!K64+'19'!J64+'20'!J64+'21'!J64+'22'!J64+'23'!J64+'24'!J64+'25'!J64+'26'!J64+'27'!J64+'28'!J64+'29'!J64+'30'!J64+'31.'!J64</f>
        <v>71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16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750</v>
      </c>
      <c r="N64" s="19"/>
      <c r="O64" s="131">
        <v>23.69</v>
      </c>
      <c r="P64" s="78">
        <f t="shared" si="1"/>
        <v>379.04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46">
        <f>+ยกมา!J65</f>
        <v>0</v>
      </c>
      <c r="F65" s="44">
        <f>+ยกมา!F65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18</v>
      </c>
      <c r="G65" s="43">
        <f t="shared" si="0"/>
        <v>18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>+ยกมา!J65+'1'!J65+'2'!J65+'3'!J65+'4'!J65+'5'!J65+'6'!J65+'7'!J65+'8'!J65+'9'!J65+'10'!J65+'11'!J65+'12'!J65+'13'!J65+'14'!J65+'15'!J65+'16'!J65+'17'!J65+'18'!K65+'19'!J65+'20'!J65+'21'!J65+'22'!J65+'23'!J65+'24'!J65+'25'!J65+'26'!J65+'27'!J65+'28'!J65+'29'!J65+'30'!J65+'31.'!J65</f>
        <v>54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14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700</v>
      </c>
      <c r="N65" s="19"/>
      <c r="O65" s="131">
        <v>22.49</v>
      </c>
      <c r="P65" s="78">
        <f t="shared" si="1"/>
        <v>314.85999999999996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46">
        <f>+ยกมา!J66</f>
        <v>3</v>
      </c>
      <c r="F66" s="44">
        <f>+ยกมา!F66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18</v>
      </c>
      <c r="G66" s="43">
        <f t="shared" si="0"/>
        <v>21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>+ยกมา!J66+'1'!J66+'2'!J66+'3'!J66+'4'!J66+'5'!J66+'6'!J66+'7'!J66+'8'!J66+'9'!J66+'10'!J66+'11'!J66+'12'!J66+'13'!J66+'14'!J66+'15'!J66+'16'!J66+'17'!J66+'18'!K66+'19'!J66+'20'!J66+'21'!J66+'22'!J66+'23'!J66+'24'!J66+'25'!J66+'26'!J66+'27'!J66+'28'!J66+'29'!J66+'30'!J66+'31.'!J66</f>
        <v>40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18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900</v>
      </c>
      <c r="N66" s="19"/>
      <c r="O66" s="131">
        <v>23.12</v>
      </c>
      <c r="P66" s="78">
        <f t="shared" si="1"/>
        <v>416.16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46">
        <f>+ยกมา!J67</f>
        <v>0</v>
      </c>
      <c r="F67" s="44">
        <f>+ยกมา!F67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>+ยกมา!J67+'1'!J67+'2'!J67+'3'!J67+'4'!J67+'5'!J67+'6'!J67+'7'!J67+'8'!J67+'9'!J67+'10'!J67+'11'!J67+'12'!J67+'13'!J67+'14'!J67+'15'!J67+'16'!J67+'17'!J67+'18'!K67+'19'!J67+'20'!J67+'21'!J67+'22'!J67+'23'!J67+'24'!J67+'25'!J67+'26'!J67+'27'!J67+'28'!J67+'29'!J67+'30'!J67+'31.'!J67</f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1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46">
        <f>+ยกมา!J68</f>
        <v>0</v>
      </c>
      <c r="F68" s="44">
        <f>+ยกมา!F68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>+ยกมา!J68+'1'!J68+'2'!J68+'3'!J68+'4'!J68+'5'!J68+'6'!J68+'7'!J68+'8'!J68+'9'!J68+'10'!J68+'11'!J68+'12'!J68+'13'!J68+'14'!J68+'15'!J68+'16'!J68+'17'!J68+'18'!K68+'19'!J68+'20'!J68+'21'!J68+'22'!J68+'23'!J68+'24'!J68+'25'!J68+'26'!J68+'27'!J68+'28'!J68+'29'!J68+'30'!J68+'31.'!J68</f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1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46">
        <f>+ยกมา!J69</f>
        <v>0</v>
      </c>
      <c r="F69" s="44">
        <f>+ยกมา!F69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>+ยกมา!J69+'1'!J69+'2'!J69+'3'!J69+'4'!J69+'5'!J69+'6'!J69+'7'!J69+'8'!J69+'9'!J69+'10'!J69+'11'!J69+'12'!J69+'13'!J69+'14'!J69+'15'!J69+'16'!J69+'17'!J69+'18'!K69+'19'!J69+'20'!J69+'21'!J69+'22'!J69+'23'!J69+'24'!J69+'25'!J69+'26'!J69+'27'!J69+'28'!J69+'29'!J69+'30'!J69+'31.'!J69</f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1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46">
        <f>+ยกมา!J70</f>
        <v>0</v>
      </c>
      <c r="F70" s="44">
        <f>+ยกมา!F70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>+ยกมา!J70+'1'!J70+'2'!J70+'3'!J70+'4'!J70+'5'!J70+'6'!J70+'7'!J70+'8'!J70+'9'!J70+'10'!J70+'11'!J70+'12'!J70+'13'!J70+'14'!J70+'15'!J70+'16'!J70+'17'!J70+'18'!K70+'19'!J70+'20'!J70+'21'!J70+'22'!J70+'23'!J70+'24'!J70+'25'!J70+'26'!J70+'27'!J70+'28'!J70+'29'!J70+'30'!J70+'31.'!J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1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46">
        <f>+ยกมา!J71</f>
        <v>0</v>
      </c>
      <c r="F71" s="44">
        <f>+ยกมา!F71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>+ยกมา!J71+'1'!J71+'2'!J71+'3'!J71+'4'!J71+'5'!J71+'6'!J71+'7'!J71+'8'!J71+'9'!J71+'10'!J71+'11'!J71+'12'!J71+'13'!J71+'14'!J71+'15'!J71+'16'!J71+'17'!J71+'18'!K71+'19'!J71+'20'!J71+'21'!J71+'22'!J71+'23'!J71+'24'!J71+'25'!J71+'26'!J71+'27'!J71+'28'!J71+'29'!J71+'30'!J71+'31.'!J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0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46">
        <f>+ยกมา!J72</f>
        <v>2</v>
      </c>
      <c r="F72" s="44">
        <f>+ยกมา!F72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2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>+ยกมา!J72+'1'!J72+'2'!J72+'3'!J72+'4'!J72+'5'!J72+'6'!J72+'7'!J72+'8'!J72+'9'!J72+'10'!J72+'11'!J72+'12'!J72+'13'!J72+'14'!J72+'15'!J72+'16'!J72+'17'!J72+'18'!K72+'19'!J72+'20'!J72+'21'!J72+'22'!J72+'23'!J72+'24'!J72+'25'!J72+'26'!J72+'27'!J72+'28'!J72+'29'!J72+'30'!J72+'31.'!J72</f>
        <v>32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0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46">
        <f>+ยกมา!J73</f>
        <v>0</v>
      </c>
      <c r="F73" s="44">
        <f>+ยกมา!F73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>+ยกมา!J73+'1'!J73+'2'!J73+'3'!J73+'4'!J73+'5'!J73+'6'!J73+'7'!J73+'8'!J73+'9'!J73+'10'!J73+'11'!J73+'12'!J73+'13'!J73+'14'!J73+'15'!J73+'16'!J73+'17'!J73+'18'!K73+'19'!J73+'20'!J73+'21'!J73+'22'!J73+'23'!J73+'24'!J73+'25'!J73+'26'!J73+'27'!J73+'28'!J73+'29'!J73+'30'!J73+'31.'!J73</f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0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46">
        <f>+ยกมา!J74</f>
        <v>0</v>
      </c>
      <c r="F74" s="44">
        <f>+ยกมา!F74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15</v>
      </c>
      <c r="G74" s="43">
        <f t="shared" si="0"/>
        <v>15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>+ยกมา!J74+'1'!J74+'2'!J74+'3'!J74+'4'!J74+'5'!J74+'6'!J74+'7'!J74+'8'!J74+'9'!J74+'10'!J74+'11'!J74+'12'!J74+'13'!J74+'14'!J74+'15'!J74+'16'!J74+'17'!J74+'18'!K74+'19'!J74+'20'!J74+'21'!J74+'22'!J74+'23'!J74+'24'!J74+'25'!J74+'26'!J74+'27'!J74+'28'!J74+'29'!J74+'30'!J74+'31.'!J74</f>
        <v>35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11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450</v>
      </c>
      <c r="N74" s="19"/>
      <c r="O74" s="131">
        <v>17.09</v>
      </c>
      <c r="P74" s="78">
        <f t="shared" si="10"/>
        <v>187.99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46">
        <f>+ยกมา!J75</f>
        <v>0</v>
      </c>
      <c r="F75" s="44">
        <f>+ยกมา!F75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>+ยกมา!J75+'1'!J75+'2'!J75+'3'!J75+'4'!J75+'5'!J75+'6'!J75+'7'!J75+'8'!J75+'9'!J75+'10'!J75+'11'!J75+'12'!J75+'13'!J75+'14'!J75+'15'!J75+'16'!J75+'17'!J75+'18'!K75+'19'!J75+'20'!J75+'21'!J75+'22'!J75+'23'!J75+'24'!J75+'25'!J75+'26'!J75+'27'!J75+'28'!J75+'29'!J75+'30'!J75+'31.'!J75</f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0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46">
        <f>+ยกมา!J76</f>
        <v>0</v>
      </c>
      <c r="F76" s="44">
        <f>+ยกมา!F76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+ยกมา!J76+'1'!J76+'2'!J76+'3'!J76+'4'!J76+'5'!J76+'6'!J76+'7'!J76+'8'!J76+'9'!J76+'10'!J76+'11'!J76+'12'!J76+'13'!J76+'14'!J76+'15'!J76+'16'!J76+'17'!J76+'18'!K76+'19'!J76+'20'!J76+'21'!J76+'22'!J76+'23'!J76+'24'!J76+'25'!J76+'26'!J76+'27'!J76+'28'!J76+'29'!J76+'30'!J76+'31.'!J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46">
        <f>+ยกมา!J77</f>
        <v>0</v>
      </c>
      <c r="F77" s="44">
        <f>+ยกมา!F77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12</v>
      </c>
      <c r="G77" s="43">
        <f t="shared" si="0"/>
        <v>12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>+ยกมา!J77+'1'!J77+'2'!J77+'3'!J77+'4'!J77+'5'!J77+'6'!J77+'7'!J77+'8'!J77+'9'!J77+'10'!J77+'11'!J77+'12'!J77+'13'!J77+'14'!J77+'15'!J77+'16'!J77+'17'!J77+'18'!K77+'19'!J77+'20'!J77+'21'!J77+'22'!J77+'23'!J77+'24'!J77+'25'!J77+'26'!J77+'27'!J77+'28'!J77+'29'!J77+'30'!J77+'31.'!J77</f>
        <v>60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400</v>
      </c>
      <c r="N77" s="19"/>
      <c r="O77" s="131">
        <v>25.15</v>
      </c>
      <c r="P77" s="78">
        <f t="shared" si="10"/>
        <v>226.35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46">
        <f>+ยกมา!J78</f>
        <v>0</v>
      </c>
      <c r="F78" s="44">
        <f>+ยกมา!F78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>+ยกมา!J78+'1'!J78+'2'!J78+'3'!J78+'4'!J78+'5'!J78+'6'!J78+'7'!J78+'8'!J78+'9'!J78+'10'!J78+'11'!J78+'12'!J78+'13'!J78+'14'!J78+'15'!J78+'16'!J78+'17'!J78+'18'!K78+'19'!J78+'20'!J78+'21'!J78+'22'!J78+'23'!J78+'24'!J78+'25'!J78+'26'!J78+'27'!J78+'28'!J78+'29'!J78+'30'!J78+'31.'!J78</f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0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46">
        <f>+ยกมา!J79</f>
        <v>0</v>
      </c>
      <c r="F79" s="44">
        <f>+ยกมา!F79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>+ยกมา!J79+'1'!J79+'2'!J79+'3'!J79+'4'!J79+'5'!J79+'6'!J79+'7'!J79+'8'!J79+'9'!J79+'10'!J79+'11'!J79+'12'!J79+'13'!J79+'14'!J79+'15'!J79+'16'!J79+'17'!J79+'18'!K79+'19'!J79+'20'!J79+'21'!J79+'22'!J79+'23'!J79+'24'!J79+'25'!J79+'26'!J79+'27'!J79+'28'!J79+'29'!J79+'30'!J79+'31.'!J79</f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0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46">
        <f>+ยกมา!J80</f>
        <v>2</v>
      </c>
      <c r="F80" s="44">
        <f>+ยกมา!F80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10</v>
      </c>
      <c r="G80" s="43">
        <f t="shared" si="0"/>
        <v>12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1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>+ยกมา!J80+'1'!J80+'2'!J80+'3'!J80+'4'!J80+'5'!J80+'6'!J80+'7'!J80+'8'!J80+'9'!J80+'10'!J80+'11'!J80+'12'!J80+'13'!J80+'14'!J80+'15'!J80+'16'!J80+'17'!J80+'18'!K80+'19'!J80+'20'!J80+'21'!J80+'22'!J80+'23'!J80+'24'!J80+'25'!J80+'26'!J80+'27'!J80+'28'!J80+'29'!J80+'30'!J80+'31.'!J80</f>
        <v>86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6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330</v>
      </c>
      <c r="N80" s="19"/>
      <c r="O80" s="131">
        <v>14.35</v>
      </c>
      <c r="P80" s="78">
        <f t="shared" si="10"/>
        <v>86.1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46">
        <f>+ยกมา!J81</f>
        <v>1</v>
      </c>
      <c r="F81" s="44">
        <f>+ยกมา!F81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8</v>
      </c>
      <c r="G81" s="43">
        <f t="shared" si="0"/>
        <v>9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>+ยกมา!J81+'1'!J81+'2'!J81+'3'!J81+'4'!J81+'5'!J81+'6'!J81+'7'!J81+'8'!J81+'9'!J81+'10'!J81+'11'!J81+'12'!J81+'13'!J81+'14'!J81+'15'!J81+'16'!J81+'17'!J81+'18'!K81+'19'!J81+'20'!J81+'21'!J81+'22'!J81+'23'!J81+'24'!J81+'25'!J81+'26'!J81+'27'!J81+'28'!J81+'29'!J81+'30'!J81+'31.'!J81</f>
        <v>58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5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165</v>
      </c>
      <c r="N81" s="19"/>
      <c r="O81" s="131">
        <v>11.58</v>
      </c>
      <c r="P81" s="78">
        <f t="shared" si="10"/>
        <v>57.9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46">
        <f>+ยกมา!J82</f>
        <v>0</v>
      </c>
      <c r="F82" s="44">
        <f>+ยกมา!F82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+ยกมา!J82+'1'!J82+'2'!J82+'3'!J82+'4'!J82+'5'!J82+'6'!J82+'7'!J82+'8'!J82+'9'!J82+'10'!J82+'11'!J82+'12'!J82+'13'!J82+'14'!J82+'15'!J82+'16'!J82+'17'!J82+'18'!K82+'19'!J82+'20'!J82+'21'!J82+'22'!J82+'23'!J82+'24'!J82+'25'!J82+'26'!J82+'27'!J82+'28'!J82+'29'!J82+'30'!J82+'31.'!J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46">
        <f>+ยกมา!J83</f>
        <v>0</v>
      </c>
      <c r="F83" s="44">
        <f>+ยกมา!F83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>+ยกมา!J83+'1'!J83+'2'!J83+'3'!J83+'4'!J83+'5'!J83+'6'!J83+'7'!J83+'8'!J83+'9'!J83+'10'!J83+'11'!J83+'12'!J83+'13'!J83+'14'!J83+'15'!J83+'16'!J83+'17'!J83+'18'!K83+'19'!J83+'20'!J83+'21'!J83+'22'!J83+'23'!J83+'24'!J83+'25'!J83+'26'!J83+'27'!J83+'28'!J83+'29'!J83+'30'!J83+'31.'!J83</f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0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46">
        <f>+ยกมา!J84</f>
        <v>0</v>
      </c>
      <c r="F84" s="44">
        <f>+ยกมา!F84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>+ยกมา!J84+'1'!J84+'2'!J84+'3'!J84+'4'!J84+'5'!J84+'6'!J84+'7'!J84+'8'!J84+'9'!J84+'10'!J84+'11'!J84+'12'!J84+'13'!J84+'14'!J84+'15'!J84+'16'!J84+'17'!J84+'18'!K84+'19'!J84+'20'!J84+'21'!J84+'22'!J84+'23'!J84+'24'!J84+'25'!J84+'26'!J84+'27'!J84+'28'!J84+'29'!J84+'30'!J84+'31.'!J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0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46">
        <f>+ยกมา!J85</f>
        <v>0</v>
      </c>
      <c r="F85" s="44">
        <f>+ยกมา!F85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>+ยกมา!J85+'1'!J85+'2'!J85+'3'!J85+'4'!J85+'5'!J85+'6'!J85+'7'!J85+'8'!J85+'9'!J85+'10'!J85+'11'!J85+'12'!J85+'13'!J85+'14'!J85+'15'!J85+'16'!J85+'17'!J85+'18'!K85+'19'!J85+'20'!J85+'21'!J85+'22'!J85+'23'!J85+'24'!J85+'25'!J85+'26'!J85+'27'!J85+'28'!J85+'29'!J85+'30'!J85+'31.'!J85</f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0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46">
        <f>+ยกมา!J86</f>
        <v>0</v>
      </c>
      <c r="F86" s="44">
        <f>+ยกมา!F86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1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+ยกมา!J86+'1'!J86+'2'!J86+'3'!J86+'4'!J86+'5'!J86+'6'!J86+'7'!J86+'8'!J86+'9'!J86+'10'!J86+'11'!J86+'12'!J86+'13'!J86+'14'!J86+'15'!J86+'16'!J86+'17'!J86+'18'!K86+'19'!J86+'20'!J86+'21'!J86+'22'!J86+'23'!J86+'24'!J86+'25'!J86+'26'!J86+'27'!J86+'28'!J86+'29'!J86+'30'!J86+'31.'!J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7"/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46">
        <f>+ยกมา!J87</f>
        <v>0</v>
      </c>
      <c r="F87" s="44">
        <f>+ยกมา!F87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1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+ยกมา!J87+'1'!J87+'2'!J87+'3'!J87+'4'!J87+'5'!J87+'6'!J87+'7'!J87+'8'!J87+'9'!J87+'10'!J87+'11'!J87+'12'!J87+'13'!J87+'14'!J87+'15'!J87+'16'!J87+'17'!J87+'18'!K87+'19'!J87+'20'!J87+'21'!J87+'22'!J87+'23'!J87+'24'!J87+'25'!J87+'26'!J87+'27'!J87+'28'!J87+'29'!J87+'30'!J87+'31.'!J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2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46">
        <f>+ยกมา!J88</f>
        <v>0</v>
      </c>
      <c r="F88" s="44">
        <f>+ยกมา!F88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1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>+ยกมา!J88+'1'!J88+'2'!J88+'3'!J88+'4'!J88+'5'!J88+'6'!J88+'7'!J88+'8'!J88+'9'!J88+'10'!J88+'11'!J88+'12'!J88+'13'!J88+'14'!J88+'15'!J88+'16'!J88+'17'!J88+'18'!K88+'19'!J88+'20'!J88+'21'!J88+'22'!J88+'23'!J88+'24'!J88+'25'!J88+'26'!J88+'27'!J88+'28'!J88+'29'!J88+'30'!J88+'31.'!J88</f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46">
        <f>+ยกมา!J89</f>
        <v>0</v>
      </c>
      <c r="F89" s="44">
        <f>+ยกมา!F89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1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+ยกมา!J89+'1'!J89+'2'!J89+'3'!J89+'4'!J89+'5'!J89+'6'!J89+'7'!J89+'8'!J89+'9'!J89+'10'!J89+'11'!J89+'12'!J89+'13'!J89+'14'!J89+'15'!J89+'16'!J89+'17'!J89+'18'!K89+'19'!J89+'20'!J89+'21'!J89+'22'!J89+'23'!J89+'24'!J89+'25'!J89+'26'!J89+'27'!J89+'28'!J89+'29'!J89+'30'!J89+'31.'!J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46">
        <f>+ยกมา!J90</f>
        <v>0</v>
      </c>
      <c r="F90" s="44">
        <f>+ยกมา!F90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1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+ยกมา!J90+'1'!J90+'2'!J90+'3'!J90+'4'!J90+'5'!J90+'6'!J90+'7'!J90+'8'!J90+'9'!J90+'10'!J90+'11'!J90+'12'!J90+'13'!J90+'14'!J90+'15'!J90+'16'!J90+'17'!J90+'18'!K90+'19'!J90+'20'!J90+'21'!J90+'22'!J90+'23'!J90+'24'!J90+'25'!J90+'26'!J90+'27'!J90+'28'!J90+'29'!J90+'30'!J90+'31.'!J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46">
        <f>+ยกมา!J91</f>
        <v>0</v>
      </c>
      <c r="F91" s="44">
        <f>+ยกมา!F91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1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>+ยกมา!J91+'1'!J91+'2'!J91+'3'!J91+'4'!J91+'5'!J91+'6'!J91+'7'!J91+'8'!J91+'9'!J91+'10'!J91+'11'!J91+'12'!J91+'13'!J91+'14'!J91+'15'!J91+'16'!J91+'17'!J91+'18'!K91+'19'!J91+'20'!J91+'21'!J91+'22'!J91+'23'!J91+'24'!J91+'25'!J91+'26'!J91+'27'!J91+'28'!J91+'29'!J91+'30'!J91+'31.'!J91</f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0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46">
        <f>+ยกมา!J92</f>
        <v>0</v>
      </c>
      <c r="F92" s="44">
        <f>+ยกมา!F92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1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>+ยกมา!J92+'1'!J92+'2'!J92+'3'!J92+'4'!J92+'5'!J92+'6'!J92+'7'!J92+'8'!J92+'9'!J92+'10'!J92+'11'!J92+'12'!J92+'13'!J92+'14'!J92+'15'!J92+'16'!J92+'17'!J92+'18'!K92+'19'!J92+'20'!J92+'21'!J92+'22'!J92+'23'!J92+'24'!J92+'25'!J92+'26'!J92+'27'!J92+'28'!J92+'29'!J92+'30'!J92+'31.'!J92</f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0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46">
        <f>+ยกมา!J93</f>
        <v>0</v>
      </c>
      <c r="F93" s="44">
        <f>+ยกมา!F93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1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>+ยกมา!J93+'1'!J93+'2'!J93+'3'!J93+'4'!J93+'5'!J93+'6'!J93+'7'!J93+'8'!J93+'9'!J93+'10'!J93+'11'!J93+'12'!J93+'13'!J93+'14'!J93+'15'!J93+'16'!J93+'17'!J93+'18'!K93+'19'!J93+'20'!J93+'21'!J93+'22'!J93+'23'!J93+'24'!J93+'25'!J93+'26'!J93+'27'!J93+'28'!J93+'29'!J93+'30'!J93+'31.'!J93</f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0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46">
        <f>+ยกมา!J94</f>
        <v>0</v>
      </c>
      <c r="F94" s="44">
        <f>+ยกมา!F94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1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>+ยกมา!J94+'1'!J94+'2'!J94+'3'!J94+'4'!J94+'5'!J94+'6'!J94+'7'!J94+'8'!J94+'9'!J94+'10'!J94+'11'!J94+'12'!J94+'13'!J94+'14'!J94+'15'!J94+'16'!J94+'17'!J94+'18'!K94+'19'!J94+'20'!J94+'21'!J94+'22'!J94+'23'!J94+'24'!J94+'25'!J94+'26'!J94+'27'!J94+'28'!J94+'29'!J94+'30'!J94+'31.'!J94</f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0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46">
        <f>+ยกมา!J95</f>
        <v>0</v>
      </c>
      <c r="F95" s="44">
        <f>+ยกมา!F95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1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>+ยกมา!J95+'1'!J95+'2'!J95+'3'!J95+'4'!J95+'5'!J95+'6'!J95+'7'!J95+'8'!J95+'9'!J95+'10'!J95+'11'!J95+'12'!J95+'13'!J95+'14'!J95+'15'!J95+'16'!J95+'17'!J95+'18'!K95+'19'!J95+'20'!J95+'21'!J95+'22'!J95+'23'!J95+'24'!J95+'25'!J95+'26'!J95+'27'!J95+'28'!J95+'29'!J95+'30'!J95+'31.'!J95</f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0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46">
        <f>+ยกมา!J96</f>
        <v>0</v>
      </c>
      <c r="F96" s="44">
        <f>+ยกมา!F96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1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+ยกมา!J96+'1'!J96+'2'!J96+'3'!J96+'4'!J96+'5'!J96+'6'!J96+'7'!J96+'8'!J96+'9'!J96+'10'!J96+'11'!J96+'12'!J96+'13'!J96+'14'!J96+'15'!J96+'16'!J96+'17'!J96+'18'!K96+'19'!J96+'20'!J96+'21'!J96+'22'!J96+'23'!J96+'24'!J96+'25'!J96+'26'!J96+'27'!J96+'28'!J96+'29'!J96+'30'!J96+'31.'!J96</f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0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46">
        <f>+ยกมา!J97</f>
        <v>0</v>
      </c>
      <c r="F97" s="44">
        <f>+ยกมา!F97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1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+ยกมา!J97+'1'!J97+'2'!J97+'3'!J97+'4'!J97+'5'!J97+'6'!J97+'7'!J97+'8'!J97+'9'!J97+'10'!J97+'11'!J97+'12'!J97+'13'!J97+'14'!J97+'15'!J97+'16'!J97+'17'!J97+'18'!K97+'19'!J97+'20'!J97+'21'!J97+'22'!J97+'23'!J97+'24'!J97+'25'!J97+'26'!J97+'27'!J97+'28'!J97+'29'!J97+'30'!J97+'31.'!J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0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46">
        <f>+ยกมา!J98</f>
        <v>0</v>
      </c>
      <c r="F98" s="44">
        <f>+ยกมา!F98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1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+ยกมา!J98+'1'!J98+'2'!J98+'3'!J98+'4'!J98+'5'!J98+'6'!J98+'7'!J98+'8'!J98+'9'!J98+'10'!J98+'11'!J98+'12'!J98+'13'!J98+'14'!J98+'15'!J98+'16'!J98+'17'!J98+'18'!K98+'19'!J98+'20'!J98+'21'!J98+'22'!J98+'23'!J98+'24'!J98+'25'!J98+'26'!J98+'27'!J98+'28'!J98+'29'!J98+'30'!J98+'31.'!J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0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46">
        <f>+ยกมา!J99</f>
        <v>0</v>
      </c>
      <c r="F99" s="44">
        <f>+ยกมา!F99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1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>+ยกมา!J99+'1'!J99+'2'!J99+'3'!J99+'4'!J99+'5'!J99+'6'!J99+'7'!J99+'8'!J99+'9'!J99+'10'!J99+'11'!J99+'12'!J99+'13'!J99+'14'!J99+'15'!J99+'16'!J99+'17'!J99+'18'!K99+'19'!J99+'20'!J99+'21'!J99+'22'!J99+'23'!J99+'24'!J99+'25'!J99+'26'!J99+'27'!J99+'28'!J99+'29'!J99+'30'!J99+'31.'!J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8">
        <f t="shared" ref="P99:P105" si="14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46">
        <f>+ยกมา!J100</f>
        <v>0</v>
      </c>
      <c r="F100" s="44">
        <f>+ยกมา!F100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1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>+ยกมา!J100+'1'!J100+'2'!J100+'3'!J100+'4'!J100+'5'!J100+'6'!J100+'7'!J100+'8'!J100+'9'!J100+'10'!J100+'11'!J100+'12'!J100+'13'!J100+'14'!J100+'15'!J100+'16'!J100+'17'!J100+'18'!K100+'19'!J100+'20'!J100+'21'!J100+'22'!J100+'23'!J100+'24'!J100+'25'!J100+'26'!J100+'27'!J100+'28'!J100+'29'!J100+'30'!J100+'31.'!J100</f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8">
        <f t="shared" si="14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46">
        <f>+ยกมา!J101</f>
        <v>0</v>
      </c>
      <c r="F101" s="44">
        <f>+ยกมา!F101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1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>+ยกมา!J101+'1'!J101+'2'!J101+'3'!J101+'4'!J101+'5'!J101+'6'!J101+'7'!J101+'8'!J101+'9'!J101+'10'!J101+'11'!J101+'12'!J101+'13'!J101+'14'!J101+'15'!J101+'16'!J101+'17'!J101+'18'!K101+'19'!J101+'20'!J101+'21'!J101+'22'!J101+'23'!J101+'24'!J101+'25'!J101+'26'!J101+'27'!J101+'28'!J101+'29'!J101+'30'!J101+'31.'!J101</f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8">
        <f t="shared" si="14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46">
        <f>+ยกมา!J102</f>
        <v>0</v>
      </c>
      <c r="F102" s="44">
        <f>+ยกมา!F102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1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>+ยกมา!J102+'1'!J102+'2'!J102+'3'!J102+'4'!J102+'5'!J102+'6'!J102+'7'!J102+'8'!J102+'9'!J102+'10'!J102+'11'!J102+'12'!J102+'13'!J102+'14'!J102+'15'!J102+'16'!J102+'17'!J102+'18'!K102+'19'!J102+'20'!J102+'21'!J102+'22'!J102+'23'!J102+'24'!J102+'25'!J102+'26'!J102+'27'!J102+'28'!J102+'29'!J102+'30'!J102+'31.'!J102</f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8">
        <f t="shared" si="14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46">
        <f>+ยกมา!J103</f>
        <v>0</v>
      </c>
      <c r="F103" s="44">
        <f>+ยกมา!F103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1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>+ยกมา!J103+'1'!J103+'2'!J103+'3'!J103+'4'!J103+'5'!J103+'6'!J103+'7'!J103+'8'!J103+'9'!J103+'10'!J103+'11'!J103+'12'!J103+'13'!J103+'14'!J103+'15'!J103+'16'!J103+'17'!J103+'18'!K103+'19'!J103+'20'!J103+'21'!J103+'22'!J103+'23'!J103+'24'!J103+'25'!J103+'26'!J103+'27'!J103+'28'!J103+'29'!J103+'30'!J103+'31.'!J103</f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4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46">
        <f>+ยกมา!J104</f>
        <v>0</v>
      </c>
      <c r="F104" s="44">
        <f>+ยกมา!F104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1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>+ยกมา!J104+'1'!J104+'2'!J104+'3'!J104+'4'!J104+'5'!J104+'6'!J104+'7'!J104+'8'!J104+'9'!J104+'10'!J104+'11'!J104+'12'!J104+'13'!J104+'14'!J104+'15'!J104+'16'!J104+'17'!J104+'18'!K104+'19'!J104+'20'!J104+'21'!J104+'22'!J104+'23'!J104+'24'!J104+'25'!J104+'26'!J104+'27'!J104+'28'!J104+'29'!J104+'30'!J104+'31.'!J104</f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4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46">
        <f>+ยกมา!J105</f>
        <v>0</v>
      </c>
      <c r="F105" s="44">
        <f>+ยกมา!F105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1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>+ยกมา!J105+'1'!J105+'2'!J105+'3'!J105+'4'!J105+'5'!J105+'6'!J105+'7'!J105+'8'!J105+'9'!J105+'10'!J105+'11'!J105+'12'!J105+'13'!J105+'14'!J105+'15'!J105+'16'!J105+'17'!J105+'18'!K105+'19'!J105+'20'!J105+'21'!J105+'22'!J105+'23'!J105+'24'!J105+'25'!J105+'26'!J105+'27'!J105+'28'!J105+'29'!J105+'30'!J105+'31.'!J105</f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4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46">
        <f>+ยกมา!J106</f>
        <v>0</v>
      </c>
      <c r="F106" s="44">
        <f>+ยกมา!F106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1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>+ยกมา!J106+'1'!J106+'2'!J106+'3'!J106+'4'!J106+'5'!J106+'6'!J106+'7'!J106+'8'!J106+'9'!J106+'10'!J106+'11'!J106+'12'!J106+'13'!J106+'14'!J106+'15'!J106+'16'!J106+'17'!J106+'18'!K106+'19'!J106+'20'!J106+'21'!J106+'22'!J106+'23'!J106+'24'!J106+'25'!J106+'26'!J106+'27'!J106+'28'!J106+'29'!J106+'30'!J106+'31.'!J106</f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0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46">
        <f>+ยกมา!J107</f>
        <v>0</v>
      </c>
      <c r="F107" s="44">
        <f>+ยกมา!F107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1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>+ยกมา!J107+'1'!J107+'2'!J107+'3'!J107+'4'!J107+'5'!J107+'6'!J107+'7'!J107+'8'!J107+'9'!J107+'10'!J107+'11'!J107+'12'!J107+'13'!J107+'14'!J107+'15'!J107+'16'!J107+'17'!J107+'18'!K107+'19'!J107+'20'!J107+'21'!J107+'22'!J107+'23'!J107+'24'!J107+'25'!J107+'26'!J107+'27'!J107+'28'!J107+'29'!J107+'30'!J107+'31.'!J107</f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0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46">
        <f>+ยกมา!J108</f>
        <v>0</v>
      </c>
      <c r="F108" s="44">
        <f>+ยกมา!F108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1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>+ยกมา!J108+'1'!J108+'2'!J108+'3'!J108+'4'!J108+'5'!J108+'6'!J108+'7'!J108+'8'!J108+'9'!J108+'10'!J108+'11'!J108+'12'!J108+'13'!J108+'14'!J108+'15'!J108+'16'!J108+'17'!J108+'18'!K108+'19'!J108+'20'!J108+'21'!J108+'22'!J108+'23'!J108+'24'!J108+'25'!J108+'26'!J108+'27'!J108+'28'!J108+'29'!J108+'30'!J108+'31.'!J108</f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0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46">
        <f>+ยกมา!J109</f>
        <v>0</v>
      </c>
      <c r="F109" s="44">
        <f>+ยกมา!F109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1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>+ยกมา!J109+'1'!J109+'2'!J109+'3'!J109+'4'!J109+'5'!J109+'6'!J109+'7'!J109+'8'!J109+'9'!J109+'10'!J109+'11'!J109+'12'!J109+'13'!J109+'14'!J109+'15'!J109+'16'!J109+'17'!J109+'18'!K109+'19'!J109+'20'!J109+'21'!J109+'22'!J109+'23'!J109+'24'!J109+'25'!J109+'26'!J109+'27'!J109+'28'!J109+'29'!J109+'30'!J109+'31.'!J109</f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0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46">
        <f>+ยกมา!J110</f>
        <v>8</v>
      </c>
      <c r="F110" s="44">
        <f>+ยกมา!F110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68</v>
      </c>
      <c r="G110" s="43">
        <f t="shared" si="11"/>
        <v>76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>+ยกมา!J110+'1'!J110+'2'!J110+'3'!J110+'4'!J110+'5'!J110+'6'!J110+'7'!J110+'8'!J110+'9'!J110+'10'!J110+'11'!J110+'12'!J110+'13'!J110+'14'!J110+'15'!J110+'16'!J110+'17'!J110+'18'!K110+'19'!J110+'20'!J110+'21'!J110+'22'!J110+'23'!J110+'24'!J110+'25'!J110+'26'!J110+'27'!J110+'28'!J110+'29'!J110+'30'!J110+'31.'!J110</f>
        <v>332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56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6720</v>
      </c>
      <c r="N110" s="19"/>
      <c r="O110" s="144"/>
      <c r="P110" s="78">
        <f t="shared" si="10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46">
        <f>+ยกมา!J111</f>
        <v>2</v>
      </c>
      <c r="F111" s="44">
        <f>+ยกมา!F111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38</v>
      </c>
      <c r="G111" s="43">
        <f t="shared" si="11"/>
        <v>40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>+ยกมา!J111+'1'!J111+'2'!J111+'3'!J111+'4'!J111+'5'!J111+'6'!J111+'7'!J111+'8'!J111+'9'!J111+'10'!J111+'11'!J111+'12'!J111+'13'!J111+'14'!J111+'15'!J111+'16'!J111+'17'!J111+'18'!K111+'19'!J111+'20'!J111+'21'!J111+'22'!J111+'23'!J111+'24'!J111+'25'!J111+'26'!J111+'27'!J111+'28'!J111+'29'!J111+'30'!J111+'31.'!J111</f>
        <v>284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23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5500</v>
      </c>
      <c r="N111" s="19"/>
      <c r="O111" s="144"/>
      <c r="P111" s="78">
        <f t="shared" si="10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46">
        <f>+ยกมา!J112</f>
        <v>3</v>
      </c>
      <c r="F112" s="44">
        <f>+ยกมา!F112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10</v>
      </c>
      <c r="G112" s="43">
        <f t="shared" si="11"/>
        <v>13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>+ยกมา!J112+'1'!J112+'2'!J112+'3'!J112+'4'!J112+'5'!J112+'6'!J112+'7'!J112+'8'!J112+'9'!J112+'10'!J112+'11'!J112+'12'!J112+'13'!J112+'14'!J112+'15'!J112+'16'!J112+'17'!J112+'18'!K112+'19'!J112+'20'!J112+'21'!J112+'22'!J112+'23'!J112+'24'!J112+'25'!J112+'26'!J112+'27'!J112+'28'!J112+'29'!J112+'30'!J112+'31.'!J112</f>
        <v>115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6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600</v>
      </c>
      <c r="N112" s="19"/>
      <c r="O112" s="131">
        <v>34.25</v>
      </c>
      <c r="P112" s="78">
        <f t="shared" si="10"/>
        <v>205.5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46">
        <f>+ยกมา!J113</f>
        <v>11</v>
      </c>
      <c r="F113" s="44">
        <f>+ยกมา!F113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36</v>
      </c>
      <c r="G113" s="43">
        <f t="shared" si="11"/>
        <v>47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>+ยกมา!J113+'1'!J113+'2'!J113+'3'!J113+'4'!J113+'5'!J113+'6'!J113+'7'!J113+'8'!J113+'9'!J113+'10'!J113+'11'!J113+'12'!J113+'13'!J113+'14'!J113+'15'!J113+'16'!J113+'17'!J113+'18'!K113+'19'!J113+'20'!J113+'21'!J113+'22'!J113+'23'!J113+'24'!J113+'25'!J113+'26'!J113+'27'!J113+'28'!J113+'29'!J113+'30'!J113+'31.'!J113</f>
        <v>343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35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1925</v>
      </c>
      <c r="N113" s="19"/>
      <c r="O113" s="131">
        <v>22.55</v>
      </c>
      <c r="P113" s="78">
        <f t="shared" si="10"/>
        <v>789.25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46">
        <f>+ยกมา!J114</f>
        <v>0</v>
      </c>
      <c r="F114" s="44">
        <f>+ยกมา!F114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1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>+ยกมา!J114+'1'!J114+'2'!J114+'3'!J114+'4'!J114+'5'!J114+'6'!J114+'7'!J114+'8'!J114+'9'!J114+'10'!J114+'11'!J114+'12'!J114+'13'!J114+'14'!J114+'15'!J114+'16'!J114+'17'!J114+'18'!K114+'19'!J114+'20'!J114+'21'!J114+'22'!J114+'23'!J114+'24'!J114+'25'!J114+'26'!J114+'27'!J114+'28'!J114+'29'!J114+'30'!J114+'31.'!J114</f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31">
        <v>96.46</v>
      </c>
      <c r="P114" s="78">
        <f t="shared" si="10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46">
        <f>+ยกมา!J115</f>
        <v>11</v>
      </c>
      <c r="F115" s="44">
        <f>+ยกมา!F115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13</v>
      </c>
      <c r="G115" s="43">
        <f t="shared" si="11"/>
        <v>24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>+ยกมา!J115+'1'!J115+'2'!J115+'3'!J115+'4'!J115+'5'!J115+'6'!J115+'7'!J115+'8'!J115+'9'!J115+'10'!J115+'11'!J115+'12'!J115+'13'!J115+'14'!J115+'15'!J115+'16'!J115+'17'!J115+'18'!K115+'19'!J115+'20'!J115+'21'!J115+'22'!J115+'23'!J115+'24'!J115+'25'!J115+'26'!J115+'27'!J115+'28'!J115+'29'!J115+'30'!J115+'31.'!J115</f>
        <v>268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600</v>
      </c>
      <c r="N115" s="19"/>
      <c r="O115" s="131">
        <v>23.61</v>
      </c>
      <c r="P115" s="78">
        <f t="shared" si="10"/>
        <v>236.1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46">
        <f>+ยกมา!J116</f>
        <v>17</v>
      </c>
      <c r="F116" s="44">
        <f>+ยกมา!F116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</v>
      </c>
      <c r="G116" s="43">
        <f t="shared" si="11"/>
        <v>19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>+ยกมา!J116+'1'!J116+'2'!J116+'3'!J116+'4'!J116+'5'!J116+'6'!J116+'7'!J116+'8'!J116+'9'!J116+'10'!J116+'11'!J116+'12'!J116+'13'!J116+'14'!J116+'15'!J116+'16'!J116+'17'!J116+'18'!K116+'19'!J116+'20'!J116+'21'!J116+'22'!J116+'23'!J116+'24'!J116+'25'!J116+'26'!J116+'27'!J116+'28'!J116+'29'!J116+'30'!J116+'31.'!J116</f>
        <v>464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7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700</v>
      </c>
      <c r="N116" s="19"/>
      <c r="O116" s="131">
        <v>13.03</v>
      </c>
      <c r="P116" s="78">
        <f t="shared" si="10"/>
        <v>91.21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46">
        <f>+ยกมา!J117</f>
        <v>5</v>
      </c>
      <c r="F117" s="44">
        <f>+ยกมา!F117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5</v>
      </c>
      <c r="G117" s="43">
        <f t="shared" si="11"/>
        <v>10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+ยกมา!J117+'1'!J117+'2'!J117+'3'!J117+'4'!J117+'5'!J117+'6'!J117+'7'!J117+'8'!J117+'9'!J117+'10'!J117+'11'!J117+'12'!J117+'13'!J117+'14'!J117+'15'!J117+'16'!J117+'17'!J117+'18'!K117+'19'!J117+'20'!J117+'21'!J117+'22'!J117+'23'!J117+'24'!J117+'25'!J117+'26'!J117+'27'!J117+'28'!J117+'29'!J117+'30'!J117+'31.'!J117</f>
        <v>152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4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220</v>
      </c>
      <c r="N117" s="19"/>
      <c r="O117" s="131">
        <v>11.91</v>
      </c>
      <c r="P117" s="78">
        <f t="shared" si="10"/>
        <v>47.64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46">
        <f>+ยกมา!J118</f>
        <v>0</v>
      </c>
      <c r="F118" s="44">
        <f>+ยกมา!F118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1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>+ยกมา!J118+'1'!J118+'2'!J118+'3'!J118+'4'!J118+'5'!J118+'6'!J118+'7'!J118+'8'!J118+'9'!J118+'10'!J118+'11'!J118+'12'!J118+'13'!J118+'14'!J118+'15'!J118+'16'!J118+'17'!J118+'18'!K118+'19'!J118+'20'!J118+'21'!J118+'22'!J118+'23'!J118+'24'!J118+'25'!J118+'26'!J118+'27'!J118+'28'!J118+'29'!J118+'30'!J118+'31.'!J118</f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0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46">
        <f>+ยกมา!J119</f>
        <v>0</v>
      </c>
      <c r="F119" s="44">
        <f>+ยกมา!F119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1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>+ยกมา!J119+'1'!J119+'2'!J119+'3'!J119+'4'!J119+'5'!J119+'6'!J119+'7'!J119+'8'!J119+'9'!J119+'10'!J119+'11'!J119+'12'!J119+'13'!J119+'14'!J119+'15'!J119+'16'!J119+'17'!J119+'18'!K119+'19'!J119+'20'!J119+'21'!J119+'22'!J119+'23'!J119+'24'!J119+'25'!J119+'26'!J119+'27'!J119+'28'!J119+'29'!J119+'30'!J119+'31.'!J119</f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0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46">
        <f>+ยกมา!J120</f>
        <v>0</v>
      </c>
      <c r="F120" s="44">
        <f>+ยกมา!F120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17</v>
      </c>
      <c r="G120" s="43">
        <f t="shared" si="11"/>
        <v>17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7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>+ยกมา!J120+'1'!J120+'2'!J120+'3'!J120+'4'!J120+'5'!J120+'6'!J120+'7'!J120+'8'!J120+'9'!J120+'10'!J120+'11'!J120+'12'!J120+'13'!J120+'14'!J120+'15'!J120+'16'!J120+'17'!J120+'18'!K120+'19'!J120+'20'!J120+'21'!J120+'22'!J120+'23'!J120+'24'!J120+'25'!J120+'26'!J120+'27'!J120+'28'!J120+'29'!J120+'30'!J120+'31.'!J120</f>
        <v>59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10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355</v>
      </c>
      <c r="N120" s="19"/>
      <c r="O120" s="131">
        <v>30</v>
      </c>
      <c r="P120" s="78">
        <f t="shared" si="10"/>
        <v>300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46">
        <f>+ยกมา!J121</f>
        <v>0</v>
      </c>
      <c r="F121" s="44">
        <f>+ยกมา!F121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1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>+ยกมา!J121+'1'!J121+'2'!J121+'3'!J121+'4'!J121+'5'!J121+'6'!J121+'7'!J121+'8'!J121+'9'!J121+'10'!J121+'11'!J121+'12'!J121+'13'!J121+'14'!J121+'15'!J121+'16'!J121+'17'!J121+'18'!K121+'19'!J121+'20'!J121+'21'!J121+'22'!J121+'23'!J121+'24'!J121+'25'!J121+'26'!J121+'27'!J121+'28'!J121+'29'!J121+'30'!J121+'31.'!J121</f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0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46">
        <f>+ยกมา!J122</f>
        <v>0</v>
      </c>
      <c r="F122" s="44">
        <f>+ยกมา!F122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1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>+ยกมา!J122+'1'!J122+'2'!J122+'3'!J122+'4'!J122+'5'!J122+'6'!J122+'7'!J122+'8'!J122+'9'!J122+'10'!J122+'11'!J122+'12'!J122+'13'!J122+'14'!J122+'15'!J122+'16'!J122+'17'!J122+'18'!K122+'19'!J122+'20'!J122+'21'!J122+'22'!J122+'23'!J122+'24'!J122+'25'!J122+'26'!J122+'27'!J122+'28'!J122+'29'!J122+'30'!J122+'31.'!J122</f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0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46">
        <f>+ยกมา!J123</f>
        <v>0</v>
      </c>
      <c r="F123" s="44">
        <f>+ยกมา!F123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4</v>
      </c>
      <c r="G123" s="43">
        <f t="shared" si="11"/>
        <v>4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>+ยกมา!J123+'1'!J123+'2'!J123+'3'!J123+'4'!J123+'5'!J123+'6'!J123+'7'!J123+'8'!J123+'9'!J123+'10'!J123+'11'!J123+'12'!J123+'13'!J123+'14'!J123+'15'!J123+'16'!J123+'17'!J123+'18'!K123+'19'!J123+'20'!J123+'21'!J123+'22'!J123+'23'!J123+'24'!J123+'25'!J123+'26'!J123+'27'!J123+'28'!J123+'29'!J123+'30'!J123+'31.'!J123</f>
        <v>9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4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150</v>
      </c>
      <c r="N123" s="19"/>
      <c r="O123" s="89">
        <v>30</v>
      </c>
      <c r="P123" s="78">
        <f t="shared" si="10"/>
        <v>120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46">
        <f>+ยกมา!J124</f>
        <v>0</v>
      </c>
      <c r="F124" s="44">
        <f>+ยกมา!F124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1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+ยกมา!J124+'1'!J124+'2'!J124+'3'!J124+'4'!J124+'5'!J124+'6'!J124+'7'!J124+'8'!J124+'9'!J124+'10'!J124+'11'!J124+'12'!J124+'13'!J124+'14'!J124+'15'!J124+'16'!J124+'17'!J124+'18'!K124+'19'!J124+'20'!J124+'21'!J124+'22'!J124+'23'!J124+'24'!J124+'25'!J124+'26'!J124+'27'!J124+'28'!J124+'29'!J124+'30'!J124+'31.'!J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46">
        <f>+ยกมา!J125</f>
        <v>4</v>
      </c>
      <c r="F125" s="44">
        <f>+ยกมา!F125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15</v>
      </c>
      <c r="G125" s="43">
        <f t="shared" si="11"/>
        <v>19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>+ยกมา!J125+'1'!J125+'2'!J125+'3'!J125+'4'!J125+'5'!J125+'6'!J125+'7'!J125+'8'!J125+'9'!J125+'10'!J125+'11'!J125+'12'!J125+'13'!J125+'14'!J125+'15'!J125+'16'!J125+'17'!J125+'18'!K125+'19'!J125+'20'!J125+'21'!J125+'22'!J125+'23'!J125+'24'!J125+'25'!J125+'26'!J125+'27'!J125+'28'!J125+'29'!J125+'30'!J125+'31.'!J125</f>
        <v>158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12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600</v>
      </c>
      <c r="N125" s="19"/>
      <c r="O125" s="131">
        <v>33</v>
      </c>
      <c r="P125" s="78">
        <f t="shared" si="10"/>
        <v>396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46">
        <f>+ยกมา!J126</f>
        <v>0</v>
      </c>
      <c r="F126" s="44">
        <f>+ยกมา!F126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1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>+ยกมา!J126+'1'!J126+'2'!J126+'3'!J126+'4'!J126+'5'!J126+'6'!J126+'7'!J126+'8'!J126+'9'!J126+'10'!J126+'11'!J126+'12'!J126+'13'!J126+'14'!J126+'15'!J126+'16'!J126+'17'!J126+'18'!K126+'19'!J126+'20'!J126+'21'!J126+'22'!J126+'23'!J126+'24'!J126+'25'!J126+'26'!J126+'27'!J126+'28'!J126+'29'!J126+'30'!J126+'31.'!J126</f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0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46">
        <f>+ยกมา!J127</f>
        <v>0</v>
      </c>
      <c r="F127" s="44">
        <f>+ยกมา!F127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1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>+ยกมา!J127+'1'!J127+'2'!J127+'3'!J127+'4'!J127+'5'!J127+'6'!J127+'7'!J127+'8'!J127+'9'!J127+'10'!J127+'11'!J127+'12'!J127+'13'!J127+'14'!J127+'15'!J127+'16'!J127+'17'!J127+'18'!K127+'19'!J127+'20'!J127+'21'!J127+'22'!J127+'23'!J127+'24'!J127+'25'!J127+'26'!J127+'27'!J127+'28'!J127+'29'!J127+'30'!J127+'31.'!J127</f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0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46">
        <f>+ยกมา!J128</f>
        <v>0</v>
      </c>
      <c r="F128" s="44">
        <f>+ยกมา!F128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1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>+ยกมา!J128+'1'!J128+'2'!J128+'3'!J128+'4'!J128+'5'!J128+'6'!J128+'7'!J128+'8'!J128+'9'!J128+'10'!J128+'11'!J128+'12'!J128+'13'!J128+'14'!J128+'15'!J128+'16'!J128+'17'!J128+'18'!K128+'19'!J128+'20'!J128+'21'!J128+'22'!J128+'23'!J128+'24'!J128+'25'!J128+'26'!J128+'27'!J128+'28'!J128+'29'!J128+'30'!J128+'31.'!J128</f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0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46">
        <f>+ยกมา!J129</f>
        <v>0</v>
      </c>
      <c r="F129" s="44">
        <f>+ยกมา!F129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1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>+ยกมา!J129+'1'!J129+'2'!J129+'3'!J129+'4'!J129+'5'!J129+'6'!J129+'7'!J129+'8'!J129+'9'!J129+'10'!J129+'11'!J129+'12'!J129+'13'!J129+'14'!J129+'15'!J129+'16'!J129+'17'!J129+'18'!K129+'19'!J129+'20'!J129+'21'!J129+'22'!J129+'23'!J129+'24'!J129+'25'!J129+'26'!J129+'27'!J129+'28'!J129+'29'!J129+'30'!J129+'31.'!J129</f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0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46">
        <f>+ยกมา!J130</f>
        <v>0</v>
      </c>
      <c r="F130" s="44">
        <f>+ยกมา!F130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1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+ยกมา!J130+'1'!J130+'2'!J130+'3'!J130+'4'!J130+'5'!J130+'6'!J130+'7'!J130+'8'!J130+'9'!J130+'10'!J130+'11'!J130+'12'!J130+'13'!J130+'14'!J130+'15'!J130+'16'!J130+'17'!J130+'18'!K130+'19'!J130+'20'!J130+'21'!J130+'22'!J130+'23'!J130+'24'!J130+'25'!J130+'26'!J130+'27'!J130+'28'!J130+'29'!J130+'30'!J130+'31.'!J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0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46">
        <f>+ยกมา!J131</f>
        <v>4</v>
      </c>
      <c r="F131" s="44">
        <f>+ยกมา!F131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30</v>
      </c>
      <c r="G131" s="43">
        <f t="shared" si="11"/>
        <v>34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>+ยกมา!J131+'1'!J131+'2'!J131+'3'!J131+'4'!J131+'5'!J131+'6'!J131+'7'!J131+'8'!J131+'9'!J131+'10'!J131+'11'!J131+'12'!J131+'13'!J131+'14'!J131+'15'!J131+'16'!J131+'17'!J131+'18'!K131+'19'!J131+'20'!J131+'21'!J131+'22'!J131+'23'!J131+'24'!J131+'25'!J131+'26'!J131+'27'!J131+'28'!J131+'29'!J131+'30'!J131+'31.'!J131</f>
        <v>162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29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1450</v>
      </c>
      <c r="N131" s="19"/>
      <c r="O131" s="131">
        <v>9.91</v>
      </c>
      <c r="P131" s="78">
        <f t="shared" si="10"/>
        <v>287.39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46">
        <f>+ยกมา!J132</f>
        <v>2</v>
      </c>
      <c r="F132" s="44">
        <f>+ยกมา!F132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18</v>
      </c>
      <c r="G132" s="43">
        <f t="shared" si="11"/>
        <v>20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>+ยกมา!J132+'1'!J132+'2'!J132+'3'!J132+'4'!J132+'5'!J132+'6'!J132+'7'!J132+'8'!J132+'9'!J132+'10'!J132+'11'!J132+'12'!J132+'13'!J132+'14'!J132+'15'!J132+'16'!J132+'17'!J132+'18'!K132+'19'!J132+'20'!J132+'21'!J132+'22'!J132+'23'!J132+'24'!J132+'25'!J132+'26'!J132+'27'!J132+'28'!J132+'29'!J132+'30'!J132+'31.'!J132</f>
        <v>106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13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720</v>
      </c>
      <c r="N132" s="19"/>
      <c r="O132" s="131">
        <v>16.690000000000001</v>
      </c>
      <c r="P132" s="78">
        <f t="shared" si="10"/>
        <v>216.97000000000003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46">
        <f>+ยกมา!J133</f>
        <v>1</v>
      </c>
      <c r="F133" s="44">
        <f>+ยกมา!F133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18</v>
      </c>
      <c r="G133" s="43">
        <f t="shared" si="11"/>
        <v>19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>+ยกมา!J133+'1'!J133+'2'!J133+'3'!J133+'4'!J133+'5'!J133+'6'!J133+'7'!J133+'8'!J133+'9'!J133+'10'!J133+'11'!J133+'12'!J133+'13'!J133+'14'!J133+'15'!J133+'16'!J133+'17'!J133+'18'!K133+'19'!J133+'20'!J133+'21'!J133+'22'!J133+'23'!J133+'24'!J133+'25'!J133+'26'!J133+'27'!J133+'28'!J133+'29'!J133+'30'!J133+'31.'!J133</f>
        <v>47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14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550</v>
      </c>
      <c r="N133" s="19"/>
      <c r="O133" s="131">
        <v>24.21</v>
      </c>
      <c r="P133" s="78">
        <f t="shared" si="10"/>
        <v>338.94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46">
        <f>+ยกมา!J134</f>
        <v>0</v>
      </c>
      <c r="F134" s="44">
        <f>+ยกมา!F134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1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>+ยกมา!J134+'1'!J134+'2'!J134+'3'!J134+'4'!J134+'5'!J134+'6'!J134+'7'!J134+'8'!J134+'9'!J134+'10'!J134+'11'!J134+'12'!J134+'13'!J134+'14'!J134+'15'!J134+'16'!J134+'17'!J134+'18'!K134+'19'!J134+'20'!J134+'21'!J134+'22'!J134+'23'!J134+'24'!J134+'25'!J134+'26'!J134+'27'!J134+'28'!J134+'29'!J134+'30'!J134+'31.'!J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8">
        <f t="shared" si="10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46">
        <f>+ยกมา!J135</f>
        <v>0</v>
      </c>
      <c r="F135" s="44">
        <f>+ยกมา!F135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1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>+ยกมา!J135+'1'!J135+'2'!J135+'3'!J135+'4'!J135+'5'!J135+'6'!J135+'7'!J135+'8'!J135+'9'!J135+'10'!J135+'11'!J135+'12'!J135+'13'!J135+'14'!J135+'15'!J135+'16'!J135+'17'!J135+'18'!K135+'19'!J135+'20'!J135+'21'!J135+'22'!J135+'23'!J135+'24'!J135+'25'!J135+'26'!J135+'27'!J135+'28'!J135+'29'!J135+'30'!J135+'31.'!J135</f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8">
        <f t="shared" si="10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46">
        <f>+ยกมา!J136</f>
        <v>0</v>
      </c>
      <c r="F136" s="44">
        <f>+ยกมา!F136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1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>+ยกมา!J136+'1'!J136+'2'!J136+'3'!J136+'4'!J136+'5'!J136+'6'!J136+'7'!J136+'8'!J136+'9'!J136+'10'!J136+'11'!J136+'12'!J136+'13'!J136+'14'!J136+'15'!J136+'16'!J136+'17'!J136+'18'!K136+'19'!J136+'20'!J136+'21'!J136+'22'!J136+'23'!J136+'24'!J136+'25'!J136+'26'!J136+'27'!J136+'28'!J136+'29'!J136+'30'!J136+'31.'!J136</f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8">
        <f t="shared" si="10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46">
        <f>+ยกมา!J137</f>
        <v>0</v>
      </c>
      <c r="F137" s="44">
        <f>+ยกมา!F137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1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+ยกมา!J137+'1'!J137+'2'!J137+'3'!J137+'4'!J137+'5'!J137+'6'!J137+'7'!J137+'8'!J137+'9'!J137+'10'!J137+'11'!J137+'12'!J137+'13'!J137+'14'!J137+'15'!J137+'16'!J137+'17'!J137+'18'!K137+'19'!J137+'20'!J137+'21'!J137+'22'!J137+'23'!J137+'24'!J137+'25'!J137+'26'!J137+'27'!J137+'28'!J137+'29'!J137+'30'!J137+'31.'!J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46">
        <f>+ยกมา!J138</f>
        <v>0</v>
      </c>
      <c r="F138" s="44">
        <f>+ยกมา!F138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1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>+ยกมา!J138+'1'!J138+'2'!J138+'3'!J138+'4'!J138+'5'!J138+'6'!J138+'7'!J138+'8'!J138+'9'!J138+'10'!J138+'11'!J138+'12'!J138+'13'!J138+'14'!J138+'15'!J138+'16'!J138+'17'!J138+'18'!K138+'19'!J138+'20'!J138+'21'!J138+'22'!J138+'23'!J138+'24'!J138+'25'!J138+'26'!J138+'27'!J138+'28'!J138+'29'!J138+'30'!J138+'31.'!J138</f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0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46">
        <f>+ยกมา!J139</f>
        <v>0</v>
      </c>
      <c r="F139" s="44">
        <f>+ยกมา!F139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1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>+ยกมา!J139+'1'!J139+'2'!J139+'3'!J139+'4'!J139+'5'!J139+'6'!J139+'7'!J139+'8'!J139+'9'!J139+'10'!J139+'11'!J139+'12'!J139+'13'!J139+'14'!J139+'15'!J139+'16'!J139+'17'!J139+'18'!K139+'19'!J139+'20'!J139+'21'!J139+'22'!J139+'23'!J139+'24'!J139+'25'!J139+'26'!J139+'27'!J139+'28'!J139+'29'!J139+'30'!J139+'31.'!J139</f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0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46">
        <f>+ยกมา!J140</f>
        <v>0</v>
      </c>
      <c r="F140" s="44">
        <f>+ยกมา!F140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1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>+ยกมา!J140+'1'!J140+'2'!J140+'3'!J140+'4'!J140+'5'!J140+'6'!J140+'7'!J140+'8'!J140+'9'!J140+'10'!J140+'11'!J140+'12'!J140+'13'!J140+'14'!J140+'15'!J140+'16'!J140+'17'!J140+'18'!K140+'19'!J140+'20'!J140+'21'!J140+'22'!J140+'23'!J140+'24'!J140+'25'!J140+'26'!J140+'27'!J140+'28'!J140+'29'!J140+'30'!J140+'31.'!J140</f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0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46">
        <f>+ยกมา!J141</f>
        <v>0</v>
      </c>
      <c r="F141" s="44">
        <f>+ยกมา!F141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20</v>
      </c>
      <c r="G141" s="43">
        <f t="shared" si="11"/>
        <v>20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>+ยกมา!J141+'1'!J141+'2'!J141+'3'!J141+'4'!J141+'5'!J141+'6'!J141+'7'!J141+'8'!J141+'9'!J141+'10'!J141+'11'!J141+'12'!J141+'13'!J141+'14'!J141+'15'!J141+'16'!J141+'17'!J141+'18'!K141+'19'!J141+'20'!J141+'21'!J141+'22'!J141+'23'!J141+'24'!J141+'25'!J141+'26'!J141+'27'!J141+'28'!J141+'29'!J141+'30'!J141+'31.'!J141</f>
        <v>107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5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110</v>
      </c>
      <c r="N141" s="19"/>
      <c r="O141" s="89">
        <v>2.2200000000000002</v>
      </c>
      <c r="P141" s="78">
        <f t="shared" si="10"/>
        <v>11.100000000000001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46">
        <f>+ยกมา!J142</f>
        <v>0</v>
      </c>
      <c r="F142" s="44">
        <f>+ยกมา!F142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20</v>
      </c>
      <c r="G142" s="43">
        <f t="shared" si="11"/>
        <v>20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>+ยกมา!J142+'1'!J142+'2'!J142+'3'!J142+'4'!J142+'5'!J142+'6'!J142+'7'!J142+'8'!J142+'9'!J142+'10'!J142+'11'!J142+'12'!J142+'13'!J142+'14'!J142+'15'!J142+'16'!J142+'17'!J142+'18'!K142+'19'!J142+'20'!J142+'21'!J142+'22'!J142+'23'!J142+'24'!J142+'25'!J142+'26'!J142+'27'!J142+'28'!J142+'29'!J142+'30'!J142+'31.'!J142</f>
        <v>50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17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170</v>
      </c>
      <c r="N142" s="19"/>
      <c r="O142" s="89">
        <v>2.17</v>
      </c>
      <c r="P142" s="78">
        <f t="shared" si="10"/>
        <v>36.89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46">
        <f>+ยกมา!J143</f>
        <v>0</v>
      </c>
      <c r="F143" s="44">
        <f>+ยกมา!F143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1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>+ยกมา!J143+'1'!J143+'2'!J143+'3'!J143+'4'!J143+'5'!J143+'6'!J143+'7'!J143+'8'!J143+'9'!J143+'10'!J143+'11'!J143+'12'!J143+'13'!J143+'14'!J143+'15'!J143+'16'!J143+'17'!J143+'18'!K143+'19'!J143+'20'!J143+'21'!J143+'22'!J143+'23'!J143+'24'!J143+'25'!J143+'26'!J143+'27'!J143+'28'!J143+'29'!J143+'30'!J143+'31.'!J143</f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0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46">
        <f>+ยกมา!J144</f>
        <v>0</v>
      </c>
      <c r="F144" s="44">
        <f>+ยกมา!F144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1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>+ยกมา!J144+'1'!J144+'2'!J144+'3'!J144+'4'!J144+'5'!J144+'6'!J144+'7'!J144+'8'!J144+'9'!J144+'10'!J144+'11'!J144+'12'!J144+'13'!J144+'14'!J144+'15'!J144+'16'!J144+'17'!J144+'18'!K144+'19'!J144+'20'!J144+'21'!J144+'22'!J144+'23'!J144+'24'!J144+'25'!J144+'26'!J144+'27'!J144+'28'!J144+'29'!J144+'30'!J144+'31.'!J144</f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0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46">
        <f>+ยกมา!J145</f>
        <v>0</v>
      </c>
      <c r="F145" s="44">
        <f>+ยกมา!F145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1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>+ยกมา!J145+'1'!J145+'2'!J145+'3'!J145+'4'!J145+'5'!J145+'6'!J145+'7'!J145+'8'!J145+'9'!J145+'10'!J145+'11'!J145+'12'!J145+'13'!J145+'14'!J145+'15'!J145+'16'!J145+'17'!J145+'18'!K145+'19'!J145+'20'!J145+'21'!J145+'22'!J145+'23'!J145+'24'!J145+'25'!J145+'26'!J145+'27'!J145+'28'!J145+'29'!J145+'30'!J145+'31.'!J145</f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0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46">
        <f>+ยกมา!J146</f>
        <v>0</v>
      </c>
      <c r="F146" s="44">
        <f>+ยกมา!F146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1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>+ยกมา!J146+'1'!J146+'2'!J146+'3'!J146+'4'!J146+'5'!J146+'6'!J146+'7'!J146+'8'!J146+'9'!J146+'10'!J146+'11'!J146+'12'!J146+'13'!J146+'14'!J146+'15'!J146+'16'!J146+'17'!J146+'18'!K146+'19'!J146+'20'!J146+'21'!J146+'22'!J146+'23'!J146+'24'!J146+'25'!J146+'26'!J146+'27'!J146+'28'!J146+'29'!J146+'30'!J146+'31.'!J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0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46">
        <f>+ยกมา!J147</f>
        <v>0</v>
      </c>
      <c r="F147" s="44">
        <f>+ยกมา!F147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1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>+ยกมา!J147+'1'!J147+'2'!J147+'3'!J147+'4'!J147+'5'!J147+'6'!J147+'7'!J147+'8'!J147+'9'!J147+'10'!J147+'11'!J147+'12'!J147+'13'!J147+'14'!J147+'15'!J147+'16'!J147+'17'!J147+'18'!K147+'19'!J147+'20'!J147+'21'!J147+'22'!J147+'23'!J147+'24'!J147+'25'!J147+'26'!J147+'27'!J147+'28'!J147+'29'!J147+'30'!J147+'31.'!J147</f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0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46">
        <f>+ยกมา!J148</f>
        <v>0</v>
      </c>
      <c r="F148" s="44">
        <f>+ยกมา!F148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1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>+ยกมา!J148+'1'!J148+'2'!J148+'3'!J148+'4'!J148+'5'!J148+'6'!J148+'7'!J148+'8'!J148+'9'!J148+'10'!J148+'11'!J148+'12'!J148+'13'!J148+'14'!J148+'15'!J148+'16'!J148+'17'!J148+'18'!K148+'19'!J148+'20'!J148+'21'!J148+'22'!J148+'23'!J148+'24'!J148+'25'!J148+'26'!J148+'27'!J148+'28'!J148+'29'!J148+'30'!J148+'31.'!J148</f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0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46">
        <f>+ยกมา!J149</f>
        <v>0</v>
      </c>
      <c r="F149" s="44">
        <f>+ยกมา!F149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1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>+ยกมา!J149+'1'!J149+'2'!J149+'3'!J149+'4'!J149+'5'!J149+'6'!J149+'7'!J149+'8'!J149+'9'!J149+'10'!J149+'11'!J149+'12'!J149+'13'!J149+'14'!J149+'15'!J149+'16'!J149+'17'!J149+'18'!K149+'19'!J149+'20'!J149+'21'!J149+'22'!J149+'23'!J149+'24'!J149+'25'!J149+'26'!J149+'27'!J149+'28'!J149+'29'!J149+'30'!J149+'31.'!J149</f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0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46">
        <f>+ยกมา!J150</f>
        <v>0</v>
      </c>
      <c r="F150" s="44">
        <f>+ยกมา!F150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5">+E150+F150</f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>+ยกมา!J150+'1'!J150+'2'!J150+'3'!J150+'4'!J150+'5'!J150+'6'!J150+'7'!J150+'8'!J150+'9'!J150+'10'!J150+'11'!J150+'12'!J150+'13'!J150+'14'!J150+'15'!J150+'16'!J150+'17'!J150+'18'!K150+'19'!J150+'20'!J150+'21'!J150+'22'!J150+'23'!J150+'24'!J150+'25'!J150+'26'!J150+'27'!J150+'28'!J150+'29'!J150+'30'!J150+'31.'!J150</f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0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46">
        <f>+ยกมา!J151</f>
        <v>0</v>
      </c>
      <c r="F151" s="44">
        <f>+ยกมา!F151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5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>+ยกมา!J151+'1'!J151+'2'!J151+'3'!J151+'4'!J151+'5'!J151+'6'!J151+'7'!J151+'8'!J151+'9'!J151+'10'!J151+'11'!J151+'12'!J151+'13'!J151+'14'!J151+'15'!J151+'16'!J151+'17'!J151+'18'!K151+'19'!J151+'20'!J151+'21'!J151+'22'!J151+'23'!J151+'24'!J151+'25'!J151+'26'!J151+'27'!J151+'28'!J151+'29'!J151+'30'!J151+'31.'!J151</f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0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46">
        <f>+ยกมา!J152</f>
        <v>0</v>
      </c>
      <c r="F152" s="44">
        <f>+ยกมา!F152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5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>+ยกมา!J152+'1'!J152+'2'!J152+'3'!J152+'4'!J152+'5'!J152+'6'!J152+'7'!J152+'8'!J152+'9'!J152+'10'!J152+'11'!J152+'12'!J152+'13'!J152+'14'!J152+'15'!J152+'16'!J152+'17'!J152+'18'!K152+'19'!J152+'20'!J152+'21'!J152+'22'!J152+'23'!J152+'24'!J152+'25'!J152+'26'!J152+'27'!J152+'28'!J152+'29'!J152+'30'!J152+'31.'!J152</f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0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46">
        <f>+ยกมา!J153</f>
        <v>0</v>
      </c>
      <c r="F153" s="44">
        <f>+ยกมา!F153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5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>+ยกมา!J153+'1'!J153+'2'!J153+'3'!J153+'4'!J153+'5'!J153+'6'!J153+'7'!J153+'8'!J153+'9'!J153+'10'!J153+'11'!J153+'12'!J153+'13'!J153+'14'!J153+'15'!J153+'16'!J153+'17'!J153+'18'!K153+'19'!J153+'20'!J153+'21'!J153+'22'!J153+'23'!J153+'24'!J153+'25'!J153+'26'!J153+'27'!J153+'28'!J153+'29'!J153+'30'!J153+'31.'!J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6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46">
        <f>+ยกมา!J154</f>
        <v>0</v>
      </c>
      <c r="F154" s="44">
        <f>+ยกมา!F154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20</v>
      </c>
      <c r="G154" s="43">
        <f t="shared" si="15"/>
        <v>20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2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>+ยกมา!J154+'1'!J154+'2'!J154+'3'!J154+'4'!J154+'5'!J154+'6'!J154+'7'!J154+'8'!J154+'9'!J154+'10'!J154+'11'!J154+'12'!J154+'13'!J154+'14'!J154+'15'!J154+'16'!J154+'17'!J154+'18'!K154+'19'!J154+'20'!J154+'21'!J154+'22'!J154+'23'!J154+'24'!J154+'25'!J154+'26'!J154+'27'!J154+'28'!J154+'29'!J154+'30'!J154+'31.'!J154</f>
        <v>87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18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450</v>
      </c>
      <c r="N154" s="19"/>
      <c r="O154" s="131">
        <v>16.16</v>
      </c>
      <c r="P154" s="78">
        <f t="shared" si="16"/>
        <v>290.88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46">
        <f>+ยกมา!J155</f>
        <v>0</v>
      </c>
      <c r="F155" s="44">
        <f>+ยกมา!F155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5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>+ยกมา!J155+'1'!J155+'2'!J155+'3'!J155+'4'!J155+'5'!J155+'6'!J155+'7'!J155+'8'!J155+'9'!J155+'10'!J155+'11'!J155+'12'!J155+'13'!J155+'14'!J155+'15'!J155+'16'!J155+'17'!J155+'18'!K155+'19'!J155+'20'!J155+'21'!J155+'22'!J155+'23'!J155+'24'!J155+'25'!J155+'26'!J155+'27'!J155+'28'!J155+'29'!J155+'30'!J155+'31.'!J155</f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6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46">
        <f>+ยกมา!J156</f>
        <v>0</v>
      </c>
      <c r="F156" s="44">
        <f>+ยกมา!F156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5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>+ยกมา!J156+'1'!J156+'2'!J156+'3'!J156+'4'!J156+'5'!J156+'6'!J156+'7'!J156+'8'!J156+'9'!J156+'10'!J156+'11'!J156+'12'!J156+'13'!J156+'14'!J156+'15'!J156+'16'!J156+'17'!J156+'18'!K156+'19'!J156+'20'!J156+'21'!J156+'22'!J156+'23'!J156+'24'!J156+'25'!J156+'26'!J156+'27'!J156+'28'!J156+'29'!J156+'30'!J156+'31.'!J156</f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7" t="s">
        <v>1444</v>
      </c>
      <c r="O156" s="131">
        <v>11.39</v>
      </c>
      <c r="P156" s="78">
        <f t="shared" si="16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46">
        <f>+ยกมา!J157</f>
        <v>0</v>
      </c>
      <c r="F157" s="44">
        <f>+ยกมา!F157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5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>+ยกมา!J157+'1'!J157+'2'!J157+'3'!J157+'4'!J157+'5'!J157+'6'!J157+'7'!J157+'8'!J157+'9'!J157+'10'!J157+'11'!J157+'12'!J157+'13'!J157+'14'!J157+'15'!J157+'16'!J157+'17'!J157+'18'!K157+'19'!J157+'20'!J157+'21'!J157+'22'!J157+'23'!J157+'24'!J157+'25'!J157+'26'!J157+'27'!J157+'28'!J157+'29'!J157+'30'!J157+'31.'!J157</f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15.6</v>
      </c>
      <c r="P157" s="78">
        <f t="shared" si="16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46">
        <f>+ยกมา!J158</f>
        <v>0</v>
      </c>
      <c r="F158" s="44">
        <f>+ยกมา!F158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5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>+ยกมา!J158+'1'!J158+'2'!J158+'3'!J158+'4'!J158+'5'!J158+'6'!J158+'7'!J158+'8'!J158+'9'!J158+'10'!J158+'11'!J158+'12'!J158+'13'!J158+'14'!J158+'15'!J158+'16'!J158+'17'!J158+'18'!K158+'19'!J158+'20'!J158+'21'!J158+'22'!J158+'23'!J158+'24'!J158+'25'!J158+'26'!J158+'27'!J158+'28'!J158+'29'!J158+'30'!J158+'31.'!J158</f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6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46">
        <f>+ยกมา!J159</f>
        <v>0</v>
      </c>
      <c r="F159" s="44">
        <f>+ยกมา!F159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5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>+ยกมา!J159+'1'!J159+'2'!J159+'3'!J159+'4'!J159+'5'!J159+'6'!J159+'7'!J159+'8'!J159+'9'!J159+'10'!J159+'11'!J159+'12'!J159+'13'!J159+'14'!J159+'15'!J159+'16'!J159+'17'!J159+'18'!K159+'19'!J159+'20'!J159+'21'!J159+'22'!J159+'23'!J159+'24'!J159+'25'!J159+'26'!J159+'27'!J159+'28'!J159+'29'!J159+'30'!J159+'31.'!J159</f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6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46">
        <f>+ยกมา!J160</f>
        <v>0</v>
      </c>
      <c r="F160" s="44">
        <f>+ยกมา!F160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5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>+ยกมา!J160+'1'!J160+'2'!J160+'3'!J160+'4'!J160+'5'!J160+'6'!J160+'7'!J160+'8'!J160+'9'!J160+'10'!J160+'11'!J160+'12'!J160+'13'!J160+'14'!J160+'15'!J160+'16'!J160+'17'!J160+'18'!K160+'19'!J160+'20'!J160+'21'!J160+'22'!J160+'23'!J160+'24'!J160+'25'!J160+'26'!J160+'27'!J160+'28'!J160+'29'!J160+'30'!J160+'31.'!J160</f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6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46">
        <f>+ยกมา!J161</f>
        <v>0</v>
      </c>
      <c r="F161" s="44">
        <f>+ยกมา!F161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5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>+ยกมา!J161+'1'!J161+'2'!J161+'3'!J161+'4'!J161+'5'!J161+'6'!J161+'7'!J161+'8'!J161+'9'!J161+'10'!J161+'11'!J161+'12'!J161+'13'!J161+'14'!J161+'15'!J161+'16'!J161+'17'!J161+'18'!K161+'19'!J161+'20'!J161+'21'!J161+'22'!J161+'23'!J161+'24'!J161+'25'!J161+'26'!J161+'27'!J161+'28'!J161+'29'!J161+'30'!J161+'31.'!J161</f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6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46">
        <f>+ยกมา!J162</f>
        <v>0</v>
      </c>
      <c r="F162" s="44">
        <f>+ยกมา!F162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5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>+ยกมา!J162+'1'!J162+'2'!J162+'3'!J162+'4'!J162+'5'!J162+'6'!J162+'7'!J162+'8'!J162+'9'!J162+'10'!J162+'11'!J162+'12'!J162+'13'!J162+'14'!J162+'15'!J162+'16'!J162+'17'!J162+'18'!K162+'19'!J162+'20'!J162+'21'!J162+'22'!J162+'23'!J162+'24'!J162+'25'!J162+'26'!J162+'27'!J162+'28'!J162+'29'!J162+'30'!J162+'31.'!J162</f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6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46">
        <f>+ยกมา!J163</f>
        <v>0</v>
      </c>
      <c r="F163" s="44">
        <f>+ยกมา!F163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5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>+ยกมา!J163+'1'!J163+'2'!J163+'3'!J163+'4'!J163+'5'!J163+'6'!J163+'7'!J163+'8'!J163+'9'!J163+'10'!J163+'11'!J163+'12'!J163+'13'!J163+'14'!J163+'15'!J163+'16'!J163+'17'!J163+'18'!K163+'19'!J163+'20'!J163+'21'!J163+'22'!J163+'23'!J163+'24'!J163+'25'!J163+'26'!J163+'27'!J163+'28'!J163+'29'!J163+'30'!J163+'31.'!J163</f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31">
        <v>12.14</v>
      </c>
      <c r="P163" s="78">
        <f t="shared" si="16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46">
        <f>+ยกมา!J164</f>
        <v>0</v>
      </c>
      <c r="F164" s="44">
        <f>+ยกมา!F164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5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>+ยกมา!J164+'1'!J164+'2'!J164+'3'!J164+'4'!J164+'5'!J164+'6'!J164+'7'!J164+'8'!J164+'9'!J164+'10'!J164+'11'!J164+'12'!J164+'13'!J164+'14'!J164+'15'!J164+'16'!J164+'17'!J164+'18'!K164+'19'!J164+'20'!J164+'21'!J164+'22'!J164+'23'!J164+'24'!J164+'25'!J164+'26'!J164+'27'!J164+'28'!J164+'29'!J164+'30'!J164+'31.'!J164</f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6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46">
        <f>+ยกมา!J165</f>
        <v>0</v>
      </c>
      <c r="F165" s="44">
        <f>+ยกมา!F165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5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>+ยกมา!J165+'1'!J165+'2'!J165+'3'!J165+'4'!J165+'5'!J165+'6'!J165+'7'!J165+'8'!J165+'9'!J165+'10'!J165+'11'!J165+'12'!J165+'13'!J165+'14'!J165+'15'!J165+'16'!J165+'17'!J165+'18'!K165+'19'!J165+'20'!J165+'21'!J165+'22'!J165+'23'!J165+'24'!J165+'25'!J165+'26'!J165+'27'!J165+'28'!J165+'29'!J165+'30'!J165+'31.'!J165</f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6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46">
        <f>+ยกมา!J166</f>
        <v>0</v>
      </c>
      <c r="F166" s="44">
        <f>+ยกมา!F166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5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>+ยกมา!J166+'1'!J166+'2'!J166+'3'!J166+'4'!J166+'5'!J166+'6'!J166+'7'!J166+'8'!J166+'9'!J166+'10'!J166+'11'!J166+'12'!J166+'13'!J166+'14'!J166+'15'!J166+'16'!J166+'17'!J166+'18'!K166+'19'!J166+'20'!J166+'21'!J166+'22'!J166+'23'!J166+'24'!J166+'25'!J166+'26'!J166+'27'!J166+'28'!J166+'29'!J166+'30'!J166+'31.'!J166</f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6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46">
        <f>+ยกมา!J167</f>
        <v>0</v>
      </c>
      <c r="F167" s="44">
        <f>+ยกมา!F167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5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+ยกมา!J167+'1'!J167+'2'!J167+'3'!J167+'4'!J167+'5'!J167+'6'!J167+'7'!J167+'8'!J167+'9'!J167+'10'!J167+'11'!J167+'12'!J167+'13'!J167+'14'!J167+'15'!J167+'16'!J167+'17'!J167+'18'!K167+'19'!J167+'20'!J167+'21'!J167+'22'!J167+'23'!J167+'24'!J167+'25'!J167+'26'!J167+'27'!J167+'28'!J167+'29'!J167+'30'!J167+'31.'!J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16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46">
        <f>+ยกมา!J168</f>
        <v>0</v>
      </c>
      <c r="F168" s="44">
        <f>+ยกมา!F168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5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>+ยกมา!J168+'1'!J168+'2'!J168+'3'!J168+'4'!J168+'5'!J168+'6'!J168+'7'!J168+'8'!J168+'9'!J168+'10'!J168+'11'!J168+'12'!J168+'13'!J168+'14'!J168+'15'!J168+'16'!J168+'17'!J168+'18'!K168+'19'!J168+'20'!J168+'21'!J168+'22'!J168+'23'!J168+'24'!J168+'25'!J168+'26'!J168+'27'!J168+'28'!J168+'29'!J168+'30'!J168+'31.'!J168</f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6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46">
        <f>+ยกมา!J169</f>
        <v>0</v>
      </c>
      <c r="F169" s="44">
        <f>+ยกมา!F169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5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>+ยกมา!J169+'1'!J169+'2'!J169+'3'!J169+'4'!J169+'5'!J169+'6'!J169+'7'!J169+'8'!J169+'9'!J169+'10'!J169+'11'!J169+'12'!J169+'13'!J169+'14'!J169+'15'!J169+'16'!J169+'17'!J169+'18'!K169+'19'!J169+'20'!J169+'21'!J169+'22'!J169+'23'!J169+'24'!J169+'25'!J169+'26'!J169+'27'!J169+'28'!J169+'29'!J169+'30'!J169+'31.'!J169</f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6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46">
        <f>+ยกมา!J170</f>
        <v>0</v>
      </c>
      <c r="F170" s="44">
        <f>+ยกมา!F170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5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>+ยกมา!J170+'1'!J170+'2'!J170+'3'!J170+'4'!J170+'5'!J170+'6'!J170+'7'!J170+'8'!J170+'9'!J170+'10'!J170+'11'!J170+'12'!J170+'13'!J170+'14'!J170+'15'!J170+'16'!J170+'17'!J170+'18'!K170+'19'!J170+'20'!J170+'21'!J170+'22'!J170+'23'!J170+'24'!J170+'25'!J170+'26'!J170+'27'!J170+'28'!J170+'29'!J170+'30'!J170+'31.'!J170</f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6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46">
        <f>+ยกมา!J171</f>
        <v>0</v>
      </c>
      <c r="F171" s="44">
        <f>+ยกมา!F171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5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>+ยกมา!J171+'1'!J171+'2'!J171+'3'!J171+'4'!J171+'5'!J171+'6'!J171+'7'!J171+'8'!J171+'9'!J171+'10'!J171+'11'!J171+'12'!J171+'13'!J171+'14'!J171+'15'!J171+'16'!J171+'17'!J171+'18'!K171+'19'!J171+'20'!J171+'21'!J171+'22'!J171+'23'!J171+'24'!J171+'25'!J171+'26'!J171+'27'!J171+'28'!J171+'29'!J171+'30'!J171+'31.'!J171</f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6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46">
        <f>+ยกมา!J172</f>
        <v>0</v>
      </c>
      <c r="F172" s="44">
        <f>+ยกมา!F172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5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>+ยกมา!J172+'1'!J172+'2'!J172+'3'!J172+'4'!J172+'5'!J172+'6'!J172+'7'!J172+'8'!J172+'9'!J172+'10'!J172+'11'!J172+'12'!J172+'13'!J172+'14'!J172+'15'!J172+'16'!J172+'17'!J172+'18'!K172+'19'!J172+'20'!J172+'21'!J172+'22'!J172+'23'!J172+'24'!J172+'25'!J172+'26'!J172+'27'!J172+'28'!J172+'29'!J172+'30'!J172+'31.'!J172</f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6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46">
        <f>+ยกมา!J173</f>
        <v>0</v>
      </c>
      <c r="F173" s="44">
        <f>+ยกมา!F173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5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+ยกมา!J173+'1'!J173+'2'!J173+'3'!J173+'4'!J173+'5'!J173+'6'!J173+'7'!J173+'8'!J173+'9'!J173+'10'!J173+'11'!J173+'12'!J173+'13'!J173+'14'!J173+'15'!J173+'16'!J173+'17'!J173+'18'!K173+'19'!J173+'20'!J173+'21'!J173+'22'!J173+'23'!J173+'24'!J173+'25'!J173+'26'!J173+'27'!J173+'28'!J173+'29'!J173+'30'!J173+'31.'!J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46">
        <f>+ยกมา!J174</f>
        <v>0</v>
      </c>
      <c r="F174" s="44">
        <f>+ยกมา!F174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5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>+ยกมา!J174+'1'!J174+'2'!J174+'3'!J174+'4'!J174+'5'!J174+'6'!J174+'7'!J174+'8'!J174+'9'!J174+'10'!J174+'11'!J174+'12'!J174+'13'!J174+'14'!J174+'15'!J174+'16'!J174+'17'!J174+'18'!K174+'19'!J174+'20'!J174+'21'!J174+'22'!J174+'23'!J174+'24'!J174+'25'!J174+'26'!J174+'27'!J174+'28'!J174+'29'!J174+'30'!J174+'31.'!J174</f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17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46">
        <f>+ยกมา!J175</f>
        <v>13</v>
      </c>
      <c r="F175" s="44">
        <f>+ยกมา!F175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20</v>
      </c>
      <c r="G175" s="43">
        <f t="shared" si="15"/>
        <v>33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>+ยกมา!J175+'1'!J175+'2'!J175+'3'!J175+'4'!J175+'5'!J175+'6'!J175+'7'!J175+'8'!J175+'9'!J175+'10'!J175+'11'!J175+'12'!J175+'13'!J175+'14'!J175+'15'!J175+'16'!J175+'17'!J175+'18'!K175+'19'!J175+'20'!J175+'21'!J175+'22'!J175+'23'!J175+'24'!J175+'25'!J175+'26'!J175+'27'!J175+'28'!J175+'29'!J175+'30'!J175+'31.'!J175</f>
        <v>311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1200</v>
      </c>
      <c r="N175" s="19"/>
      <c r="O175" s="131">
        <v>23.02</v>
      </c>
      <c r="P175" s="78">
        <f t="shared" si="16"/>
        <v>552.48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46">
        <f>+ยกมา!J176</f>
        <v>0</v>
      </c>
      <c r="F176" s="44">
        <f>+ยกมา!F176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5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+ยกมา!J176+'1'!J176+'2'!J176+'3'!J176+'4'!J176+'5'!J176+'6'!J176+'7'!J176+'8'!J176+'9'!J176+'10'!J176+'11'!J176+'12'!J176+'13'!J176+'14'!J176+'15'!J176+'16'!J176+'17'!J176+'18'!K176+'19'!J176+'20'!J176+'21'!J176+'22'!J176+'23'!J176+'24'!J176+'25'!J176+'26'!J176+'27'!J176+'28'!J176+'29'!J176+'30'!J176+'31.'!J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46">
        <f>+ยกมา!J177</f>
        <v>0</v>
      </c>
      <c r="F177" s="44">
        <f>+ยกมา!F177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5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>+ยกมา!J177+'1'!J177+'2'!J177+'3'!J177+'4'!J177+'5'!J177+'6'!J177+'7'!J177+'8'!J177+'9'!J177+'10'!J177+'11'!J177+'12'!J177+'13'!J177+'14'!J177+'15'!J177+'16'!J177+'17'!J177+'18'!K177+'19'!J177+'20'!J177+'21'!J177+'22'!J177+'23'!J177+'24'!J177+'25'!J177+'26'!J177+'27'!J177+'28'!J177+'29'!J177+'30'!J177+'31.'!J177</f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6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46">
        <f>+ยกมา!J178</f>
        <v>0</v>
      </c>
      <c r="F178" s="44">
        <f>+ยกมา!F178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13</v>
      </c>
      <c r="G178" s="43">
        <f t="shared" si="15"/>
        <v>13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>+ยกมา!J178+'1'!J178+'2'!J178+'3'!J178+'4'!J178+'5'!J178+'6'!J178+'7'!J178+'8'!J178+'9'!J178+'10'!J178+'11'!J178+'12'!J178+'13'!J178+'14'!J178+'15'!J178+'16'!J178+'17'!J178+'18'!K178+'19'!J178+'20'!J178+'21'!J178+'22'!J178+'23'!J178+'24'!J178+'25'!J178+'26'!J178+'27'!J178+'28'!J178+'29'!J178+'30'!J178+'31.'!J178</f>
        <v>64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550</v>
      </c>
      <c r="N178" s="19"/>
      <c r="O178" s="131">
        <v>38</v>
      </c>
      <c r="P178" s="78">
        <f t="shared" si="16"/>
        <v>380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46">
        <f>+ยกมา!J179</f>
        <v>0</v>
      </c>
      <c r="F179" s="44">
        <f>+ยกมา!F179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5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>+ยกมา!J179+'1'!J179+'2'!J179+'3'!J179+'4'!J179+'5'!J179+'6'!J179+'7'!J179+'8'!J179+'9'!J179+'10'!J179+'11'!J179+'12'!J179+'13'!J179+'14'!J179+'15'!J179+'16'!J179+'17'!J179+'18'!K179+'19'!J179+'20'!J179+'21'!J179+'22'!J179+'23'!J179+'24'!J179+'25'!J179+'26'!J179+'27'!J179+'28'!J179+'29'!J179+'30'!J179+'31.'!J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6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46">
        <f>+ยกมา!J180</f>
        <v>10</v>
      </c>
      <c r="F180" s="44">
        <f>+ยกมา!F180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10</v>
      </c>
      <c r="G180" s="43">
        <f t="shared" si="15"/>
        <v>20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5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>+ยกมา!J180+'1'!J180+'2'!J180+'3'!J180+'4'!J180+'5'!J180+'6'!J180+'7'!J180+'8'!J180+'9'!J180+'10'!J180+'11'!J180+'12'!J180+'13'!J180+'14'!J180+'15'!J180+'16'!J180+'17'!J180+'18'!K180+'19'!J180+'20'!J180+'21'!J180+'22'!J180+'23'!J180+'24'!J180+'25'!J180+'26'!J180+'27'!J180+'28'!J180+'29'!J180+'30'!J180+'31.'!J180</f>
        <v>71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9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315</v>
      </c>
      <c r="N180" s="19"/>
      <c r="O180" s="131">
        <v>11.81</v>
      </c>
      <c r="P180" s="78">
        <f t="shared" si="16"/>
        <v>106.29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46">
        <f>+ยกมา!J181</f>
        <v>0</v>
      </c>
      <c r="F181" s="44">
        <f>+ยกมา!F181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5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>+ยกมา!J181+'1'!J181+'2'!J181+'3'!J181+'4'!J181+'5'!J181+'6'!J181+'7'!J181+'8'!J181+'9'!J181+'10'!J181+'11'!J181+'12'!J181+'13'!J181+'14'!J181+'15'!J181+'16'!J181+'17'!J181+'18'!K181+'19'!J181+'20'!J181+'21'!J181+'22'!J181+'23'!J181+'24'!J181+'25'!J181+'26'!J181+'27'!J181+'28'!J181+'29'!J181+'30'!J181+'31.'!J181</f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6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46">
        <f>+ยกมา!J182</f>
        <v>0</v>
      </c>
      <c r="F182" s="44">
        <f>+ยกมา!F182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5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>+ยกมา!J182+'1'!J182+'2'!J182+'3'!J182+'4'!J182+'5'!J182+'6'!J182+'7'!J182+'8'!J182+'9'!J182+'10'!J182+'11'!J182+'12'!J182+'13'!J182+'14'!J182+'15'!J182+'16'!J182+'17'!J182+'18'!K182+'19'!J182+'20'!J182+'21'!J182+'22'!J182+'23'!J182+'24'!J182+'25'!J182+'26'!J182+'27'!J182+'28'!J182+'29'!J182+'30'!J182+'31.'!J182</f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6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46">
        <f>+ยกมา!J183</f>
        <v>0</v>
      </c>
      <c r="F183" s="44">
        <f>+ยกมา!F183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5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>+ยกมา!J183+'1'!J183+'2'!J183+'3'!J183+'4'!J183+'5'!J183+'6'!J183+'7'!J183+'8'!J183+'9'!J183+'10'!J183+'11'!J183+'12'!J183+'13'!J183+'14'!J183+'15'!J183+'16'!J183+'17'!J183+'18'!K183+'19'!J183+'20'!J183+'21'!J183+'22'!J183+'23'!J183+'24'!J183+'25'!J183+'26'!J183+'27'!J183+'28'!J183+'29'!J183+'30'!J183+'31.'!J183</f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6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46">
        <f>+ยกมา!J184</f>
        <v>0</v>
      </c>
      <c r="F184" s="44">
        <f>+ยกมา!F184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5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>+ยกมา!J184+'1'!J184+'2'!J184+'3'!J184+'4'!J184+'5'!J184+'6'!J184+'7'!J184+'8'!J184+'9'!J184+'10'!J184+'11'!J184+'12'!J184+'13'!J184+'14'!J184+'15'!J184+'16'!J184+'17'!J184+'18'!K184+'19'!J184+'20'!J184+'21'!J184+'22'!J184+'23'!J184+'24'!J184+'25'!J184+'26'!J184+'27'!J184+'28'!J184+'29'!J184+'30'!J184+'31.'!J184</f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6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46">
        <f>+ยกมา!J185</f>
        <v>4</v>
      </c>
      <c r="F185" s="44">
        <f>+ยกมา!F185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22</v>
      </c>
      <c r="G185" s="43">
        <f t="shared" si="15"/>
        <v>26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>+ยกมา!J185+'1'!J185+'2'!J185+'3'!J185+'4'!J185+'5'!J185+'6'!J185+'7'!J185+'8'!J185+'9'!J185+'10'!J185+'11'!J185+'12'!J185+'13'!J185+'14'!J185+'15'!J185+'16'!J185+'17'!J185+'18'!K185+'19'!J185+'20'!J185+'21'!J185+'22'!J185+'23'!J185+'24'!J185+'25'!J185+'26'!J185+'27'!J185+'28'!J185+'29'!J185+'30'!J185+'31.'!J185</f>
        <v>269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5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400</v>
      </c>
      <c r="N185" s="19"/>
      <c r="O185" s="131">
        <v>63</v>
      </c>
      <c r="P185" s="78">
        <f t="shared" si="16"/>
        <v>315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1372</v>
      </c>
      <c r="D186" s="10" t="s">
        <v>562</v>
      </c>
      <c r="E186" s="46">
        <f>+ยกมา!J186</f>
        <v>0</v>
      </c>
      <c r="F186" s="44">
        <f>+ยกมา!F186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5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>+ยกมา!J186+'1'!J186+'2'!J186+'3'!J186+'4'!J186+'5'!J186+'6'!J186+'7'!J186+'8'!J186+'9'!J186+'10'!J186+'11'!J186+'12'!J186+'13'!J186+'14'!J186+'15'!J186+'16'!J186+'17'!J186+'18'!K186+'19'!J186+'20'!J186+'21'!J186+'22'!J186+'23'!J186+'24'!J186+'25'!J186+'26'!J186+'27'!J186+'28'!J186+'29'!J186+'30'!J186+'31.'!J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1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46">
        <f>+ยกมา!J187</f>
        <v>0</v>
      </c>
      <c r="F187" s="44">
        <f>+ยกมา!F187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5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>+ยกมา!J187+'1'!J187+'2'!J187+'3'!J187+'4'!J187+'5'!J187+'6'!J187+'7'!J187+'8'!J187+'9'!J187+'10'!J187+'11'!J187+'12'!J187+'13'!J187+'14'!J187+'15'!J187+'16'!J187+'17'!J187+'18'!K187+'19'!J187+'20'!J187+'21'!J187+'22'!J187+'23'!J187+'24'!J187+'25'!J187+'26'!J187+'27'!J187+'28'!J187+'29'!J187+'30'!J187+'31.'!J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46">
        <f>+ยกมา!J188</f>
        <v>60</v>
      </c>
      <c r="F188" s="44">
        <f>+ยกมา!F188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5"/>
        <v>60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40</v>
      </c>
      <c r="J188" s="43">
        <f>+ยกมา!J188+'1'!J188+'2'!J188+'3'!J188+'4'!J188+'5'!J188+'6'!J188+'7'!J188+'8'!J188+'9'!J188+'10'!J188+'11'!J188+'12'!J188+'13'!J188+'14'!J188+'15'!J188+'16'!J188+'17'!J188+'18'!K188+'19'!J188+'20'!J188+'21'!J188+'22'!J188+'23'!J188+'24'!J188+'25'!J188+'26'!J188+'27'!J188+'28'!J188+'29'!J188+'30'!J188+'31.'!J188</f>
        <v>260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15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200</v>
      </c>
      <c r="N188" s="19"/>
      <c r="O188" s="131">
        <v>3.5</v>
      </c>
      <c r="P188" s="78">
        <f>+K188*O188</f>
        <v>52.5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46">
        <f>+ยกมา!J189</f>
        <v>0</v>
      </c>
      <c r="F189" s="44">
        <f>+ยกมา!F189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5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>+ยกมา!J189+'1'!J189+'2'!J189+'3'!J189+'4'!J189+'5'!J189+'6'!J189+'7'!J189+'8'!J189+'9'!J189+'10'!J189+'11'!J189+'12'!J189+'13'!J189+'14'!J189+'15'!J189+'16'!J189+'17'!J189+'18'!K189+'19'!J189+'20'!J189+'21'!J189+'22'!J189+'23'!J189+'24'!J189+'25'!J189+'26'!J189+'27'!J189+'28'!J189+'29'!J189+'30'!J189+'31.'!J189</f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46">
        <f>+ยกมา!J190</f>
        <v>8</v>
      </c>
      <c r="F190" s="44">
        <f>+ยกมา!F190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5"/>
        <v>8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>+ยกมา!J190+'1'!J190+'2'!J190+'3'!J190+'4'!J190+'5'!J190+'6'!J190+'7'!J190+'8'!J190+'9'!J190+'10'!J190+'11'!J190+'12'!J190+'13'!J190+'14'!J190+'15'!J190+'16'!J190+'17'!J190+'18'!K190+'19'!J190+'20'!J190+'21'!J190+'22'!J190+'23'!J190+'24'!J190+'25'!J190+'26'!J190+'27'!J190+'28'!J190+'29'!J190+'30'!J190+'31.'!J190</f>
        <v>124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7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315</v>
      </c>
      <c r="N190" s="19"/>
      <c r="O190" s="131">
        <v>23</v>
      </c>
      <c r="P190" s="78">
        <f t="shared" ref="P190" si="19">+K190*O190</f>
        <v>161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46">
        <f>+ยกมา!J191</f>
        <v>0</v>
      </c>
      <c r="F191" s="44">
        <f>+ยกมา!F191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5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+ยกมา!J191+'1'!J191+'2'!J191+'3'!J191+'4'!J191+'5'!J191+'6'!J191+'7'!J191+'8'!J191+'9'!J191+'10'!J191+'11'!J191+'12'!J191+'13'!J191+'14'!J191+'15'!J191+'16'!J191+'17'!J191+'18'!K191+'19'!J191+'20'!J191+'21'!J191+'22'!J191+'23'!J191+'24'!J191+'25'!J191+'26'!J191+'27'!J191+'28'!J191+'29'!J191+'30'!J191+'31.'!J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6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46">
        <f>+ยกมา!J192</f>
        <v>0</v>
      </c>
      <c r="F192" s="44">
        <f>+ยกมา!F192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5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>+ยกมา!J192+'1'!J192+'2'!J192+'3'!J192+'4'!J192+'5'!J192+'6'!J192+'7'!J192+'8'!J192+'9'!J192+'10'!J192+'11'!J192+'12'!J192+'13'!J192+'14'!J192+'15'!J192+'16'!J192+'17'!J192+'18'!K192+'19'!J192+'20'!J192+'21'!J192+'22'!J192+'23'!J192+'24'!J192+'25'!J192+'26'!J192+'27'!J192+'28'!J192+'29'!J192+'30'!J192+'31.'!J192</f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6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46">
        <f>+ยกมา!J193</f>
        <v>5</v>
      </c>
      <c r="F193" s="44">
        <f>+ยกมา!F193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20</v>
      </c>
      <c r="G193" s="43">
        <f t="shared" si="15"/>
        <v>25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>+ยกมา!J193+'1'!J193+'2'!J193+'3'!J193+'4'!J193+'5'!J193+'6'!J193+'7'!J193+'8'!J193+'9'!J193+'10'!J193+'11'!J193+'12'!J193+'13'!J193+'14'!J193+'15'!J193+'16'!J193+'17'!J193+'18'!K193+'19'!J193+'20'!J193+'21'!J193+'22'!J193+'23'!J193+'24'!J193+'25'!J193+'26'!J193+'27'!J193+'28'!J193+'29'!J193+'30'!J193+'31.'!J193</f>
        <v>177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16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960</v>
      </c>
      <c r="N193" s="19"/>
      <c r="O193" s="131">
        <v>38</v>
      </c>
      <c r="P193" s="78">
        <f t="shared" si="16"/>
        <v>608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46">
        <f>+ยกมา!J194</f>
        <v>10</v>
      </c>
      <c r="F194" s="44">
        <f>+ยกมา!F194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20</v>
      </c>
      <c r="G194" s="43">
        <f t="shared" si="15"/>
        <v>30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10</v>
      </c>
      <c r="J194" s="43">
        <f>+ยกมา!J194+'1'!J194+'2'!J194+'3'!J194+'4'!J194+'5'!J194+'6'!J194+'7'!J194+'8'!J194+'9'!J194+'10'!J194+'11'!J194+'12'!J194+'13'!J194+'14'!J194+'15'!J194+'16'!J194+'17'!J194+'18'!K194+'19'!J194+'20'!J194+'21'!J194+'22'!J194+'23'!J194+'24'!J194+'25'!J194+'26'!J194+'27'!J194+'28'!J194+'29'!J194+'30'!J194+'31.'!J194</f>
        <v>231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16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1920</v>
      </c>
      <c r="N194" s="19"/>
      <c r="O194" s="131">
        <v>73</v>
      </c>
      <c r="P194" s="78">
        <f t="shared" si="16"/>
        <v>1168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46">
        <f>+ยกมา!J195</f>
        <v>9</v>
      </c>
      <c r="F195" s="44">
        <f>+ยกมา!F195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5</v>
      </c>
      <c r="G195" s="43">
        <f t="shared" si="15"/>
        <v>14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>+ยกมา!J195+'1'!J195+'2'!J195+'3'!J195+'4'!J195+'5'!J195+'6'!J195+'7'!J195+'8'!J195+'9'!J195+'10'!J195+'11'!J195+'12'!J195+'13'!J195+'14'!J195+'15'!J195+'16'!J195+'17'!J195+'18'!K195+'19'!J195+'20'!J195+'21'!J195+'22'!J195+'23'!J195+'24'!J195+'25'!J195+'26'!J195+'27'!J195+'28'!J195+'29'!J195+'30'!J195+'31.'!J195</f>
        <v>153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12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720</v>
      </c>
      <c r="N195" s="19"/>
      <c r="O195" s="131">
        <v>38</v>
      </c>
      <c r="P195" s="78">
        <f t="shared" si="16"/>
        <v>456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46">
        <f>+ยกมา!J196</f>
        <v>9</v>
      </c>
      <c r="F196" s="44">
        <f>+ยกมา!F196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10</v>
      </c>
      <c r="G196" s="43">
        <f t="shared" si="15"/>
        <v>19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1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>+ยกมา!J196+'1'!J196+'2'!J196+'3'!J196+'4'!J196+'5'!J196+'6'!J196+'7'!J196+'8'!J196+'9'!J196+'10'!J196+'11'!J196+'12'!J196+'13'!J196+'14'!J196+'15'!J196+'16'!J196+'17'!J196+'18'!K196+'19'!J196+'20'!J196+'21'!J196+'22'!J196+'23'!J196+'24'!J196+'25'!J196+'26'!J196+'27'!J196+'28'!J196+'29'!J196+'30'!J196+'31.'!J196</f>
        <v>203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11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1320</v>
      </c>
      <c r="N196" s="19"/>
      <c r="O196" s="131">
        <v>73</v>
      </c>
      <c r="P196" s="78">
        <f t="shared" si="16"/>
        <v>803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46">
        <f>+ยกมา!J197</f>
        <v>0</v>
      </c>
      <c r="F197" s="44">
        <f>+ยกมา!F197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5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>+ยกมา!J197+'1'!J197+'2'!J197+'3'!J197+'4'!J197+'5'!J197+'6'!J197+'7'!J197+'8'!J197+'9'!J197+'10'!J197+'11'!J197+'12'!J197+'13'!J197+'14'!J197+'15'!J197+'16'!J197+'17'!J197+'18'!K197+'19'!J197+'20'!J197+'21'!J197+'22'!J197+'23'!J197+'24'!J197+'25'!J197+'26'!J197+'27'!J197+'28'!J197+'29'!J197+'30'!J197+'31.'!J197</f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16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46">
        <f>+ยกมา!J198</f>
        <v>7</v>
      </c>
      <c r="F198" s="44">
        <f>+ยกมา!F198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20</v>
      </c>
      <c r="G198" s="43">
        <f t="shared" si="15"/>
        <v>27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>+ยกมา!J198+'1'!J198+'2'!J198+'3'!J198+'4'!J198+'5'!J198+'6'!J198+'7'!J198+'8'!J198+'9'!J198+'10'!J198+'11'!J198+'12'!J198+'13'!J198+'14'!J198+'15'!J198+'16'!J198+'17'!J198+'18'!K198+'19'!J198+'20'!J198+'21'!J198+'22'!J198+'23'!J198+'24'!J198+'25'!J198+'26'!J198+'27'!J198+'28'!J198+'29'!J198+'30'!J198+'31.'!J198</f>
        <v>227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16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2400</v>
      </c>
      <c r="N198" s="19"/>
      <c r="O198" s="131">
        <v>64.38</v>
      </c>
      <c r="P198" s="78">
        <f t="shared" si="16"/>
        <v>1030.08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46">
        <f>+ยกมา!J199</f>
        <v>0</v>
      </c>
      <c r="F199" s="44">
        <f>+ยกมา!F199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5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>+ยกมา!J199+'1'!J199+'2'!J199+'3'!J199+'4'!J199+'5'!J199+'6'!J199+'7'!J199+'8'!J199+'9'!J199+'10'!J199+'11'!J199+'12'!J199+'13'!J199+'14'!J199+'15'!J199+'16'!J199+'17'!J199+'18'!K199+'19'!J199+'20'!J199+'21'!J199+'22'!J199+'23'!J199+'24'!J199+'25'!J199+'26'!J199+'27'!J199+'28'!J199+'29'!J199+'30'!J199+'31.'!J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6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46">
        <f>+ยกมา!J200</f>
        <v>0</v>
      </c>
      <c r="F200" s="44">
        <f>+ยกมา!F200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5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>+ยกมา!J200+'1'!J200+'2'!J200+'3'!J200+'4'!J200+'5'!J200+'6'!J200+'7'!J200+'8'!J200+'9'!J200+'10'!J200+'11'!J200+'12'!J200+'13'!J200+'14'!J200+'15'!J200+'16'!J200+'17'!J200+'18'!K200+'19'!J200+'20'!J200+'21'!J200+'22'!J200+'23'!J200+'24'!J200+'25'!J200+'26'!J200+'27'!J200+'28'!J200+'29'!J200+'30'!J200+'31.'!J200</f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6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46">
        <f>+ยกมา!J201</f>
        <v>0</v>
      </c>
      <c r="F201" s="44">
        <f>+ยกมา!F201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5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>+ยกมา!J201+'1'!J201+'2'!J201+'3'!J201+'4'!J201+'5'!J201+'6'!J201+'7'!J201+'8'!J201+'9'!J201+'10'!J201+'11'!J201+'12'!J201+'13'!J201+'14'!J201+'15'!J201+'16'!J201+'17'!J201+'18'!K201+'19'!J201+'20'!J201+'21'!J201+'22'!J201+'23'!J201+'24'!J201+'25'!J201+'26'!J201+'27'!J201+'28'!J201+'29'!J201+'30'!J201+'31.'!J201</f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16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46">
        <f>+ยกมา!J202</f>
        <v>0</v>
      </c>
      <c r="F202" s="44">
        <f>+ยกมา!F202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5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>+ยกมา!J202+'1'!J202+'2'!J202+'3'!J202+'4'!J202+'5'!J202+'6'!J202+'7'!J202+'8'!J202+'9'!J202+'10'!J202+'11'!J202+'12'!J202+'13'!J202+'14'!J202+'15'!J202+'16'!J202+'17'!J202+'18'!K202+'19'!J202+'20'!J202+'21'!J202+'22'!J202+'23'!J202+'24'!J202+'25'!J202+'26'!J202+'27'!J202+'28'!J202+'29'!J202+'30'!J202+'31.'!J202</f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6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46">
        <f>+ยกมา!J203</f>
        <v>0</v>
      </c>
      <c r="F203" s="44">
        <f>+ยกมา!F203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5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>+ยกมา!J203+'1'!J203+'2'!J203+'3'!J203+'4'!J203+'5'!J203+'6'!J203+'7'!J203+'8'!J203+'9'!J203+'10'!J203+'11'!J203+'12'!J203+'13'!J203+'14'!J203+'15'!J203+'16'!J203+'17'!J203+'18'!K203+'19'!J203+'20'!J203+'21'!J203+'22'!J203+'23'!J203+'24'!J203+'25'!J203+'26'!J203+'27'!J203+'28'!J203+'29'!J203+'30'!J203+'31.'!J203</f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6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46">
        <f>+ยกมา!J204</f>
        <v>0</v>
      </c>
      <c r="F204" s="44">
        <f>+ยกมา!F204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5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>+ยกมา!J204+'1'!J204+'2'!J204+'3'!J204+'4'!J204+'5'!J204+'6'!J204+'7'!J204+'8'!J204+'9'!J204+'10'!J204+'11'!J204+'12'!J204+'13'!J204+'14'!J204+'15'!J204+'16'!J204+'17'!J204+'18'!K204+'19'!J204+'20'!J204+'21'!J204+'22'!J204+'23'!J204+'24'!J204+'25'!J204+'26'!J204+'27'!J204+'28'!J204+'29'!J204+'30'!J204+'31.'!J204</f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6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46">
        <f>+ยกมา!J205</f>
        <v>9</v>
      </c>
      <c r="F205" s="44">
        <f>+ยกมา!F205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20</v>
      </c>
      <c r="G205" s="43">
        <f t="shared" si="15"/>
        <v>29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>+ยกมา!J205+'1'!J205+'2'!J205+'3'!J205+'4'!J205+'5'!J205+'6'!J205+'7'!J205+'8'!J205+'9'!J205+'10'!J205+'11'!J205+'12'!J205+'13'!J205+'14'!J205+'15'!J205+'16'!J205+'17'!J205+'18'!K205+'19'!J205+'20'!J205+'21'!J205+'22'!J205+'23'!J205+'24'!J205+'25'!J205+'26'!J205+'27'!J205+'28'!J205+'29'!J205+'30'!J205+'31.'!J205</f>
        <v>499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12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660</v>
      </c>
      <c r="N205" s="19"/>
      <c r="O205" s="131">
        <v>40</v>
      </c>
      <c r="P205" s="78">
        <f t="shared" si="16"/>
        <v>480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46">
        <f>+ยกมา!J206</f>
        <v>0</v>
      </c>
      <c r="F206" s="44">
        <f>+ยกมา!F206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5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+ยกมา!J206+'1'!J206+'2'!J206+'3'!J206+'4'!J206+'5'!J206+'6'!J206+'7'!J206+'8'!J206+'9'!J206+'10'!J206+'11'!J206+'12'!J206+'13'!J206+'14'!J206+'15'!J206+'16'!J206+'17'!J206+'18'!K206+'19'!J206+'20'!J206+'21'!J206+'22'!J206+'23'!J206+'24'!J206+'25'!J206+'26'!J206+'27'!J206+'28'!J206+'29'!J206+'30'!J206+'31.'!J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6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46">
        <f>+ยกมา!J207</f>
        <v>0</v>
      </c>
      <c r="F207" s="44">
        <f>+ยกมา!F207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5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>+ยกมา!J207+'1'!J207+'2'!J207+'3'!J207+'4'!J207+'5'!J207+'6'!J207+'7'!J207+'8'!J207+'9'!J207+'10'!J207+'11'!J207+'12'!J207+'13'!J207+'14'!J207+'15'!J207+'16'!J207+'17'!J207+'18'!K207+'19'!J207+'20'!J207+'21'!J207+'22'!J207+'23'!J207+'24'!J207+'25'!J207+'26'!J207+'27'!J207+'28'!J207+'29'!J207+'30'!J207+'31.'!J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0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46">
        <f>+ยกมา!J208</f>
        <v>2</v>
      </c>
      <c r="F208" s="44">
        <f>+ยกมา!F208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4</v>
      </c>
      <c r="G208" s="43">
        <f t="shared" si="15"/>
        <v>6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>+ยกมา!J208+'1'!J208+'2'!J208+'3'!J208+'4'!J208+'5'!J208+'6'!J208+'7'!J208+'8'!J208+'9'!J208+'10'!J208+'11'!J208+'12'!J208+'13'!J208+'14'!J208+'15'!J208+'16'!J208+'17'!J208+'18'!K208+'19'!J208+'20'!J208+'21'!J208+'22'!J208+'23'!J208+'24'!J208+'25'!J208+'26'!J208+'27'!J208+'28'!J208+'29'!J208+'30'!J208+'31.'!J208</f>
        <v>28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5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200</v>
      </c>
      <c r="N208" s="19"/>
      <c r="O208" s="131">
        <v>33</v>
      </c>
      <c r="P208" s="78">
        <f t="shared" si="16"/>
        <v>165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46">
        <f>+ยกมา!J209</f>
        <v>1</v>
      </c>
      <c r="F209" s="44">
        <f>+ยกมา!F209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13</v>
      </c>
      <c r="G209" s="43">
        <f t="shared" si="15"/>
        <v>14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>+ยกมา!J209+'1'!J209+'2'!J209+'3'!J209+'4'!J209+'5'!J209+'6'!J209+'7'!J209+'8'!J209+'9'!J209+'10'!J209+'11'!J209+'12'!J209+'13'!J209+'14'!J209+'15'!J209+'16'!J209+'17'!J209+'18'!K209+'19'!J209+'20'!J209+'21'!J209+'22'!J209+'23'!J209+'24'!J209+'25'!J209+'26'!J209+'27'!J209+'28'!J209+'29'!J209+'30'!J209+'31.'!J209</f>
        <v>43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11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1320</v>
      </c>
      <c r="N209" s="19"/>
      <c r="O209" s="131">
        <v>83</v>
      </c>
      <c r="P209" s="78">
        <f t="shared" si="16"/>
        <v>913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46">
        <f>+ยกมา!J210</f>
        <v>0</v>
      </c>
      <c r="F210" s="44">
        <f>+ยกมา!F210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4</v>
      </c>
      <c r="G210" s="43">
        <f t="shared" si="15"/>
        <v>4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>+ยกมา!J210+'1'!J210+'2'!J210+'3'!J210+'4'!J210+'5'!J210+'6'!J210+'7'!J210+'8'!J210+'9'!J210+'10'!J210+'11'!J210+'12'!J210+'13'!J210+'14'!J210+'15'!J210+'16'!J210+'17'!J210+'18'!K210+'19'!J210+'20'!J210+'21'!J210+'22'!J210+'23'!J210+'24'!J210+'25'!J210+'26'!J210+'27'!J210+'28'!J210+'29'!J210+'30'!J210+'31.'!J210</f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4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160</v>
      </c>
      <c r="N210" s="19"/>
      <c r="O210" s="131">
        <v>15</v>
      </c>
      <c r="P210" s="78">
        <f t="shared" si="16"/>
        <v>60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46">
        <f>+ยกมา!J211</f>
        <v>0</v>
      </c>
      <c r="F211" s="44">
        <f>+ยกมา!F211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5</v>
      </c>
      <c r="G211" s="43">
        <f t="shared" si="15"/>
        <v>5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>+ยกมา!J211+'1'!J211+'2'!J211+'3'!J211+'4'!J211+'5'!J211+'6'!J211+'7'!J211+'8'!J211+'9'!J211+'10'!J211+'11'!J211+'12'!J211+'13'!J211+'14'!J211+'15'!J211+'16'!J211+'17'!J211+'18'!K211+'19'!J211+'20'!J211+'21'!J211+'22'!J211+'23'!J211+'24'!J211+'25'!J211+'26'!J211+'27'!J211+'28'!J211+'29'!J211+'30'!J211+'31.'!J211</f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5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200</v>
      </c>
      <c r="N211" s="19"/>
      <c r="O211" s="131">
        <v>15</v>
      </c>
      <c r="P211" s="78">
        <f t="shared" si="16"/>
        <v>75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46">
        <f>+ยกมา!J212</f>
        <v>0</v>
      </c>
      <c r="F212" s="44">
        <f>+ยกมา!F212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1</v>
      </c>
      <c r="G212" s="43">
        <f t="shared" si="15"/>
        <v>1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>+ยกมา!J212+'1'!J212+'2'!J212+'3'!J212+'4'!J212+'5'!J212+'6'!J212+'7'!J212+'8'!J212+'9'!J212+'10'!J212+'11'!J212+'12'!J212+'13'!J212+'14'!J212+'15'!J212+'16'!J212+'17'!J212+'18'!K212+'19'!J212+'20'!J212+'21'!J212+'22'!J212+'23'!J212+'24'!J212+'25'!J212+'26'!J212+'27'!J212+'28'!J212+'29'!J212+'30'!J212+'31.'!J212</f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1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40</v>
      </c>
      <c r="N212" s="19"/>
      <c r="O212" s="89">
        <v>15</v>
      </c>
      <c r="P212" s="78">
        <f t="shared" si="16"/>
        <v>15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46">
        <f>+ยกมา!J213</f>
        <v>0</v>
      </c>
      <c r="F213" s="44">
        <f>+ยกมา!F213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19</v>
      </c>
      <c r="G213" s="43">
        <f t="shared" si="15"/>
        <v>19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>+ยกมา!J213+'1'!J213+'2'!J213+'3'!J213+'4'!J213+'5'!J213+'6'!J213+'7'!J213+'8'!J213+'9'!J213+'10'!J213+'11'!J213+'12'!J213+'13'!J213+'14'!J213+'15'!J213+'16'!J213+'17'!J213+'18'!K213+'19'!J213+'20'!J213+'21'!J213+'22'!J213+'23'!J213+'24'!J213+'25'!J213+'26'!J213+'27'!J213+'28'!J213+'29'!J213+'30'!J213+'31.'!J213</f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19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745</v>
      </c>
      <c r="N213" s="19"/>
      <c r="O213" s="131">
        <v>15</v>
      </c>
      <c r="P213" s="78">
        <f t="shared" si="16"/>
        <v>285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46">
        <f>+ยกมา!J214</f>
        <v>0</v>
      </c>
      <c r="F214" s="44">
        <f>+ยกมา!F214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4</v>
      </c>
      <c r="G214" s="43">
        <f t="shared" ref="G214:G259" si="21">+E214+F214</f>
        <v>4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>+ยกมา!J214+'1'!J214+'2'!J214+'3'!J214+'4'!J214+'5'!J214+'6'!J214+'7'!J214+'8'!J214+'9'!J214+'10'!J214+'11'!J214+'12'!J214+'13'!J214+'14'!J214+'15'!J214+'16'!J214+'17'!J214+'18'!K214+'19'!J214+'20'!J214+'21'!J214+'22'!J214+'23'!J214+'24'!J214+'25'!J214+'26'!J214+'27'!J214+'28'!J214+'29'!J214+'30'!J214+'31.'!J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4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160</v>
      </c>
      <c r="N214" s="19"/>
      <c r="O214" s="131">
        <v>15</v>
      </c>
      <c r="P214" s="78">
        <f t="shared" si="16"/>
        <v>60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46">
        <f>+ยกมา!J215</f>
        <v>0</v>
      </c>
      <c r="F215" s="44">
        <f>+ยกมา!F215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344</v>
      </c>
      <c r="G215" s="43">
        <f t="shared" si="21"/>
        <v>344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>+ยกมา!J215+'1'!J215+'2'!J215+'3'!J215+'4'!J215+'5'!J215+'6'!J215+'7'!J215+'8'!J215+'9'!J215+'10'!J215+'11'!J215+'12'!J215+'13'!J215+'14'!J215+'15'!J215+'16'!J215+'17'!J215+'18'!K215+'19'!J215+'20'!J215+'21'!J215+'22'!J215+'23'!J215+'24'!J215+'25'!J215+'26'!J215+'27'!J215+'28'!J215+'29'!J215+'30'!J215+'31.'!J215</f>
        <v>6026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42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20</v>
      </c>
      <c r="N215" s="19"/>
      <c r="O215" s="89">
        <v>10.4</v>
      </c>
      <c r="P215" s="78">
        <f t="shared" si="16"/>
        <v>436.8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46">
        <f>+ยกมา!J216</f>
        <v>40</v>
      </c>
      <c r="F216" s="44">
        <f>+ยกมา!F216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400</v>
      </c>
      <c r="G216" s="43">
        <f t="shared" si="21"/>
        <v>440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>+ยกมา!J216+'1'!J216+'2'!J216+'3'!J216+'4'!J216+'5'!J216+'6'!J216+'7'!J216+'8'!J216+'9'!J216+'10'!J216+'11'!J216+'12'!J216+'13'!J216+'14'!J216+'15'!J216+'16'!J216+'17'!J216+'18'!K216+'19'!J216+'20'!J216+'21'!J216+'22'!J216+'23'!J216+'24'!J216+'25'!J216+'26'!J216+'27'!J216+'28'!J216+'29'!J216+'30'!J216+'31.'!J216</f>
        <v>7570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70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131">
        <v>9</v>
      </c>
      <c r="P216" s="78">
        <f t="shared" si="16"/>
        <v>630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46">
        <f>+ยกมา!J217</f>
        <v>33</v>
      </c>
      <c r="F217" s="44">
        <f>+ยกมา!F217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1"/>
        <v>33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>+ยกมา!J217+'1'!J217+'2'!J217+'3'!J217+'4'!J217+'5'!J217+'6'!J217+'7'!J217+'8'!J217+'9'!J217+'10'!J217+'11'!J217+'12'!J217+'13'!J217+'14'!J217+'15'!J217+'16'!J217+'17'!J217+'18'!K217+'19'!J217+'20'!J217+'21'!J217+'22'!J217+'23'!J217+'24'!J217+'25'!J217+'26'!J217+'27'!J217+'28'!J217+'29'!J217+'30'!J217+'31.'!J217</f>
        <v>906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8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80</v>
      </c>
      <c r="N217" s="19"/>
      <c r="O217" s="131">
        <v>3.77</v>
      </c>
      <c r="P217" s="78">
        <f t="shared" si="16"/>
        <v>30.16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46">
        <f>+ยกมา!J218</f>
        <v>22</v>
      </c>
      <c r="F218" s="44">
        <f>+ยกมา!F218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20</v>
      </c>
      <c r="G218" s="43">
        <f t="shared" si="21"/>
        <v>42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+ยกมา!J218+'1'!J218+'2'!J218+'3'!J218+'4'!J218+'5'!J218+'6'!J218+'7'!J218+'8'!J218+'9'!J218+'10'!J218+'11'!J218+'12'!J218+'13'!J218+'14'!J218+'15'!J218+'16'!J218+'17'!J218+'18'!K218+'19'!J218+'20'!J218+'21'!J218+'22'!J218+'23'!J218+'24'!J218+'25'!J218+'26'!J218+'27'!J218+'28'!J218+'29'!J218+'30'!J218+'31.'!J218</f>
        <v>445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28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560</v>
      </c>
      <c r="N218" s="19"/>
      <c r="O218" s="131">
        <v>16.670000000000002</v>
      </c>
      <c r="P218" s="78">
        <f t="shared" si="16"/>
        <v>466.76000000000005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439</v>
      </c>
      <c r="E219" s="46">
        <f>+ยกมา!J219</f>
        <v>0</v>
      </c>
      <c r="F219" s="44">
        <f>+ยกมา!F219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1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>+ยกมา!J219+'1'!J219+'2'!J219+'3'!J219+'4'!J219+'5'!J219+'6'!J219+'7'!J219+'8'!J219+'9'!J219+'10'!J219+'11'!J219+'12'!J219+'13'!J219+'14'!J219+'15'!J219+'16'!J219+'17'!J219+'18'!K219+'19'!J219+'20'!J219+'21'!J219+'22'!J219+'23'!J219+'24'!J219+'25'!J219+'26'!J219+'27'!J219+'28'!J219+'29'!J219+'30'!J219+'31.'!J219</f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6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46">
        <f>+ยกมา!J220</f>
        <v>0</v>
      </c>
      <c r="F220" s="44">
        <f>+ยกมา!F220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1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>+ยกมา!J220+'1'!J220+'2'!J220+'3'!J220+'4'!J220+'5'!J220+'6'!J220+'7'!J220+'8'!J220+'9'!J220+'10'!J220+'11'!J220+'12'!J220+'13'!J220+'14'!J220+'15'!J220+'16'!J220+'17'!J220+'18'!K220+'19'!J220+'20'!J220+'21'!J220+'22'!J220+'23'!J220+'24'!J220+'25'!J220+'26'!J220+'27'!J220+'28'!J220+'29'!J220+'30'!J220+'31.'!J220</f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6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46">
        <f>+ยกมา!J221</f>
        <v>0</v>
      </c>
      <c r="F221" s="44">
        <f>+ยกมา!F221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1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>+ยกมา!J221+'1'!J221+'2'!J221+'3'!J221+'4'!J221+'5'!J221+'6'!J221+'7'!J221+'8'!J221+'9'!J221+'10'!J221+'11'!J221+'12'!J221+'13'!J221+'14'!J221+'15'!J221+'16'!J221+'17'!J221+'18'!K221+'19'!J221+'20'!J221+'21'!J221+'22'!J221+'23'!J221+'24'!J221+'25'!J221+'26'!J221+'27'!J221+'28'!J221+'29'!J221+'30'!J221+'31.'!J221</f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6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46">
        <f>+ยกมา!J222</f>
        <v>0</v>
      </c>
      <c r="F222" s="44">
        <f>+ยกมา!F222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1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>+ยกมา!J222+'1'!J222+'2'!J222+'3'!J222+'4'!J222+'5'!J222+'6'!J222+'7'!J222+'8'!J222+'9'!J222+'10'!J222+'11'!J222+'12'!J222+'13'!J222+'14'!J222+'15'!J222+'16'!J222+'17'!J222+'18'!K222+'19'!J222+'20'!J222+'21'!J222+'22'!J222+'23'!J222+'24'!J222+'25'!J222+'26'!J222+'27'!J222+'28'!J222+'29'!J222+'30'!J222+'31.'!J222</f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6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46">
        <f>+ยกมา!J223</f>
        <v>0</v>
      </c>
      <c r="F223" s="44">
        <f>+ยกมา!F223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1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>+ยกมา!J223+'1'!J223+'2'!J223+'3'!J223+'4'!J223+'5'!J223+'6'!J223+'7'!J223+'8'!J223+'9'!J223+'10'!J223+'11'!J223+'12'!J223+'13'!J223+'14'!J223+'15'!J223+'16'!J223+'17'!J223+'18'!K223+'19'!J223+'20'!J223+'21'!J223+'22'!J223+'23'!J223+'24'!J223+'25'!J223+'26'!J223+'27'!J223+'28'!J223+'29'!J223+'30'!J223+'31.'!J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6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46">
        <f>+ยกมา!J224</f>
        <v>115</v>
      </c>
      <c r="F224" s="44">
        <f>+ยกมา!F224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600</v>
      </c>
      <c r="G224" s="43">
        <f t="shared" si="21"/>
        <v>715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130</v>
      </c>
      <c r="J224" s="43">
        <f>+ยกมา!J224+'1'!J224+'2'!J224+'3'!J224+'4'!J224+'5'!J224+'6'!J224+'7'!J224+'8'!J224+'9'!J224+'10'!J224+'11'!J224+'12'!J224+'13'!J224+'14'!J224+'15'!J224+'16'!J224+'17'!J224+'18'!K224+'19'!J224+'20'!J224+'21'!J224+'22'!J224+'23'!J224+'24'!J224+'25'!J224+'26'!J224+'27'!J224+'28'!J224+'29'!J224+'30'!J224+'31.'!J224</f>
        <v>9015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330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144"/>
      <c r="P224" s="78">
        <f t="shared" si="16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46">
        <f>+ยกมา!J225</f>
        <v>0</v>
      </c>
      <c r="F225" s="44">
        <f>+ยกมา!F225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1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>+ยกมา!J225+'1'!J225+'2'!J225+'3'!J225+'4'!J225+'5'!J225+'6'!J225+'7'!J225+'8'!J225+'9'!J225+'10'!J225+'11'!J225+'12'!J225+'13'!J225+'14'!J225+'15'!J225+'16'!J225+'17'!J225+'18'!K225+'19'!J225+'20'!J225+'21'!J225+'22'!J225+'23'!J225+'24'!J225+'25'!J225+'26'!J225+'27'!J225+'28'!J225+'29'!J225+'30'!J225+'31.'!J225</f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7" si="22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46">
        <f>+ยกมา!J226</f>
        <v>0</v>
      </c>
      <c r="F226" s="44">
        <f>+ยกมา!F226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1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>+ยกมา!J226+'1'!J226+'2'!J226+'3'!J226+'4'!J226+'5'!J226+'6'!J226+'7'!J226+'8'!J226+'9'!J226+'10'!J226+'11'!J226+'12'!J226+'13'!J226+'14'!J226+'15'!J226+'16'!J226+'17'!J226+'18'!K226+'19'!J226+'20'!J226+'21'!J226+'22'!J226+'23'!J226+'24'!J226+'25'!J226+'26'!J226+'27'!J226+'28'!J226+'29'!J226+'30'!J226+'31.'!J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131">
        <v>23.7</v>
      </c>
      <c r="P226" s="78">
        <f t="shared" si="22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46">
        <f>+ยกมา!J227</f>
        <v>0</v>
      </c>
      <c r="F227" s="44">
        <f>+ยกมา!F227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330</v>
      </c>
      <c r="G227" s="43">
        <f t="shared" si="21"/>
        <v>330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>+ยกมา!J227+'1'!J227+'2'!J227+'3'!J227+'4'!J227+'5'!J227+'6'!J227+'7'!J227+'8'!J227+'9'!J227+'10'!J227+'11'!J227+'12'!J227+'13'!J227+'14'!J227+'15'!J227+'16'!J227+'17'!J227+'18'!K227+'19'!J227+'20'!J227+'21'!J227+'22'!J227+'23'!J227+'24'!J227+'25'!J227+'26'!J227+'27'!J227+'28'!J227+'29'!J227+'30'!J227+'31.'!J227</f>
        <v>150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330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8250</v>
      </c>
      <c r="N227" s="19"/>
      <c r="O227" s="131">
        <v>20.36</v>
      </c>
      <c r="P227" s="78">
        <f t="shared" si="22"/>
        <v>6718.8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46">
        <f>+ยกมา!J228</f>
        <v>0</v>
      </c>
      <c r="F228" s="44">
        <f>+ยกมา!F228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1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>+ยกมา!J228+'1'!J228+'2'!J228+'3'!J228+'4'!J228+'5'!J228+'6'!J228+'7'!J228+'8'!J228+'9'!J228+'10'!J228+'11'!J228+'12'!J228+'13'!J228+'14'!J228+'15'!J228+'16'!J228+'17'!J228+'18'!K228+'19'!J228+'20'!J228+'21'!J228+'22'!J228+'23'!J228+'24'!J228+'25'!J228+'26'!J228+'27'!J228+'28'!J228+'29'!J228+'30'!J228+'31.'!J228</f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2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1415</v>
      </c>
      <c r="D229" s="10" t="s">
        <v>432</v>
      </c>
      <c r="E229" s="46">
        <f>+ยกมา!J229</f>
        <v>0</v>
      </c>
      <c r="F229" s="44">
        <f>+ยกมา!F229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1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>+ยกมา!J229+'1'!J229+'2'!J229+'3'!J229+'4'!J229+'5'!J229+'6'!J229+'7'!J229+'8'!J229+'9'!J229+'10'!J229+'11'!J229+'12'!J229+'13'!J229+'14'!J229+'15'!J229+'16'!J229+'17'!J229+'18'!K229+'19'!J229+'20'!J229+'21'!J229+'22'!J229+'23'!J229+'24'!J229+'25'!J229+'26'!J229+'27'!J229+'28'!J229+'29'!J229+'30'!J229+'31.'!J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2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1421</v>
      </c>
      <c r="D230" s="10" t="s">
        <v>790</v>
      </c>
      <c r="E230" s="46">
        <f>+ยกมา!J230</f>
        <v>0</v>
      </c>
      <c r="F230" s="44">
        <f>+ยกมา!F230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11</v>
      </c>
      <c r="G230" s="43">
        <f t="shared" si="21"/>
        <v>11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>+ยกมา!J230+'1'!J230+'2'!J230+'3'!J230+'4'!J230+'5'!J230+'6'!J230+'7'!J230+'8'!J230+'9'!J230+'10'!J230+'11'!J230+'12'!J230+'13'!J230+'14'!J230+'15'!J230+'16'!J230+'17'!J230+'18'!K230+'19'!J230+'20'!J230+'21'!J230+'22'!J230+'23'!J230+'24'!J230+'25'!J230+'26'!J230+'27'!J230+'28'!J230+'29'!J230+'30'!J230+'31.'!J230</f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11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385</v>
      </c>
      <c r="N230" s="19"/>
      <c r="O230" s="89"/>
      <c r="P230" s="78">
        <f t="shared" si="22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1422</v>
      </c>
      <c r="D231" s="10" t="s">
        <v>432</v>
      </c>
      <c r="E231" s="46">
        <f>+ยกมา!J231</f>
        <v>0</v>
      </c>
      <c r="F231" s="44">
        <f>+ยกมา!F231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1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>+ยกมา!J231+'1'!J231+'2'!J231+'3'!J231+'4'!J231+'5'!J231+'6'!J231+'7'!J231+'8'!J231+'9'!J231+'10'!J231+'11'!J231+'12'!J231+'13'!J231+'14'!J231+'15'!J231+'16'!J231+'17'!J231+'18'!K231+'19'!J231+'20'!J231+'21'!J231+'22'!J231+'23'!J231+'24'!J231+'25'!J231+'26'!J231+'27'!J231+'28'!J231+'29'!J231+'30'!J231+'31.'!J231</f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35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2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1428</v>
      </c>
      <c r="D232" s="10" t="s">
        <v>432</v>
      </c>
      <c r="E232" s="46">
        <f>+ยกมา!J232</f>
        <v>0</v>
      </c>
      <c r="F232" s="44">
        <f>+ยกมา!F232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1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>+ยกมา!J232+'1'!J232+'2'!J232+'3'!J232+'4'!J232+'5'!J232+'6'!J232+'7'!J232+'8'!J232+'9'!J232+'10'!J232+'11'!J232+'12'!J232+'13'!J232+'14'!J232+'15'!J232+'16'!J232+'17'!J232+'18'!K232+'19'!J232+'20'!J232+'21'!J232+'22'!J232+'23'!J232+'24'!J232+'25'!J232+'26'!J232+'27'!J232+'28'!J232+'29'!J232+'30'!J232+'31.'!J232</f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39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2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1429</v>
      </c>
      <c r="D233" s="10" t="s">
        <v>432</v>
      </c>
      <c r="E233" s="46">
        <f>+ยกมา!J233</f>
        <v>0</v>
      </c>
      <c r="F233" s="44">
        <f>+ยกมา!F233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1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>+ยกมา!J233+'1'!J233+'2'!J233+'3'!J233+'4'!J233+'5'!J233+'6'!J233+'7'!J233+'8'!J233+'9'!J233+'10'!J233+'11'!J233+'12'!J233+'13'!J233+'14'!J233+'15'!J233+'16'!J233+'17'!J233+'18'!K233+'19'!J233+'20'!J233+'21'!J233+'22'!J233+'23'!J233+'24'!J233+'25'!J233+'26'!J233+'27'!J233+'28'!J233+'29'!J233+'30'!J233+'31.'!J233</f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55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2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/>
      <c r="C234" s="19" t="s">
        <v>1430</v>
      </c>
      <c r="D234" s="10" t="s">
        <v>432</v>
      </c>
      <c r="E234" s="46">
        <f>+ยกมา!J234</f>
        <v>0</v>
      </c>
      <c r="F234" s="44">
        <f>+ยกมา!F234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1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>+ยกมา!J234+'1'!J234+'2'!J234+'3'!J234+'4'!J234+'5'!J234+'6'!J234+'7'!J234+'8'!J234+'9'!J234+'10'!J234+'11'!J234+'12'!J234+'13'!J234+'14'!J234+'15'!J234+'16'!J234+'17'!J234+'18'!K234+'19'!J234+'20'!J234+'21'!J234+'22'!J234+'23'!J234+'24'!J234+'25'!J234+'26'!J234+'27'!J234+'28'!J234+'29'!J234+'30'!J234+'31.'!J234</f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40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2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/>
      <c r="C235" s="19" t="s">
        <v>1431</v>
      </c>
      <c r="D235" s="10" t="s">
        <v>432</v>
      </c>
      <c r="E235" s="46">
        <f>+ยกมา!J235</f>
        <v>0</v>
      </c>
      <c r="F235" s="44">
        <f>+ยกมา!F235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1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>+ยกมา!J235+'1'!J235+'2'!J235+'3'!J235+'4'!J235+'5'!J235+'6'!J235+'7'!J235+'8'!J235+'9'!J235+'10'!J235+'11'!J235+'12'!J235+'13'!J235+'14'!J235+'15'!J235+'16'!J235+'17'!J235+'18'!K235+'19'!J235+'20'!J235+'21'!J235+'22'!J235+'23'!J235+'24'!J235+'25'!J235+'26'!J235+'27'!J235+'28'!J235+'29'!J235+'30'!J235+'31.'!J235</f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49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7" si="23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46">
        <f>+ยกมา!J236</f>
        <v>0</v>
      </c>
      <c r="F236" s="44">
        <f>+ยกมา!F236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1"/>
        <v>0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>+ยกมา!J236+'1'!J236+'2'!J236+'3'!J236+'4'!J236+'5'!J236+'6'!J236+'7'!J236+'8'!J236+'9'!J236+'10'!J236+'11'!J236+'12'!J236+'13'!J236+'14'!J236+'15'!J236+'16'!J236+'17'!J236+'18'!K236+'19'!J236+'20'!J236+'21'!J236+'22'!J236+'23'!J236+'24'!J236+'25'!J236+'26'!J236+'27'!J236+'28'!J236+'29'!J236+'30'!J236+'31.'!J236</f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39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89"/>
      <c r="P236" s="78">
        <f t="shared" si="23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46">
        <f>+ยกมา!J237</f>
        <v>0</v>
      </c>
      <c r="F237" s="44">
        <f>+ยกมา!F237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11</v>
      </c>
      <c r="G237" s="43">
        <f t="shared" si="21"/>
        <v>11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1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>+ยกมา!J237+'1'!J237+'2'!J237+'3'!J237+'4'!J237+'5'!J237+'6'!J237+'7'!J237+'8'!J237+'9'!J237+'10'!J237+'11'!J237+'12'!J237+'13'!J237+'14'!J237+'15'!J237+'16'!J237+'17'!J237+'18'!K237+'19'!J237+'20'!J237+'21'!J237+'22'!J237+'23'!J237+'24'!J237+'25'!J237+'26'!J237+'27'!J237+'28'!J237+'29'!J237+'30'!J237+'31.'!J237</f>
        <v>66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9</v>
      </c>
      <c r="L237" s="20">
        <v>50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450</v>
      </c>
      <c r="N237" s="19"/>
      <c r="O237" s="131">
        <v>17.760000000000002</v>
      </c>
      <c r="P237" s="78">
        <f t="shared" si="23"/>
        <v>159.84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46">
        <f>+ยกมา!J238</f>
        <v>0</v>
      </c>
      <c r="F238" s="44">
        <f>+ยกมา!F238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14</v>
      </c>
      <c r="G238" s="43">
        <f t="shared" si="21"/>
        <v>14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>+ยกมา!J238+'1'!J238+'2'!J238+'3'!J238+'4'!J238+'5'!J238+'6'!J238+'7'!J238+'8'!J238+'9'!J238+'10'!J238+'11'!J238+'12'!J238+'13'!J238+'14'!J238+'15'!J238+'16'!J238+'17'!J238+'18'!K238+'19'!J238+'20'!J238+'21'!J238+'22'!J238+'23'!J238+'24'!J238+'25'!J238+'26'!J238+'27'!J238+'28'!J238+'29'!J238+'30'!J238+'31.'!J238</f>
        <v>19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14</v>
      </c>
      <c r="L238" s="20">
        <v>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700</v>
      </c>
      <c r="N238" s="19"/>
      <c r="O238" s="131">
        <v>16.28</v>
      </c>
      <c r="P238" s="78">
        <f t="shared" si="23"/>
        <v>227.92000000000002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46">
        <f>+ยกมา!J239</f>
        <v>0</v>
      </c>
      <c r="F239" s="44">
        <f>+ยกมา!F239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1"/>
        <v>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>+ยกมา!J239+'1'!J239+'2'!J239+'3'!J239+'4'!J239+'5'!J239+'6'!J239+'7'!J239+'8'!J239+'9'!J239+'10'!J239+'11'!J239+'12'!J239+'13'!J239+'14'!J239+'15'!J239+'16'!J239+'17'!J239+'18'!K239+'19'!J239+'20'!J239+'21'!J239+'22'!J239+'23'!J239+'24'!J239+'25'!J239+'26'!J239+'27'!J239+'28'!J239+'29'!J239+'30'!J239+'31.'!J239</f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89"/>
      <c r="P239" s="78">
        <f t="shared" si="23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46">
        <f>+ยกมา!J240</f>
        <v>0</v>
      </c>
      <c r="F240" s="44">
        <f>+ยกมา!F240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1"/>
        <v>0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>+ยกมา!J240+'1'!J240+'2'!J240+'3'!J240+'4'!J240+'5'!J240+'6'!J240+'7'!J240+'8'!J240+'9'!J240+'10'!J240+'11'!J240+'12'!J240+'13'!J240+'14'!J240+'15'!J240+'16'!J240+'17'!J240+'18'!K240+'19'!J240+'20'!J240+'21'!J240+'22'!J240+'23'!J240+'24'!J240+'25'!J240+'26'!J240+'27'!J240+'28'!J240+'29'!J240+'30'!J240+'31.'!J240</f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80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89"/>
      <c r="P240" s="78">
        <f t="shared" si="23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46">
        <f>+ยกมา!J241</f>
        <v>0</v>
      </c>
      <c r="F241" s="44">
        <f>+ยกมา!F241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1"/>
        <v>0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>+ยกมา!J241+'1'!J241+'2'!J241+'3'!J241+'4'!J241+'5'!J241+'6'!J241+'7'!J241+'8'!J241+'9'!J241+'10'!J241+'11'!J241+'12'!J241+'13'!J241+'14'!J241+'15'!J241+'16'!J241+'17'!J241+'18'!K241+'19'!J241+'20'!J241+'21'!J241+'22'!J241+'23'!J241+'24'!J241+'25'!J241+'26'!J241+'27'!J241+'28'!J241+'29'!J241+'30'!J241+'31.'!J241</f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>
        <v>30</v>
      </c>
      <c r="P241" s="78">
        <f t="shared" si="23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46">
        <f>+ยกมา!J242</f>
        <v>0</v>
      </c>
      <c r="F242" s="44">
        <f>+ยกมา!F242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9</v>
      </c>
      <c r="G242" s="43">
        <f t="shared" si="21"/>
        <v>9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>+ยกมา!J242+'1'!J242+'2'!J242+'3'!J242+'4'!J242+'5'!J242+'6'!J242+'7'!J242+'8'!J242+'9'!J242+'10'!J242+'11'!J242+'12'!J242+'13'!J242+'14'!J242+'15'!J242+'16'!J242+'17'!J242+'18'!K242+'19'!J242+'20'!J242+'21'!J242+'22'!J242+'23'!J242+'24'!J242+'25'!J242+'26'!J242+'27'!J242+'28'!J242+'29'!J242+'30'!J242+'31.'!J242</f>
        <v>33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6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210</v>
      </c>
      <c r="N242" s="19"/>
      <c r="O242" s="89">
        <v>16.29</v>
      </c>
      <c r="P242" s="78">
        <f t="shared" si="23"/>
        <v>97.74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46">
        <f>+ยกมา!J243</f>
        <v>0</v>
      </c>
      <c r="F243" s="44">
        <f>+ยกมา!F243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9</v>
      </c>
      <c r="G243" s="43">
        <f t="shared" si="21"/>
        <v>9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>+ยกมา!J243+'1'!J243+'2'!J243+'3'!J243+'4'!J243+'5'!J243+'6'!J243+'7'!J243+'8'!J243+'9'!J243+'10'!J243+'11'!J243+'12'!J243+'13'!J243+'14'!J243+'15'!J243+'16'!J243+'17'!J243+'18'!K243+'19'!J243+'20'!J243+'21'!J243+'22'!J243+'23'!J243+'24'!J243+'25'!J243+'26'!J243+'27'!J243+'28'!J243+'29'!J243+'30'!J243+'31.'!J243</f>
        <v>39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6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210</v>
      </c>
      <c r="N243" s="19"/>
      <c r="O243" s="89">
        <v>12.41</v>
      </c>
      <c r="P243" s="78">
        <f t="shared" ref="P243:P246" si="24">+K243*O243</f>
        <v>74.460000000000008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46">
        <f>+ยกมา!J244</f>
        <v>0</v>
      </c>
      <c r="F244" s="44">
        <f>+ยกมา!F244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1"/>
        <v>0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>+ยกมา!J244+'1'!J244+'2'!J244+'3'!J244+'4'!J244+'5'!J244+'6'!J244+'7'!J244+'8'!J244+'9'!J244+'10'!J244+'11'!J244+'12'!J244+'13'!J244+'14'!J244+'15'!J244+'16'!J244+'17'!J244+'18'!K244+'19'!J244+'20'!J244+'21'!J244+'22'!J244+'23'!J244+'24'!J244+'25'!J244+'26'!J244+'27'!J244+'28'!J244+'29'!J244+'30'!J244+'31.'!J244</f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22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89"/>
      <c r="P244" s="78">
        <f t="shared" si="24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46">
        <f>+ยกมา!J245</f>
        <v>0</v>
      </c>
      <c r="F245" s="44">
        <f>+ยกมา!F245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1"/>
        <v>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>+ยกมา!J245+'1'!J245+'2'!J245+'3'!J245+'4'!J245+'5'!J245+'6'!J245+'7'!J245+'8'!J245+'9'!J245+'10'!J245+'11'!J245+'12'!J245+'13'!J245+'14'!J245+'15'!J245+'16'!J245+'17'!J245+'18'!K245+'19'!J245+'20'!J245+'21'!J245+'22'!J245+'23'!J245+'24'!J245+'25'!J245+'26'!J245+'27'!J245+'28'!J245+'29'!J245+'30'!J245+'31.'!J245</f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35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89">
        <v>11.86</v>
      </c>
      <c r="P245" s="78">
        <f t="shared" si="24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46">
        <f>+ยกมา!J246</f>
        <v>0</v>
      </c>
      <c r="F246" s="44">
        <f>+ยกมา!F246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1"/>
        <v>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>+ยกมา!J246+'1'!J246+'2'!J246+'3'!J246+'4'!J246+'5'!J246+'6'!J246+'7'!J246+'8'!J246+'9'!J246+'10'!J246+'11'!J246+'12'!J246+'13'!J246+'14'!J246+'15'!J246+'16'!J246+'17'!J246+'18'!K246+'19'!J246+'20'!J246+'21'!J246+'22'!J246+'23'!J246+'24'!J246+'25'!J246+'26'!J246+'27'!J246+'28'!J246+'29'!J246+'30'!J246+'31.'!J246</f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25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89">
        <v>8.1300000000000008</v>
      </c>
      <c r="P246" s="78">
        <f t="shared" si="24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46">
        <f>+ยกมา!J247</f>
        <v>0</v>
      </c>
      <c r="F247" s="44">
        <f>+ยกมา!F247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1"/>
        <v>0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>+ยกมา!J247+'1'!J247+'2'!J247+'3'!J247+'4'!J247+'5'!J247+'6'!J247+'7'!J247+'8'!J247+'9'!J247+'10'!J247+'11'!J247+'12'!J247+'13'!J247+'14'!J247+'15'!J247+'16'!J247+'17'!J247+'18'!K247+'19'!J247+'20'!J247+'21'!J247+'22'!J247+'23'!J247+'24'!J247+'25'!J247+'26'!J247+'27'!J247+'28'!J247+'29'!J247+'30'!J247+'31.'!J247</f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15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89">
        <v>10.47</v>
      </c>
      <c r="P247" s="78">
        <f t="shared" si="23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46">
        <f>+ยกมา!J248</f>
        <v>0</v>
      </c>
      <c r="F248" s="44">
        <f>+ยกมา!F248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1"/>
        <v>0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>+ยกมา!J248+'1'!J248+'2'!J248+'3'!J248+'4'!J248+'5'!J248+'6'!J248+'7'!J248+'8'!J248+'9'!J248+'10'!J248+'11'!J248+'12'!J248+'13'!J248+'14'!J248+'15'!J248+'16'!J248+'17'!J248+'18'!K248+'19'!J248+'20'!J248+'21'!J248+'22'!J248+'23'!J248+'24'!J248+'25'!J248+'26'!J248+'27'!J248+'28'!J248+'29'!J248+'30'!J248+'31.'!J248</f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20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144"/>
      <c r="P248" s="78">
        <f t="shared" si="22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46">
        <f>+ยกมา!J249</f>
        <v>0</v>
      </c>
      <c r="F249" s="44">
        <f>+ยกมา!F249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1"/>
        <v>0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>+ยกมา!J249+'1'!J249+'2'!J249+'3'!J249+'4'!J249+'5'!J249+'6'!J249+'7'!J249+'8'!J249+'9'!J249+'10'!J249+'11'!J249+'12'!J249+'13'!J249+'14'!J249+'15'!J249+'16'!J249+'17'!J249+'18'!K249+'19'!J249+'20'!J249+'21'!J249+'22'!J249+'23'!J249+'24'!J249+'25'!J249+'26'!J249+'27'!J249+'28'!J249+'29'!J249+'30'!J249+'31.'!J249</f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35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131">
        <v>11.03</v>
      </c>
      <c r="P249" s="78">
        <f t="shared" si="22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46">
        <f>+ยกมา!J250</f>
        <v>0</v>
      </c>
      <c r="F250" s="44">
        <f>+ยกมา!F250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6</v>
      </c>
      <c r="G250" s="43">
        <f t="shared" si="21"/>
        <v>6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>+ยกมา!J250+'1'!J250+'2'!J250+'3'!J250+'4'!J250+'5'!J250+'6'!J250+'7'!J250+'8'!J250+'9'!J250+'10'!J250+'11'!J250+'12'!J250+'13'!J250+'14'!J250+'15'!J250+'16'!J250+'17'!J250+'18'!K250+'19'!J250+'20'!J250+'21'!J250+'22'!J250+'23'!J250+'24'!J250+'25'!J250+'26'!J250+'27'!J250+'28'!J250+'29'!J250+'30'!J250+'31.'!J250</f>
        <v>30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5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175</v>
      </c>
      <c r="N250" s="19"/>
      <c r="O250" s="131">
        <v>9.94</v>
      </c>
      <c r="P250" s="78">
        <f t="shared" si="22"/>
        <v>49.699999999999996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46">
        <f>+ยกมา!J251</f>
        <v>1</v>
      </c>
      <c r="F251" s="44">
        <f>+ยกมา!F251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1"/>
        <v>1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1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>+ยกมา!J251+'1'!J251+'2'!J251+'3'!J251+'4'!J251+'5'!J251+'6'!J251+'7'!J251+'8'!J251+'9'!J251+'10'!J251+'11'!J251+'12'!J251+'13'!J251+'14'!J251+'15'!J251+'16'!J251+'17'!J251+'18'!K251+'19'!J251+'20'!J251+'21'!J251+'22'!J251+'23'!J251+'24'!J251+'25'!J251+'26'!J251+'27'!J251+'28'!J251+'29'!J251+'30'!J251+'31.'!J251</f>
        <v>5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29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131">
        <v>7.83</v>
      </c>
      <c r="P251" s="78">
        <f t="shared" si="22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x14ac:dyDescent="0.55000000000000004">
      <c r="A252" s="10"/>
      <c r="B252" s="10">
        <v>1113223</v>
      </c>
      <c r="C252" s="19" t="s">
        <v>1452</v>
      </c>
      <c r="D252" s="10" t="s">
        <v>432</v>
      </c>
      <c r="E252" s="46">
        <f>+ยกมา!J252</f>
        <v>0</v>
      </c>
      <c r="F252" s="44">
        <f>+ยกมา!F252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5</v>
      </c>
      <c r="G252" s="43">
        <f t="shared" si="21"/>
        <v>5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>+ยกมา!J252+'1'!J252+'2'!J252+'3'!J252+'4'!J252+'5'!J252+'6'!J252+'7'!J252+'8'!J252+'9'!J252+'10'!J252+'11'!J252+'12'!J252+'13'!J252+'14'!J252+'15'!J252+'16'!J252+'17'!J252+'18'!K252+'19'!J252+'20'!J252+'21'!J252+'22'!J252+'23'!J252+'24'!J252+'25'!J252+'26'!J252+'27'!J252+'28'!J252+'29'!J252+'30'!J252+'31.'!J252</f>
        <v>2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5</v>
      </c>
      <c r="L252" s="20">
        <v>25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125</v>
      </c>
      <c r="N252" s="19"/>
      <c r="O252" s="89"/>
      <c r="P252" s="78">
        <f t="shared" si="22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/>
      <c r="B253" s="10">
        <v>20060978</v>
      </c>
      <c r="C253" s="19" t="s">
        <v>1453</v>
      </c>
      <c r="D253" s="10" t="s">
        <v>432</v>
      </c>
      <c r="E253" s="46">
        <f>+ยกมา!J253</f>
        <v>0</v>
      </c>
      <c r="F253" s="44">
        <f>+ยกมา!F253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20</v>
      </c>
      <c r="G253" s="43">
        <f t="shared" si="21"/>
        <v>20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3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>+ยกมา!J253+'1'!J253+'2'!J253+'3'!J253+'4'!J253+'5'!J253+'6'!J253+'7'!J253+'8'!J253+'9'!J253+'10'!J253+'11'!J253+'12'!J253+'13'!J253+'14'!J253+'15'!J253+'16'!J253+'17'!J253+'18'!K253+'19'!J253+'20'!J253+'21'!J253+'22'!J253+'23'!J253+'24'!J253+'25'!J253+'26'!J253+'27'!J253+'28'!J253+'29'!J253+'30'!J253+'31.'!J253</f>
        <v>101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17</v>
      </c>
      <c r="L253" s="20">
        <v>15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255</v>
      </c>
      <c r="N253" s="19"/>
      <c r="O253" s="89"/>
      <c r="P253" s="78">
        <f t="shared" si="22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/>
      <c r="B254" s="10">
        <v>20060445</v>
      </c>
      <c r="C254" s="19" t="s">
        <v>1476</v>
      </c>
      <c r="D254" s="10" t="s">
        <v>432</v>
      </c>
      <c r="E254" s="46">
        <f>+ยกมา!J254</f>
        <v>0</v>
      </c>
      <c r="F254" s="44">
        <f>+ยกมา!F254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20</v>
      </c>
      <c r="G254" s="43">
        <f t="shared" si="21"/>
        <v>20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>+ยกมา!J254+'1'!J254+'2'!J254+'3'!J254+'4'!J254+'5'!J254+'6'!J254+'7'!J254+'8'!J254+'9'!J254+'10'!J254+'11'!J254+'12'!J254+'13'!J254+'14'!J254+'15'!J254+'16'!J254+'17'!J254+'18'!K254+'19'!J254+'20'!J254+'21'!J254+'22'!J254+'23'!J254+'24'!J254+'25'!J254+'26'!J254+'27'!J254+'28'!J254+'29'!J254+'30'!J254+'31.'!J254</f>
        <v>29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20</v>
      </c>
      <c r="L254" s="20">
        <v>16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320</v>
      </c>
      <c r="N254" s="19"/>
      <c r="O254" s="89"/>
      <c r="P254" s="78">
        <f t="shared" si="22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/>
      <c r="C255" s="19"/>
      <c r="D255" s="10"/>
      <c r="E255" s="46">
        <f>+ยกมา!J255</f>
        <v>0</v>
      </c>
      <c r="F255" s="44">
        <f>+ยกมา!F255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1"/>
        <v>0</v>
      </c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>+ยกมา!J255+'1'!J255+'2'!J255+'3'!J255+'4'!J255+'5'!J255+'6'!J255+'7'!J255+'8'!J255+'9'!J255+'10'!J255+'11'!J255+'12'!J255+'13'!J255+'14'!J255+'15'!J255+'16'!J255+'17'!J255+'18'!K255+'19'!J255+'20'!J255+'21'!J255+'22'!J255+'23'!J255+'24'!J255+'25'!J255+'26'!J255+'27'!J255+'28'!J255+'29'!J255+'30'!J255+'31.'!J255</f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89"/>
      <c r="P255" s="78">
        <f t="shared" si="22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/>
      <c r="C256" s="19"/>
      <c r="D256" s="10"/>
      <c r="E256" s="46">
        <f>+ยกมา!J256</f>
        <v>0</v>
      </c>
      <c r="F256" s="44">
        <f>+ยกมา!F256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1"/>
        <v>0</v>
      </c>
      <c r="H256" s="77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5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>+ยกมา!J256+'1'!J256+'2'!J256+'3'!J256+'4'!J256+'5'!J256+'6'!J256+'7'!J256+'8'!J256+'9'!J256+'10'!J256+'11'!J256+'12'!J256+'13'!J256+'14'!J256+'15'!J256+'16'!J256+'17'!J256+'18'!K256+'19'!J256+'20'!J256+'21'!J256+'22'!J256+'23'!J256+'24'!J256+'25'!J256+'26'!J256+'27'!J256+'28'!J256+'29'!J256+'30'!J256+'31.'!J256</f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89"/>
      <c r="P256" s="78">
        <f t="shared" si="22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ht="24" customHeight="1" x14ac:dyDescent="0.55000000000000004">
      <c r="A257" s="10"/>
      <c r="B257" s="10"/>
      <c r="C257" s="19"/>
      <c r="D257" s="10"/>
      <c r="E257" s="46">
        <f>+ยกมา!J257</f>
        <v>0</v>
      </c>
      <c r="F257" s="44">
        <f>+ยกมา!F257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1"/>
        <v>0</v>
      </c>
      <c r="H257" s="77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5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>+ยกมา!J257+'1'!J257+'2'!J257+'3'!J257+'4'!J257+'5'!J257+'6'!J257+'7'!J257+'8'!J257+'9'!J257+'10'!J257+'11'!J257+'12'!J257+'13'!J257+'14'!J257+'15'!J257+'16'!J257+'17'!J257+'18'!K257+'19'!J257+'20'!J257+'21'!J257+'22'!J257+'23'!J257+'24'!J257+'25'!J257+'26'!J257+'27'!J257+'28'!J257+'29'!J257+'30'!J257+'31.'!J257</f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89"/>
      <c r="P257" s="78">
        <f t="shared" si="22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ht="24" customHeight="1" x14ac:dyDescent="0.55000000000000004">
      <c r="A258" s="10"/>
      <c r="B258" s="10"/>
      <c r="C258" s="19"/>
      <c r="D258" s="10"/>
      <c r="E258" s="46">
        <f>+ยกมา!J258</f>
        <v>0</v>
      </c>
      <c r="F258" s="44">
        <f>+ยกมา!F258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1"/>
        <v>0</v>
      </c>
      <c r="H258" s="77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5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>+ยกมา!J258+'1'!J258+'2'!J258+'3'!J258+'4'!J258+'5'!J258+'6'!J258+'7'!J258+'8'!J258+'9'!J258+'10'!J258+'11'!J258+'12'!J258+'13'!J258+'14'!J258+'15'!J258+'16'!J258+'17'!J258+'18'!K258+'19'!J258+'20'!J258+'21'!J258+'22'!J258+'23'!J258+'24'!J258+'25'!J258+'26'!J258+'27'!J258+'28'!J258+'29'!J258+'30'!J258+'31.'!J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89"/>
      <c r="P258" s="78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/>
      <c r="C259" s="19"/>
      <c r="D259" s="10"/>
      <c r="E259" s="46">
        <f>+ยกมา!J258</f>
        <v>0</v>
      </c>
      <c r="F259" s="44">
        <f>+ยกมา!F259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21"/>
        <v>0</v>
      </c>
      <c r="H259" s="77">
        <f>+'1'!H258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5">
        <f>+'1'!I258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59" s="43">
        <f>+ยกมา!J259+'1'!J259+'2'!J259+'3'!J259+'4'!J259+'5'!J259+'6'!J259+'7'!J259+'8'!J259+'9'!J259+'10'!J259+'11'!J259+'12'!J259+'13'!J259+'14'!J259+'15'!J259+'16'!J259+'17'!J259+'18'!K259+'19'!J259+'20'!J259+'21'!J259+'22'!J259+'23'!J259+'24'!J259+'25'!J259+'26'!J259+'27'!J259+'28'!J259+'29'!J259+'30'!J259+'31.'!J259</f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89"/>
      <c r="P259" s="78">
        <f>SUM(P5:P257)</f>
        <v>42041.94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8" customFormat="1" ht="25.5" customHeight="1" x14ac:dyDescent="0.55000000000000004">
      <c r="A260" s="161" t="s">
        <v>223</v>
      </c>
      <c r="B260" s="162"/>
      <c r="C260" s="162"/>
      <c r="D260" s="163"/>
      <c r="E260" s="170" t="s">
        <v>239</v>
      </c>
      <c r="F260" s="171"/>
      <c r="G260" s="164" t="s">
        <v>224</v>
      </c>
      <c r="H260" s="165"/>
      <c r="I260" s="166"/>
      <c r="J260" s="172" t="s">
        <v>225</v>
      </c>
      <c r="K260" s="172"/>
      <c r="L260" s="172"/>
      <c r="M260" s="50">
        <f>SUM(M5:M259)</f>
        <v>107510</v>
      </c>
      <c r="N260" s="51" t="s">
        <v>219</v>
      </c>
      <c r="O260" s="2"/>
      <c r="P260" s="2"/>
      <c r="Q260" s="49"/>
      <c r="R260" s="57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49"/>
    </row>
    <row r="261" spans="1:29" s="49" customFormat="1" ht="24.75" customHeight="1" x14ac:dyDescent="0.55000000000000004">
      <c r="A261" s="173" t="s">
        <v>226</v>
      </c>
      <c r="B261" s="174"/>
      <c r="C261" s="179">
        <f>+M263</f>
        <v>107510</v>
      </c>
      <c r="D261" s="180"/>
      <c r="E261" s="52" t="s">
        <v>227</v>
      </c>
      <c r="F261" s="53">
        <f>+M260</f>
        <v>107510</v>
      </c>
      <c r="G261" s="54" t="s">
        <v>217</v>
      </c>
      <c r="H261" s="188">
        <f>SUM(U36)</f>
        <v>0</v>
      </c>
      <c r="I261" s="189"/>
      <c r="J261" s="184"/>
      <c r="K261" s="184"/>
      <c r="L261" s="184"/>
      <c r="M261" s="56"/>
      <c r="N261" s="56">
        <f>+W36</f>
        <v>53965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49" customFormat="1" ht="24.75" customHeight="1" x14ac:dyDescent="0.55000000000000004">
      <c r="A262" s="173"/>
      <c r="B262" s="174"/>
      <c r="C262" s="179"/>
      <c r="D262" s="180"/>
      <c r="E262" s="52" t="s">
        <v>228</v>
      </c>
      <c r="F262" s="53">
        <f>N263</f>
        <v>14642</v>
      </c>
      <c r="G262" s="54"/>
      <c r="H262" s="188">
        <v>0</v>
      </c>
      <c r="I262" s="189"/>
      <c r="J262" s="184" t="s">
        <v>229</v>
      </c>
      <c r="K262" s="184"/>
      <c r="L262" s="184"/>
      <c r="M262" s="56">
        <f>-T36</f>
        <v>0</v>
      </c>
      <c r="N262" s="56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49" customFormat="1" ht="24.75" customHeight="1" x14ac:dyDescent="0.55000000000000004">
      <c r="A263" s="175" t="s">
        <v>10</v>
      </c>
      <c r="B263" s="176"/>
      <c r="C263" s="179">
        <f>+F262</f>
        <v>14642</v>
      </c>
      <c r="D263" s="180"/>
      <c r="E263" s="52"/>
      <c r="F263" s="53"/>
      <c r="G263" s="54" t="s">
        <v>230</v>
      </c>
      <c r="H263" s="188">
        <f>+V36</f>
        <v>1997</v>
      </c>
      <c r="I263" s="189"/>
      <c r="J263" s="185" t="s">
        <v>231</v>
      </c>
      <c r="K263" s="186"/>
      <c r="L263" s="187"/>
      <c r="M263" s="56">
        <f>+M260-M261</f>
        <v>107510</v>
      </c>
      <c r="N263" s="58">
        <f>+S36</f>
        <v>14642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49" customFormat="1" ht="24.75" customHeight="1" x14ac:dyDescent="0.55000000000000004">
      <c r="A264" s="177" t="s">
        <v>232</v>
      </c>
      <c r="B264" s="178"/>
      <c r="C264" s="179">
        <f>+C261-C263</f>
        <v>92868</v>
      </c>
      <c r="D264" s="180"/>
      <c r="E264" s="52" t="s">
        <v>232</v>
      </c>
      <c r="F264" s="53">
        <f>+F261-F262</f>
        <v>92868</v>
      </c>
      <c r="G264" s="54" t="s">
        <v>233</v>
      </c>
      <c r="H264" s="188">
        <f>SUM(H261:H263)</f>
        <v>1997</v>
      </c>
      <c r="I264" s="189"/>
      <c r="J264" s="184" t="s">
        <v>206</v>
      </c>
      <c r="K264" s="184"/>
      <c r="L264" s="184"/>
      <c r="M264" s="56">
        <f>H264</f>
        <v>1997</v>
      </c>
      <c r="N264" s="55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49" customFormat="1" ht="24.75" customHeight="1" x14ac:dyDescent="0.55000000000000004">
      <c r="A265" s="59"/>
      <c r="B265" s="116"/>
      <c r="C265" s="59"/>
      <c r="D265" s="59"/>
      <c r="E265" s="52" t="s">
        <v>234</v>
      </c>
      <c r="F265" s="53">
        <v>100000</v>
      </c>
      <c r="J265" s="167" t="s">
        <v>208</v>
      </c>
      <c r="K265" s="168"/>
      <c r="L265" s="169"/>
      <c r="M265" s="56">
        <f>M263-M264-N261-N263</f>
        <v>36906</v>
      </c>
      <c r="N265" s="55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49" customFormat="1" ht="24.75" customHeight="1" x14ac:dyDescent="0.55000000000000004">
      <c r="A266" s="59"/>
      <c r="B266" s="116"/>
      <c r="C266" s="59"/>
      <c r="D266" s="59"/>
      <c r="E266" s="52" t="s">
        <v>235</v>
      </c>
      <c r="F266" s="53">
        <f>F264-F265</f>
        <v>-7132</v>
      </c>
      <c r="J266" s="167" t="s">
        <v>209</v>
      </c>
      <c r="K266" s="168"/>
      <c r="L266" s="169"/>
      <c r="M266" s="56">
        <f>+Y36</f>
        <v>36906</v>
      </c>
      <c r="N266" s="55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49" customFormat="1" ht="24.75" customHeight="1" x14ac:dyDescent="0.55000000000000004">
      <c r="A267" s="59"/>
      <c r="B267" s="116"/>
      <c r="C267" s="59"/>
      <c r="D267" s="59"/>
      <c r="E267" s="52" t="s">
        <v>236</v>
      </c>
      <c r="F267" s="53">
        <v>0</v>
      </c>
      <c r="J267" s="167" t="s">
        <v>210</v>
      </c>
      <c r="K267" s="168"/>
      <c r="L267" s="169"/>
      <c r="M267" s="56">
        <v>0</v>
      </c>
      <c r="N267" s="55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59"/>
      <c r="B268" s="116"/>
      <c r="C268" s="59"/>
      <c r="D268" s="59"/>
      <c r="E268" s="99" t="s">
        <v>1368</v>
      </c>
      <c r="F268" s="100">
        <v>100</v>
      </c>
      <c r="J268" s="190" t="s">
        <v>211</v>
      </c>
      <c r="K268" s="190"/>
      <c r="L268" s="190"/>
      <c r="M268" s="60">
        <f>+M266-M265</f>
        <v>0</v>
      </c>
      <c r="N268" s="65"/>
    </row>
    <row r="269" spans="1:29" ht="24.75" customHeight="1" thickBot="1" x14ac:dyDescent="0.6">
      <c r="H269" s="181" t="s">
        <v>237</v>
      </c>
      <c r="I269" s="182"/>
      <c r="J269" s="182"/>
      <c r="K269" s="182"/>
      <c r="L269" s="182"/>
      <c r="M269" s="182"/>
      <c r="N269" s="183"/>
    </row>
    <row r="270" spans="1:29" x14ac:dyDescent="0.55000000000000004">
      <c r="F270" s="23"/>
    </row>
  </sheetData>
  <autoFilter ref="A4:AC269" xr:uid="{C258BCB2-AD6B-4EC8-A3B2-59814A6857B7}"/>
  <mergeCells count="53">
    <mergeCell ref="I3:I4"/>
    <mergeCell ref="C3:C4"/>
    <mergeCell ref="D3:D4"/>
    <mergeCell ref="A2:O2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3:A4"/>
    <mergeCell ref="B3:B4"/>
    <mergeCell ref="E3:E4"/>
    <mergeCell ref="F3:F4"/>
    <mergeCell ref="G3:G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4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5"/>
  <sheetViews>
    <sheetView zoomScale="90" zoomScaleNormal="90" workbookViewId="0">
      <pane xSplit="10" ySplit="4" topLeftCell="K26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7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v>21</v>
      </c>
      <c r="F5" s="70"/>
      <c r="G5" s="46">
        <f t="shared" ref="G5" si="0">E5+F5</f>
        <v>21</v>
      </c>
      <c r="H5" s="77">
        <v>0</v>
      </c>
      <c r="I5" s="75">
        <v>0</v>
      </c>
      <c r="J5" s="46">
        <f t="shared" ref="J5" si="1">+G5-H5-K5-I5</f>
        <v>21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v>64</v>
      </c>
      <c r="F6" s="70"/>
      <c r="G6" s="46">
        <f t="shared" ref="G6:G26" si="3">E6+F6</f>
        <v>64</v>
      </c>
      <c r="H6" s="77">
        <v>0</v>
      </c>
      <c r="I6" s="75">
        <v>0</v>
      </c>
      <c r="J6" s="46">
        <f t="shared" ref="J6:J26" si="4">+G6-H6-K6-I6</f>
        <v>64</v>
      </c>
      <c r="K6" s="71"/>
      <c r="L6" s="20">
        <v>100</v>
      </c>
      <c r="M6" s="64">
        <f t="shared" ref="M6:M80" si="5">+L6*K6</f>
        <v>0</v>
      </c>
      <c r="N6" s="17" t="s">
        <v>16</v>
      </c>
      <c r="O6" s="18"/>
      <c r="P6" s="23">
        <f t="shared" si="2"/>
        <v>0</v>
      </c>
      <c r="Q6" s="13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/>
      <c r="F7" s="70"/>
      <c r="G7" s="46">
        <f t="shared" si="3"/>
        <v>0</v>
      </c>
      <c r="H7" s="77">
        <v>0</v>
      </c>
      <c r="I7" s="75">
        <v>0</v>
      </c>
      <c r="J7" s="46">
        <f t="shared" si="4"/>
        <v>0</v>
      </c>
      <c r="K7" s="71"/>
      <c r="L7" s="20">
        <v>50</v>
      </c>
      <c r="M7" s="64">
        <f t="shared" si="5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/>
      <c r="F8" s="70"/>
      <c r="G8" s="46">
        <f t="shared" si="3"/>
        <v>0</v>
      </c>
      <c r="H8" s="77">
        <v>0</v>
      </c>
      <c r="I8" s="75">
        <v>0</v>
      </c>
      <c r="J8" s="46">
        <f t="shared" si="4"/>
        <v>0</v>
      </c>
      <c r="K8" s="71"/>
      <c r="L8" s="20">
        <v>100</v>
      </c>
      <c r="M8" s="64">
        <f t="shared" si="5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/>
      <c r="F9" s="70"/>
      <c r="G9" s="46">
        <f t="shared" si="3"/>
        <v>0</v>
      </c>
      <c r="H9" s="77">
        <v>0</v>
      </c>
      <c r="I9" s="75">
        <v>0</v>
      </c>
      <c r="J9" s="46">
        <f t="shared" si="4"/>
        <v>0</v>
      </c>
      <c r="K9" s="71"/>
      <c r="L9" s="20">
        <v>10</v>
      </c>
      <c r="M9" s="64">
        <f t="shared" si="5"/>
        <v>0</v>
      </c>
      <c r="N9" s="17" t="s">
        <v>16</v>
      </c>
      <c r="O9" s="18"/>
      <c r="P9" s="23">
        <f t="shared" si="2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/>
      <c r="F10" s="70"/>
      <c r="G10" s="46">
        <f t="shared" si="3"/>
        <v>0</v>
      </c>
      <c r="H10" s="77">
        <v>0</v>
      </c>
      <c r="I10" s="75">
        <v>0</v>
      </c>
      <c r="J10" s="46">
        <f t="shared" si="4"/>
        <v>0</v>
      </c>
      <c r="K10" s="71"/>
      <c r="L10" s="20">
        <v>15</v>
      </c>
      <c r="M10" s="64">
        <f t="shared" si="5"/>
        <v>0</v>
      </c>
      <c r="N10" s="17" t="s">
        <v>16</v>
      </c>
      <c r="O10" s="18"/>
      <c r="P10" s="23">
        <f t="shared" si="2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v>4</v>
      </c>
      <c r="F11" s="70"/>
      <c r="G11" s="46">
        <f t="shared" si="3"/>
        <v>4</v>
      </c>
      <c r="H11" s="77">
        <v>0</v>
      </c>
      <c r="I11" s="75">
        <v>0</v>
      </c>
      <c r="J11" s="46">
        <f t="shared" si="4"/>
        <v>4</v>
      </c>
      <c r="K11" s="71"/>
      <c r="L11" s="20">
        <v>50</v>
      </c>
      <c r="M11" s="64">
        <f t="shared" si="5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/>
      <c r="F12" s="70"/>
      <c r="G12" s="46">
        <f t="shared" si="3"/>
        <v>0</v>
      </c>
      <c r="H12" s="77">
        <v>0</v>
      </c>
      <c r="I12" s="75">
        <v>0</v>
      </c>
      <c r="J12" s="46">
        <f t="shared" si="4"/>
        <v>0</v>
      </c>
      <c r="K12" s="71"/>
      <c r="L12" s="20">
        <v>50</v>
      </c>
      <c r="M12" s="64">
        <f t="shared" si="5"/>
        <v>0</v>
      </c>
      <c r="N12" s="17" t="s">
        <v>16</v>
      </c>
      <c r="O12" s="18"/>
      <c r="P12" s="23">
        <f t="shared" si="2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/>
      <c r="F13" s="70"/>
      <c r="G13" s="46">
        <f t="shared" si="3"/>
        <v>0</v>
      </c>
      <c r="H13" s="77">
        <v>0</v>
      </c>
      <c r="I13" s="75">
        <v>0</v>
      </c>
      <c r="J13" s="46">
        <f t="shared" si="4"/>
        <v>0</v>
      </c>
      <c r="K13" s="71"/>
      <c r="L13" s="20">
        <v>50</v>
      </c>
      <c r="M13" s="64">
        <f t="shared" si="5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/>
      <c r="F14" s="70"/>
      <c r="G14" s="46">
        <f t="shared" si="3"/>
        <v>0</v>
      </c>
      <c r="H14" s="77">
        <v>0</v>
      </c>
      <c r="I14" s="75">
        <v>0</v>
      </c>
      <c r="J14" s="46">
        <f t="shared" si="4"/>
        <v>0</v>
      </c>
      <c r="K14" s="71"/>
      <c r="L14" s="20">
        <v>50</v>
      </c>
      <c r="M14" s="64">
        <f t="shared" si="5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/>
      <c r="F15" s="70"/>
      <c r="G15" s="46">
        <f t="shared" si="3"/>
        <v>0</v>
      </c>
      <c r="H15" s="77">
        <v>0</v>
      </c>
      <c r="I15" s="75">
        <v>0</v>
      </c>
      <c r="J15" s="46">
        <f t="shared" si="4"/>
        <v>0</v>
      </c>
      <c r="K15" s="71"/>
      <c r="L15" s="20">
        <v>50</v>
      </c>
      <c r="M15" s="64">
        <f t="shared" si="5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/>
      <c r="F16" s="70"/>
      <c r="G16" s="46">
        <f t="shared" si="3"/>
        <v>0</v>
      </c>
      <c r="H16" s="77">
        <v>0</v>
      </c>
      <c r="I16" s="75">
        <v>0</v>
      </c>
      <c r="J16" s="46">
        <f t="shared" si="4"/>
        <v>0</v>
      </c>
      <c r="K16" s="71"/>
      <c r="L16" s="20">
        <v>50</v>
      </c>
      <c r="M16" s="64">
        <f t="shared" si="5"/>
        <v>0</v>
      </c>
      <c r="N16" s="17" t="s">
        <v>16</v>
      </c>
      <c r="O16" s="18"/>
      <c r="P16" s="23">
        <f t="shared" si="2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/>
      <c r="F17" s="70"/>
      <c r="G17" s="46">
        <f t="shared" si="3"/>
        <v>0</v>
      </c>
      <c r="H17" s="77">
        <v>0</v>
      </c>
      <c r="I17" s="75">
        <v>0</v>
      </c>
      <c r="J17" s="46">
        <f t="shared" si="4"/>
        <v>0</v>
      </c>
      <c r="K17" s="71"/>
      <c r="L17" s="20">
        <v>50</v>
      </c>
      <c r="M17" s="64">
        <f t="shared" si="5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v>3</v>
      </c>
      <c r="F18" s="70"/>
      <c r="G18" s="46">
        <f t="shared" si="3"/>
        <v>3</v>
      </c>
      <c r="H18" s="77">
        <v>0</v>
      </c>
      <c r="I18" s="75">
        <v>0</v>
      </c>
      <c r="J18" s="46">
        <f t="shared" si="4"/>
        <v>3</v>
      </c>
      <c r="K18" s="71"/>
      <c r="L18" s="20">
        <v>50</v>
      </c>
      <c r="M18" s="64">
        <f t="shared" si="5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/>
      <c r="F19" s="70"/>
      <c r="G19" s="46">
        <f t="shared" si="3"/>
        <v>0</v>
      </c>
      <c r="H19" s="77">
        <v>0</v>
      </c>
      <c r="I19" s="75">
        <v>0</v>
      </c>
      <c r="J19" s="46">
        <f t="shared" si="4"/>
        <v>0</v>
      </c>
      <c r="K19" s="71"/>
      <c r="L19" s="20">
        <v>50</v>
      </c>
      <c r="M19" s="64">
        <f t="shared" si="5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/>
      <c r="F20" s="70"/>
      <c r="G20" s="46">
        <f t="shared" si="3"/>
        <v>0</v>
      </c>
      <c r="H20" s="77">
        <v>0</v>
      </c>
      <c r="I20" s="75">
        <v>0</v>
      </c>
      <c r="J20" s="46">
        <f t="shared" si="4"/>
        <v>0</v>
      </c>
      <c r="K20" s="71"/>
      <c r="L20" s="20">
        <v>65</v>
      </c>
      <c r="M20" s="64">
        <f t="shared" si="5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v>3</v>
      </c>
      <c r="F21" s="70"/>
      <c r="G21" s="46">
        <f t="shared" si="3"/>
        <v>3</v>
      </c>
      <c r="H21" s="77">
        <v>0</v>
      </c>
      <c r="I21" s="75">
        <v>0</v>
      </c>
      <c r="J21" s="46">
        <f t="shared" si="4"/>
        <v>3</v>
      </c>
      <c r="K21" s="71"/>
      <c r="L21" s="20">
        <v>85</v>
      </c>
      <c r="M21" s="64">
        <f t="shared" si="5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v>14</v>
      </c>
      <c r="F22" s="70"/>
      <c r="G22" s="46">
        <f t="shared" si="3"/>
        <v>14</v>
      </c>
      <c r="H22" s="77">
        <v>0</v>
      </c>
      <c r="I22" s="75">
        <v>0</v>
      </c>
      <c r="J22" s="46">
        <f t="shared" si="4"/>
        <v>14</v>
      </c>
      <c r="K22" s="71"/>
      <c r="L22" s="20">
        <v>100</v>
      </c>
      <c r="M22" s="64">
        <f t="shared" si="5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/>
      <c r="F23" s="70"/>
      <c r="G23" s="46">
        <f t="shared" si="3"/>
        <v>0</v>
      </c>
      <c r="H23" s="77">
        <v>0</v>
      </c>
      <c r="I23" s="75">
        <v>0</v>
      </c>
      <c r="J23" s="46">
        <f t="shared" si="4"/>
        <v>0</v>
      </c>
      <c r="K23" s="71"/>
      <c r="L23" s="20">
        <v>100</v>
      </c>
      <c r="M23" s="64">
        <f t="shared" si="5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v>7</v>
      </c>
      <c r="F24" s="70"/>
      <c r="G24" s="46">
        <f t="shared" si="3"/>
        <v>7</v>
      </c>
      <c r="H24" s="77">
        <v>0</v>
      </c>
      <c r="I24" s="75">
        <v>0</v>
      </c>
      <c r="J24" s="46">
        <f t="shared" si="4"/>
        <v>7</v>
      </c>
      <c r="K24" s="71"/>
      <c r="L24" s="20">
        <v>100</v>
      </c>
      <c r="M24" s="64">
        <f t="shared" si="5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/>
      <c r="F25" s="70"/>
      <c r="G25" s="46">
        <f t="shared" si="3"/>
        <v>0</v>
      </c>
      <c r="H25" s="77">
        <v>0</v>
      </c>
      <c r="I25" s="75">
        <v>0</v>
      </c>
      <c r="J25" s="46">
        <f t="shared" si="4"/>
        <v>0</v>
      </c>
      <c r="K25" s="71"/>
      <c r="L25" s="20">
        <v>100</v>
      </c>
      <c r="M25" s="64">
        <f t="shared" si="5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v>4</v>
      </c>
      <c r="F26" s="70"/>
      <c r="G26" s="46">
        <f t="shared" si="3"/>
        <v>4</v>
      </c>
      <c r="H26" s="77">
        <v>0</v>
      </c>
      <c r="I26" s="75">
        <v>0</v>
      </c>
      <c r="J26" s="46">
        <f t="shared" si="4"/>
        <v>4</v>
      </c>
      <c r="K26" s="71"/>
      <c r="L26" s="20">
        <v>100</v>
      </c>
      <c r="M26" s="64">
        <f t="shared" si="5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5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v>2</v>
      </c>
      <c r="F28" s="70"/>
      <c r="G28" s="46">
        <f t="shared" si="7"/>
        <v>2</v>
      </c>
      <c r="H28" s="77">
        <v>0</v>
      </c>
      <c r="I28" s="75">
        <v>0</v>
      </c>
      <c r="J28" s="46">
        <f t="shared" si="8"/>
        <v>2</v>
      </c>
      <c r="K28" s="71"/>
      <c r="L28" s="20">
        <v>100</v>
      </c>
      <c r="M28" s="64">
        <f t="shared" si="5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5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v>1</v>
      </c>
      <c r="F30" s="70"/>
      <c r="G30" s="46">
        <f t="shared" si="7"/>
        <v>1</v>
      </c>
      <c r="H30" s="77">
        <v>0</v>
      </c>
      <c r="I30" s="75">
        <v>0</v>
      </c>
      <c r="J30" s="46">
        <f t="shared" si="8"/>
        <v>1</v>
      </c>
      <c r="K30" s="71"/>
      <c r="L30" s="20">
        <v>100</v>
      </c>
      <c r="M30" s="64">
        <f t="shared" si="5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v>17</v>
      </c>
      <c r="F31" s="70"/>
      <c r="G31" s="46">
        <f t="shared" si="7"/>
        <v>17</v>
      </c>
      <c r="H31" s="77">
        <v>0</v>
      </c>
      <c r="I31" s="75">
        <v>0</v>
      </c>
      <c r="J31" s="46">
        <f t="shared" si="8"/>
        <v>17</v>
      </c>
      <c r="K31" s="71"/>
      <c r="L31" s="20">
        <v>100</v>
      </c>
      <c r="M31" s="64">
        <f t="shared" si="5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/>
      <c r="F32" s="70"/>
      <c r="G32" s="46">
        <f t="shared" si="7"/>
        <v>0</v>
      </c>
      <c r="H32" s="77">
        <v>0</v>
      </c>
      <c r="I32" s="75">
        <v>0</v>
      </c>
      <c r="J32" s="46">
        <f t="shared" si="8"/>
        <v>0</v>
      </c>
      <c r="K32" s="71"/>
      <c r="L32" s="20">
        <v>130</v>
      </c>
      <c r="M32" s="64">
        <f t="shared" si="5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v>1</v>
      </c>
      <c r="F33" s="70"/>
      <c r="G33" s="46">
        <f t="shared" si="7"/>
        <v>1</v>
      </c>
      <c r="H33" s="77">
        <v>0</v>
      </c>
      <c r="I33" s="75">
        <v>0</v>
      </c>
      <c r="J33" s="46">
        <f t="shared" si="8"/>
        <v>1</v>
      </c>
      <c r="K33" s="71"/>
      <c r="L33" s="20">
        <v>130</v>
      </c>
      <c r="M33" s="64">
        <f t="shared" si="5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5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5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5"/>
        <v>0</v>
      </c>
      <c r="N36" s="17" t="s">
        <v>16</v>
      </c>
      <c r="O36" s="18"/>
      <c r="P36" s="23">
        <f t="shared" si="2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5"/>
        <v>0</v>
      </c>
      <c r="N37" s="17" t="s">
        <v>16</v>
      </c>
      <c r="O37" s="18"/>
      <c r="P37" s="23">
        <f t="shared" si="2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50</v>
      </c>
      <c r="M39" s="64">
        <f t="shared" si="5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v>3</v>
      </c>
      <c r="F40" s="70"/>
      <c r="G40" s="46">
        <f t="shared" si="7"/>
        <v>3</v>
      </c>
      <c r="H40" s="77">
        <v>0</v>
      </c>
      <c r="I40" s="75">
        <v>0</v>
      </c>
      <c r="J40" s="46">
        <f t="shared" si="8"/>
        <v>3</v>
      </c>
      <c r="K40" s="71"/>
      <c r="L40" s="20">
        <v>50</v>
      </c>
      <c r="M40" s="64">
        <f t="shared" si="5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5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5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5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5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v>6</v>
      </c>
      <c r="F46" s="70"/>
      <c r="G46" s="46">
        <f t="shared" si="7"/>
        <v>6</v>
      </c>
      <c r="H46" s="77">
        <v>0</v>
      </c>
      <c r="I46" s="75">
        <v>0</v>
      </c>
      <c r="J46" s="46">
        <f t="shared" si="8"/>
        <v>6</v>
      </c>
      <c r="K46" s="71"/>
      <c r="L46" s="20">
        <v>50</v>
      </c>
      <c r="M46" s="64">
        <f t="shared" si="5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v>3</v>
      </c>
      <c r="F47" s="70"/>
      <c r="G47" s="46">
        <f t="shared" si="7"/>
        <v>3</v>
      </c>
      <c r="H47" s="77">
        <v>0</v>
      </c>
      <c r="I47" s="75">
        <v>0</v>
      </c>
      <c r="J47" s="46">
        <f t="shared" si="8"/>
        <v>3</v>
      </c>
      <c r="K47" s="71"/>
      <c r="L47" s="20">
        <v>50</v>
      </c>
      <c r="M47" s="64">
        <f t="shared" si="5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v>9</v>
      </c>
      <c r="F48" s="70"/>
      <c r="G48" s="46">
        <f t="shared" si="7"/>
        <v>9</v>
      </c>
      <c r="H48" s="77">
        <v>0</v>
      </c>
      <c r="I48" s="75"/>
      <c r="J48" s="46">
        <f t="shared" si="8"/>
        <v>9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v>6</v>
      </c>
      <c r="F49" s="70"/>
      <c r="G49" s="46">
        <f t="shared" si="7"/>
        <v>6</v>
      </c>
      <c r="H49" s="77">
        <v>0</v>
      </c>
      <c r="I49" s="75"/>
      <c r="J49" s="46">
        <f t="shared" si="8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v>5</v>
      </c>
      <c r="F50" s="70"/>
      <c r="G50" s="46">
        <f t="shared" si="7"/>
        <v>5</v>
      </c>
      <c r="H50" s="77">
        <v>0</v>
      </c>
      <c r="I50" s="75"/>
      <c r="J50" s="46">
        <f t="shared" si="8"/>
        <v>5</v>
      </c>
      <c r="K50" s="71"/>
      <c r="L50" s="20">
        <v>50</v>
      </c>
      <c r="M50" s="64">
        <f t="shared" si="5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v>5</v>
      </c>
      <c r="F53" s="70"/>
      <c r="G53" s="46">
        <f t="shared" si="7"/>
        <v>5</v>
      </c>
      <c r="H53" s="77">
        <v>0</v>
      </c>
      <c r="I53" s="75">
        <v>0</v>
      </c>
      <c r="J53" s="46">
        <f t="shared" si="8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5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v>2</v>
      </c>
      <c r="F55" s="70"/>
      <c r="G55" s="46">
        <f t="shared" si="7"/>
        <v>2</v>
      </c>
      <c r="H55" s="77">
        <v>0</v>
      </c>
      <c r="I55" s="75">
        <v>0</v>
      </c>
      <c r="J55" s="46">
        <f t="shared" si="8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v>2</v>
      </c>
      <c r="F57" s="70"/>
      <c r="G57" s="46">
        <f t="shared" si="7"/>
        <v>2</v>
      </c>
      <c r="H57" s="77">
        <v>0</v>
      </c>
      <c r="I57" s="75">
        <v>0</v>
      </c>
      <c r="J57" s="46">
        <f t="shared" si="8"/>
        <v>2</v>
      </c>
      <c r="K57" s="71"/>
      <c r="L57" s="20">
        <v>120</v>
      </c>
      <c r="M57" s="64">
        <f t="shared" si="5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5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v>2</v>
      </c>
      <c r="F59" s="70"/>
      <c r="G59" s="46">
        <f t="shared" si="7"/>
        <v>2</v>
      </c>
      <c r="H59" s="77">
        <v>0</v>
      </c>
      <c r="I59" s="75">
        <v>0</v>
      </c>
      <c r="J59" s="46">
        <f t="shared" si="8"/>
        <v>2</v>
      </c>
      <c r="K59" s="71"/>
      <c r="L59" s="20">
        <v>120</v>
      </c>
      <c r="M59" s="64">
        <f t="shared" si="5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5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5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v>2</v>
      </c>
      <c r="F62" s="70"/>
      <c r="G62" s="46">
        <f t="shared" si="7"/>
        <v>2</v>
      </c>
      <c r="H62" s="77">
        <v>0</v>
      </c>
      <c r="I62" s="75">
        <v>0</v>
      </c>
      <c r="J62" s="46">
        <f t="shared" si="8"/>
        <v>2</v>
      </c>
      <c r="K62" s="71"/>
      <c r="L62" s="20">
        <v>120</v>
      </c>
      <c r="M62" s="64">
        <f t="shared" si="5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5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v>2</v>
      </c>
      <c r="F64" s="70"/>
      <c r="G64" s="46">
        <f t="shared" si="7"/>
        <v>2</v>
      </c>
      <c r="H64" s="77">
        <v>0</v>
      </c>
      <c r="I64" s="75">
        <v>0</v>
      </c>
      <c r="J64" s="46">
        <f t="shared" si="8"/>
        <v>2</v>
      </c>
      <c r="K64" s="71"/>
      <c r="L64" s="20">
        <v>50</v>
      </c>
      <c r="M64" s="64">
        <f t="shared" si="5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/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20">
        <v>50</v>
      </c>
      <c r="M65" s="64">
        <f t="shared" si="5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v>3</v>
      </c>
      <c r="F66" s="70"/>
      <c r="G66" s="46">
        <f t="shared" si="7"/>
        <v>3</v>
      </c>
      <c r="H66" s="77">
        <v>0</v>
      </c>
      <c r="I66" s="75">
        <v>0</v>
      </c>
      <c r="J66" s="46">
        <f t="shared" si="8"/>
        <v>3</v>
      </c>
      <c r="K66" s="71"/>
      <c r="L66" s="20">
        <v>50</v>
      </c>
      <c r="M66" s="64">
        <f t="shared" si="5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5"/>
        <v>0</v>
      </c>
      <c r="N67" s="17" t="s">
        <v>16</v>
      </c>
      <c r="O67" s="18"/>
      <c r="P67" s="23">
        <f t="shared" si="2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5"/>
        <v>0</v>
      </c>
      <c r="N68" s="17" t="s">
        <v>16</v>
      </c>
      <c r="O68" s="18"/>
      <c r="P68" s="23">
        <f t="shared" si="2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5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5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5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v>2</v>
      </c>
      <c r="F72" s="70"/>
      <c r="G72" s="46">
        <f t="shared" si="7"/>
        <v>2</v>
      </c>
      <c r="H72" s="77">
        <v>0</v>
      </c>
      <c r="I72" s="75">
        <v>0</v>
      </c>
      <c r="J72" s="46">
        <f t="shared" si="8"/>
        <v>2</v>
      </c>
      <c r="K72" s="71"/>
      <c r="L72" s="20">
        <v>50</v>
      </c>
      <c r="M72" s="64">
        <f t="shared" si="5"/>
        <v>0</v>
      </c>
      <c r="N72" s="17" t="s">
        <v>16</v>
      </c>
      <c r="O72" s="18"/>
      <c r="P72" s="23">
        <f t="shared" si="2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5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5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5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5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5"/>
        <v>0</v>
      </c>
      <c r="N78" s="17" t="s">
        <v>16</v>
      </c>
      <c r="O78" s="18"/>
      <c r="P78" s="23">
        <f t="shared" si="2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5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v>2</v>
      </c>
      <c r="F80" s="70"/>
      <c r="G80" s="46">
        <f t="shared" si="7"/>
        <v>2</v>
      </c>
      <c r="H80" s="77">
        <v>0</v>
      </c>
      <c r="I80" s="75">
        <v>0</v>
      </c>
      <c r="J80" s="46">
        <f t="shared" si="8"/>
        <v>2</v>
      </c>
      <c r="K80" s="71"/>
      <c r="L80" s="20">
        <v>55</v>
      </c>
      <c r="M80" s="64">
        <f t="shared" si="5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v>1</v>
      </c>
      <c r="F81" s="70"/>
      <c r="G81" s="46">
        <f t="shared" si="7"/>
        <v>1</v>
      </c>
      <c r="H81" s="77">
        <v>0</v>
      </c>
      <c r="I81" s="75">
        <v>0</v>
      </c>
      <c r="J81" s="46">
        <f t="shared" si="8"/>
        <v>1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v>8</v>
      </c>
      <c r="F110" s="70"/>
      <c r="G110" s="46">
        <f t="shared" si="25"/>
        <v>8</v>
      </c>
      <c r="H110" s="77">
        <v>0</v>
      </c>
      <c r="I110" s="75">
        <v>0</v>
      </c>
      <c r="J110" s="46">
        <f t="shared" si="26"/>
        <v>8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v>2</v>
      </c>
      <c r="F111" s="70"/>
      <c r="G111" s="46">
        <f t="shared" si="25"/>
        <v>2</v>
      </c>
      <c r="H111" s="77">
        <v>0</v>
      </c>
      <c r="I111" s="75">
        <v>0</v>
      </c>
      <c r="J111" s="46">
        <f t="shared" si="26"/>
        <v>2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v>3</v>
      </c>
      <c r="F112" s="70"/>
      <c r="G112" s="46">
        <f t="shared" si="25"/>
        <v>3</v>
      </c>
      <c r="H112" s="77">
        <v>0</v>
      </c>
      <c r="I112" s="75">
        <v>0</v>
      </c>
      <c r="J112" s="46">
        <f t="shared" si="26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v>11</v>
      </c>
      <c r="F113" s="70"/>
      <c r="G113" s="46">
        <f t="shared" si="25"/>
        <v>11</v>
      </c>
      <c r="H113" s="77">
        <v>0</v>
      </c>
      <c r="I113" s="75">
        <v>0</v>
      </c>
      <c r="J113" s="46">
        <f t="shared" si="26"/>
        <v>11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3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v>11</v>
      </c>
      <c r="F115" s="70"/>
      <c r="G115" s="46">
        <f t="shared" si="25"/>
        <v>11</v>
      </c>
      <c r="H115" s="77">
        <v>0</v>
      </c>
      <c r="I115" s="75">
        <v>0</v>
      </c>
      <c r="J115" s="46">
        <f t="shared" si="26"/>
        <v>11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v>17</v>
      </c>
      <c r="F116" s="70"/>
      <c r="G116" s="46">
        <f t="shared" si="25"/>
        <v>17</v>
      </c>
      <c r="H116" s="77">
        <v>0</v>
      </c>
      <c r="I116" s="75">
        <v>0</v>
      </c>
      <c r="J116" s="46">
        <f t="shared" si="26"/>
        <v>17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v>5</v>
      </c>
      <c r="F117" s="70"/>
      <c r="G117" s="46">
        <f t="shared" si="25"/>
        <v>5</v>
      </c>
      <c r="H117" s="77">
        <v>0</v>
      </c>
      <c r="I117" s="75">
        <v>0</v>
      </c>
      <c r="J117" s="46">
        <f t="shared" si="26"/>
        <v>5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v>4</v>
      </c>
      <c r="F125" s="70"/>
      <c r="G125" s="46">
        <f t="shared" si="25"/>
        <v>4</v>
      </c>
      <c r="H125" s="77">
        <v>0</v>
      </c>
      <c r="I125" s="75">
        <v>0</v>
      </c>
      <c r="J125" s="46">
        <f t="shared" si="26"/>
        <v>4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v>4</v>
      </c>
      <c r="F131" s="70"/>
      <c r="G131" s="46">
        <f t="shared" si="25"/>
        <v>4</v>
      </c>
      <c r="H131" s="77">
        <v>0</v>
      </c>
      <c r="I131" s="75">
        <v>0</v>
      </c>
      <c r="J131" s="46">
        <f t="shared" si="26"/>
        <v>4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v>2</v>
      </c>
      <c r="F132" s="70"/>
      <c r="G132" s="46">
        <f t="shared" si="25"/>
        <v>2</v>
      </c>
      <c r="H132" s="77">
        <v>0</v>
      </c>
      <c r="I132" s="75">
        <v>0</v>
      </c>
      <c r="J132" s="46">
        <f t="shared" si="26"/>
        <v>2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v>1</v>
      </c>
      <c r="F133" s="70"/>
      <c r="G133" s="46">
        <f t="shared" si="25"/>
        <v>1</v>
      </c>
      <c r="H133" s="77">
        <v>0</v>
      </c>
      <c r="I133" s="75">
        <v>0</v>
      </c>
      <c r="J133" s="46">
        <f t="shared" si="26"/>
        <v>1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3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v>13</v>
      </c>
      <c r="F175" s="70"/>
      <c r="G175" s="46">
        <f t="shared" si="32"/>
        <v>13</v>
      </c>
      <c r="H175" s="77">
        <v>0</v>
      </c>
      <c r="I175" s="75">
        <v>0</v>
      </c>
      <c r="J175" s="46">
        <f t="shared" si="33"/>
        <v>13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ref="P177:P234" si="37">SUM(M177-O177)</f>
        <v>0</v>
      </c>
      <c r="Q177" s="89"/>
      <c r="R177" s="43">
        <f t="shared" ref="R177:R234" si="38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v>10</v>
      </c>
      <c r="F180" s="70"/>
      <c r="G180" s="46">
        <f t="shared" si="32"/>
        <v>10</v>
      </c>
      <c r="H180" s="77">
        <v>0</v>
      </c>
      <c r="I180" s="75">
        <v>0</v>
      </c>
      <c r="J180" s="46">
        <f t="shared" si="33"/>
        <v>10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v>4</v>
      </c>
      <c r="F185" s="70"/>
      <c r="G185" s="46">
        <f t="shared" si="32"/>
        <v>4</v>
      </c>
      <c r="H185" s="77">
        <v>0</v>
      </c>
      <c r="I185" s="75">
        <v>0</v>
      </c>
      <c r="J185" s="46">
        <f t="shared" si="33"/>
        <v>4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v>60</v>
      </c>
      <c r="F188" s="70"/>
      <c r="G188" s="46">
        <f>E188+F188</f>
        <v>60</v>
      </c>
      <c r="H188" s="77">
        <v>0</v>
      </c>
      <c r="I188" s="75">
        <v>0</v>
      </c>
      <c r="J188" s="46">
        <f>+G188-H188-K188-I188</f>
        <v>60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v>8</v>
      </c>
      <c r="F190" s="70"/>
      <c r="G190" s="46">
        <f t="shared" si="32"/>
        <v>8</v>
      </c>
      <c r="H190" s="77">
        <v>0</v>
      </c>
      <c r="I190" s="75">
        <v>0</v>
      </c>
      <c r="J190" s="46">
        <f t="shared" si="33"/>
        <v>8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v>5</v>
      </c>
      <c r="F193" s="70"/>
      <c r="G193" s="46">
        <f t="shared" si="32"/>
        <v>5</v>
      </c>
      <c r="H193" s="77">
        <v>0</v>
      </c>
      <c r="I193" s="75">
        <v>0</v>
      </c>
      <c r="J193" s="46">
        <f t="shared" si="33"/>
        <v>5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v>10</v>
      </c>
      <c r="F194" s="70"/>
      <c r="G194" s="46">
        <f t="shared" si="32"/>
        <v>10</v>
      </c>
      <c r="H194" s="77">
        <v>0</v>
      </c>
      <c r="I194" s="75">
        <v>0</v>
      </c>
      <c r="J194" s="46">
        <f t="shared" si="33"/>
        <v>10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v>9</v>
      </c>
      <c r="F195" s="70"/>
      <c r="G195" s="46">
        <f t="shared" si="32"/>
        <v>9</v>
      </c>
      <c r="H195" s="77">
        <v>0</v>
      </c>
      <c r="I195" s="75">
        <v>0</v>
      </c>
      <c r="J195" s="46">
        <f t="shared" si="33"/>
        <v>9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v>9</v>
      </c>
      <c r="F196" s="70"/>
      <c r="G196" s="46">
        <f t="shared" si="32"/>
        <v>9</v>
      </c>
      <c r="H196" s="77">
        <v>0</v>
      </c>
      <c r="I196" s="75">
        <v>0</v>
      </c>
      <c r="J196" s="46">
        <f t="shared" si="33"/>
        <v>9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v>7</v>
      </c>
      <c r="F198" s="70"/>
      <c r="G198" s="46">
        <f t="shared" si="32"/>
        <v>7</v>
      </c>
      <c r="H198" s="77">
        <v>0</v>
      </c>
      <c r="I198" s="75">
        <v>0</v>
      </c>
      <c r="J198" s="46">
        <f t="shared" si="33"/>
        <v>7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v>9</v>
      </c>
      <c r="F205" s="70"/>
      <c r="G205" s="46">
        <f t="shared" si="32"/>
        <v>9</v>
      </c>
      <c r="H205" s="77">
        <v>0</v>
      </c>
      <c r="I205" s="75">
        <v>0</v>
      </c>
      <c r="J205" s="46">
        <f t="shared" si="33"/>
        <v>9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v>2</v>
      </c>
      <c r="F208" s="70"/>
      <c r="G208" s="46">
        <f t="shared" si="32"/>
        <v>2</v>
      </c>
      <c r="H208" s="77">
        <v>0</v>
      </c>
      <c r="I208" s="75">
        <v>0</v>
      </c>
      <c r="J208" s="46">
        <f t="shared" si="33"/>
        <v>2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v>1</v>
      </c>
      <c r="F209" s="70"/>
      <c r="G209" s="46">
        <f t="shared" si="32"/>
        <v>1</v>
      </c>
      <c r="H209" s="77">
        <v>0</v>
      </c>
      <c r="I209" s="75">
        <v>0</v>
      </c>
      <c r="J209" s="46">
        <f t="shared" si="33"/>
        <v>1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v>40</v>
      </c>
      <c r="F216" s="70"/>
      <c r="G216" s="46">
        <f t="shared" si="32"/>
        <v>40</v>
      </c>
      <c r="H216" s="77">
        <v>0</v>
      </c>
      <c r="I216" s="75">
        <v>0</v>
      </c>
      <c r="J216" s="46">
        <f t="shared" si="33"/>
        <v>40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v>33</v>
      </c>
      <c r="F217" s="70"/>
      <c r="G217" s="46">
        <f t="shared" si="32"/>
        <v>33</v>
      </c>
      <c r="H217" s="77">
        <v>0</v>
      </c>
      <c r="I217" s="75">
        <v>0</v>
      </c>
      <c r="J217" s="46">
        <f t="shared" si="33"/>
        <v>33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v>22</v>
      </c>
      <c r="F218" s="70"/>
      <c r="G218" s="46">
        <f t="shared" si="32"/>
        <v>22</v>
      </c>
      <c r="H218" s="77">
        <v>0</v>
      </c>
      <c r="I218" s="75">
        <v>0</v>
      </c>
      <c r="J218" s="46">
        <f t="shared" si="33"/>
        <v>22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v>115</v>
      </c>
      <c r="F224" s="70"/>
      <c r="G224" s="46">
        <f t="shared" si="32"/>
        <v>115</v>
      </c>
      <c r="H224" s="77">
        <v>0</v>
      </c>
      <c r="I224" s="75">
        <v>0</v>
      </c>
      <c r="J224" s="46">
        <f t="shared" si="33"/>
        <v>115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35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/>
      <c r="F231" s="70"/>
      <c r="G231" s="46">
        <f t="shared" ref="G231:G258" si="48">E231+F231</f>
        <v>0</v>
      </c>
      <c r="H231" s="77">
        <v>0</v>
      </c>
      <c r="I231" s="75">
        <v>0</v>
      </c>
      <c r="J231" s="46">
        <f t="shared" ref="J231:J258" si="49">+G231-H231-K231-I231</f>
        <v>0</v>
      </c>
      <c r="K231" s="71"/>
      <c r="L231" s="20">
        <v>35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39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55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40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/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49</v>
      </c>
      <c r="M235" s="64">
        <f t="shared" ref="M235:M242" si="50">+L235*K235</f>
        <v>0</v>
      </c>
      <c r="N235" s="17" t="s">
        <v>16</v>
      </c>
      <c r="O235" s="18"/>
      <c r="P235" s="23">
        <f t="shared" ref="P235:P242" si="51">SUM(M235-O235)</f>
        <v>0</v>
      </c>
      <c r="Q235" s="89"/>
      <c r="R235" s="43">
        <f t="shared" ref="R235:R242" si="5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/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39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50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/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50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/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/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80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/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/>
      <c r="F242" s="70"/>
      <c r="G242" s="46">
        <f t="shared" si="48"/>
        <v>0</v>
      </c>
      <c r="H242" s="77">
        <v>0</v>
      </c>
      <c r="I242" s="75">
        <v>0</v>
      </c>
      <c r="J242" s="46">
        <f t="shared" si="49"/>
        <v>0</v>
      </c>
      <c r="K242" s="71"/>
      <c r="L242" s="20">
        <v>35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/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35</v>
      </c>
      <c r="M243" s="64">
        <f t="shared" ref="M243:M258" si="53">+L243*K243</f>
        <v>0</v>
      </c>
      <c r="N243" s="17" t="s">
        <v>16</v>
      </c>
      <c r="O243" s="18"/>
      <c r="P243" s="23">
        <f t="shared" ref="P243:P258" si="54">SUM(M243-O243)</f>
        <v>0</v>
      </c>
      <c r="Q243" s="89"/>
      <c r="R243" s="43">
        <f t="shared" ref="R243:R258" si="5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/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22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/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35</v>
      </c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/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25</v>
      </c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/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15</v>
      </c>
      <c r="M247" s="64">
        <f t="shared" si="53"/>
        <v>0</v>
      </c>
      <c r="N247" s="17" t="s">
        <v>16</v>
      </c>
      <c r="O247" s="18"/>
      <c r="P247" s="23">
        <f t="shared" si="54"/>
        <v>0</v>
      </c>
      <c r="Q247" s="89"/>
      <c r="R247" s="43">
        <f t="shared" si="5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/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>
        <v>20</v>
      </c>
      <c r="M248" s="64">
        <f t="shared" si="53"/>
        <v>0</v>
      </c>
      <c r="N248" s="17" t="s">
        <v>16</v>
      </c>
      <c r="O248" s="18"/>
      <c r="P248" s="23">
        <f t="shared" si="54"/>
        <v>0</v>
      </c>
      <c r="Q248" s="89"/>
      <c r="R248" s="43">
        <f t="shared" si="55"/>
        <v>0</v>
      </c>
    </row>
    <row r="249" spans="1:18" ht="25.5" x14ac:dyDescent="0.55000000000000004">
      <c r="A249" s="10"/>
      <c r="B249" s="10">
        <v>20060434</v>
      </c>
      <c r="C249" s="19" t="s">
        <v>1447</v>
      </c>
      <c r="D249" s="10" t="s">
        <v>432</v>
      </c>
      <c r="E249" s="63"/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35</v>
      </c>
      <c r="M249" s="64">
        <f t="shared" si="53"/>
        <v>0</v>
      </c>
      <c r="N249" s="17"/>
      <c r="O249" s="18"/>
      <c r="P249" s="23">
        <f t="shared" si="54"/>
        <v>0</v>
      </c>
      <c r="Q249" s="89"/>
      <c r="R249" s="43">
        <f t="shared" si="55"/>
        <v>0</v>
      </c>
    </row>
    <row r="250" spans="1:18" ht="25.5" x14ac:dyDescent="0.55000000000000004">
      <c r="A250" s="10"/>
      <c r="B250" s="10">
        <v>20060765</v>
      </c>
      <c r="C250" s="19" t="s">
        <v>1448</v>
      </c>
      <c r="D250" s="10" t="s">
        <v>432</v>
      </c>
      <c r="E250" s="63"/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35</v>
      </c>
      <c r="M250" s="64">
        <f t="shared" si="53"/>
        <v>0</v>
      </c>
      <c r="N250" s="17"/>
      <c r="O250" s="18"/>
      <c r="P250" s="23">
        <f t="shared" si="54"/>
        <v>0</v>
      </c>
      <c r="Q250" s="89"/>
      <c r="R250" s="43">
        <f t="shared" si="55"/>
        <v>0</v>
      </c>
    </row>
    <row r="251" spans="1:18" ht="25.5" x14ac:dyDescent="0.55000000000000004">
      <c r="A251" s="10"/>
      <c r="B251" s="10">
        <v>20060976</v>
      </c>
      <c r="C251" s="19" t="s">
        <v>1449</v>
      </c>
      <c r="D251" s="10" t="s">
        <v>432</v>
      </c>
      <c r="E251" s="63">
        <v>1</v>
      </c>
      <c r="F251" s="70"/>
      <c r="G251" s="46">
        <f t="shared" si="48"/>
        <v>1</v>
      </c>
      <c r="H251" s="77">
        <v>0</v>
      </c>
      <c r="I251" s="75">
        <v>0</v>
      </c>
      <c r="J251" s="46">
        <f t="shared" si="49"/>
        <v>1</v>
      </c>
      <c r="K251" s="71"/>
      <c r="L251" s="20">
        <v>29</v>
      </c>
      <c r="M251" s="64">
        <f t="shared" si="53"/>
        <v>0</v>
      </c>
      <c r="N251" s="17"/>
      <c r="O251" s="18"/>
      <c r="P251" s="23">
        <f t="shared" si="54"/>
        <v>0</v>
      </c>
      <c r="Q251" s="89"/>
      <c r="R251" s="43">
        <f t="shared" si="55"/>
        <v>0</v>
      </c>
    </row>
    <row r="252" spans="1:18" ht="25.5" x14ac:dyDescent="0.55000000000000004">
      <c r="A252" s="10"/>
      <c r="B252" s="10"/>
      <c r="C252" s="19"/>
      <c r="D252" s="10"/>
      <c r="E252" s="63"/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53"/>
        <v>0</v>
      </c>
      <c r="N252" s="17"/>
      <c r="O252" s="18"/>
      <c r="P252" s="23">
        <f t="shared" si="54"/>
        <v>0</v>
      </c>
      <c r="Q252" s="89"/>
      <c r="R252" s="43">
        <f t="shared" si="55"/>
        <v>0</v>
      </c>
    </row>
    <row r="253" spans="1:18" ht="25.5" x14ac:dyDescent="0.55000000000000004">
      <c r="A253" s="10"/>
      <c r="B253" s="10"/>
      <c r="C253" s="19"/>
      <c r="D253" s="10"/>
      <c r="E253" s="63"/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53"/>
        <v>0</v>
      </c>
      <c r="N253" s="17"/>
      <c r="O253" s="18"/>
      <c r="P253" s="23">
        <f t="shared" si="54"/>
        <v>0</v>
      </c>
      <c r="Q253" s="89"/>
      <c r="R253" s="43">
        <f t="shared" si="55"/>
        <v>0</v>
      </c>
    </row>
    <row r="254" spans="1:18" ht="25.5" x14ac:dyDescent="0.55000000000000004">
      <c r="A254" s="10"/>
      <c r="B254" s="10"/>
      <c r="C254" s="19"/>
      <c r="D254" s="10"/>
      <c r="E254" s="63"/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/>
      <c r="M254" s="64">
        <f t="shared" si="53"/>
        <v>0</v>
      </c>
      <c r="N254" s="17"/>
      <c r="O254" s="18"/>
      <c r="P254" s="23">
        <f t="shared" si="54"/>
        <v>0</v>
      </c>
      <c r="Q254" s="89"/>
      <c r="R254" s="43">
        <f t="shared" si="55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/>
      <c r="M255" s="64">
        <f t="shared" si="53"/>
        <v>0</v>
      </c>
      <c r="N255" s="17"/>
      <c r="O255" s="18"/>
      <c r="P255" s="23">
        <f t="shared" si="54"/>
        <v>0</v>
      </c>
      <c r="Q255" s="89"/>
      <c r="R255" s="43">
        <f t="shared" si="55"/>
        <v>0</v>
      </c>
    </row>
    <row r="256" spans="1:18" ht="25.5" x14ac:dyDescent="0.55000000000000004">
      <c r="A256" s="10"/>
      <c r="B256" s="10"/>
      <c r="C256" s="19"/>
      <c r="D256" s="10"/>
      <c r="E256" s="63"/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53"/>
        <v>0</v>
      </c>
      <c r="N256" s="17"/>
      <c r="O256" s="18"/>
      <c r="P256" s="23">
        <f t="shared" si="54"/>
        <v>0</v>
      </c>
      <c r="Q256" s="89"/>
      <c r="R256" s="43">
        <f t="shared" si="55"/>
        <v>0</v>
      </c>
    </row>
    <row r="257" spans="1:19" ht="25.5" x14ac:dyDescent="0.55000000000000004">
      <c r="A257" s="10"/>
      <c r="B257" s="10"/>
      <c r="C257" s="19"/>
      <c r="D257" s="10"/>
      <c r="E257" s="63"/>
      <c r="F257" s="70"/>
      <c r="G257" s="46">
        <f t="shared" si="48"/>
        <v>0</v>
      </c>
      <c r="H257" s="77">
        <v>0</v>
      </c>
      <c r="I257" s="75">
        <v>0</v>
      </c>
      <c r="J257" s="46">
        <f t="shared" si="49"/>
        <v>0</v>
      </c>
      <c r="K257" s="71"/>
      <c r="L257" s="20"/>
      <c r="M257" s="64">
        <f t="shared" si="53"/>
        <v>0</v>
      </c>
      <c r="N257" s="17" t="s">
        <v>16</v>
      </c>
      <c r="O257" s="18"/>
      <c r="P257" s="23">
        <f t="shared" si="54"/>
        <v>0</v>
      </c>
      <c r="Q257" s="89"/>
      <c r="R257" s="43">
        <f t="shared" si="55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>
        <f t="shared" si="48"/>
        <v>0</v>
      </c>
      <c r="H258" s="77">
        <v>0</v>
      </c>
      <c r="I258" s="75">
        <v>0</v>
      </c>
      <c r="J258" s="46">
        <f t="shared" si="49"/>
        <v>0</v>
      </c>
      <c r="K258" s="71"/>
      <c r="L258" s="20"/>
      <c r="M258" s="64">
        <f t="shared" si="53"/>
        <v>0</v>
      </c>
      <c r="N258" s="17" t="s">
        <v>16</v>
      </c>
      <c r="O258" s="18"/>
      <c r="P258" s="23">
        <f t="shared" si="54"/>
        <v>0</v>
      </c>
      <c r="Q258" s="89"/>
      <c r="R258" s="43">
        <f t="shared" si="55"/>
        <v>0</v>
      </c>
    </row>
    <row r="259" spans="1:19" ht="25.5" x14ac:dyDescent="0.55000000000000004">
      <c r="A259" s="1"/>
      <c r="E259" s="24"/>
      <c r="F259" s="25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0</v>
      </c>
      <c r="S259" s="74"/>
    </row>
    <row r="260" spans="1:19" ht="25.5" customHeight="1" x14ac:dyDescent="0.5">
      <c r="A260" s="1"/>
      <c r="E260" s="24"/>
      <c r="F260" s="25"/>
      <c r="G260" s="24"/>
      <c r="H260" s="25"/>
      <c r="I260" s="25"/>
      <c r="J260" s="24"/>
      <c r="K260" s="105" t="s">
        <v>212</v>
      </c>
      <c r="L260" s="106"/>
      <c r="M260" s="30">
        <f>+O259</f>
        <v>0</v>
      </c>
      <c r="N260" s="27"/>
      <c r="O260" s="29"/>
    </row>
    <row r="261" spans="1:19" ht="25.5" x14ac:dyDescent="0.55000000000000004">
      <c r="A261" s="1"/>
      <c r="E261" s="3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3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3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3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3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3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3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31"/>
      <c r="G268" s="31"/>
      <c r="J268" s="31"/>
      <c r="L268" s="34" t="s">
        <v>209</v>
      </c>
      <c r="M268" s="35"/>
      <c r="N268" s="37"/>
      <c r="P268" s="118" t="s">
        <v>1416</v>
      </c>
      <c r="Q268" s="119" t="s">
        <v>1417</v>
      </c>
      <c r="R268" s="120" t="s">
        <v>1418</v>
      </c>
    </row>
    <row r="269" spans="1:19" ht="25.5" x14ac:dyDescent="0.55000000000000004">
      <c r="A269" s="1"/>
      <c r="E269" s="31"/>
      <c r="G269" s="31"/>
      <c r="J269" s="31"/>
      <c r="L269" s="34" t="s">
        <v>210</v>
      </c>
      <c r="M269" s="35"/>
      <c r="N269" s="33">
        <f>+N268-N267</f>
        <v>0</v>
      </c>
      <c r="P269" s="121"/>
      <c r="Q269" s="121"/>
      <c r="R269" s="121"/>
    </row>
    <row r="270" spans="1:19" ht="25.5" x14ac:dyDescent="0.55000000000000004">
      <c r="J270" s="2"/>
      <c r="L270" s="34" t="s">
        <v>211</v>
      </c>
      <c r="M270" s="35"/>
      <c r="N270" s="33">
        <f>+N268-N267</f>
        <v>0</v>
      </c>
      <c r="P270" s="121"/>
      <c r="Q270" s="121"/>
      <c r="R270" s="121"/>
    </row>
    <row r="271" spans="1:19" x14ac:dyDescent="0.5">
      <c r="J271" s="2"/>
      <c r="L271" s="2"/>
      <c r="P271" s="121"/>
      <c r="Q271" s="121"/>
      <c r="R271" s="121"/>
    </row>
    <row r="272" spans="1:19" ht="25.5" x14ac:dyDescent="0.55000000000000004">
      <c r="J272" s="2"/>
      <c r="L272" s="72" t="s">
        <v>271</v>
      </c>
      <c r="M272" s="2" t="s">
        <v>306</v>
      </c>
      <c r="P272" s="122"/>
      <c r="Q272" s="122"/>
      <c r="R272" s="122"/>
    </row>
    <row r="273" spans="10:18" x14ac:dyDescent="0.5">
      <c r="J273" s="2"/>
      <c r="L273" s="2"/>
      <c r="P273" s="122"/>
      <c r="Q273" s="122"/>
      <c r="R273" s="122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>
        <f>SUM(P269:P274)</f>
        <v>0</v>
      </c>
      <c r="Q275" s="124">
        <f>SUM(Q269:Q274)</f>
        <v>0</v>
      </c>
      <c r="R275" s="124">
        <f>SUM(R269:R274)</f>
        <v>0</v>
      </c>
    </row>
    <row r="276" spans="10:18" x14ac:dyDescent="0.5">
      <c r="J276" s="2"/>
      <c r="L276" s="2"/>
      <c r="P276" s="125" t="s">
        <v>1419</v>
      </c>
      <c r="Q276" s="126">
        <f>Q275*30/100</f>
        <v>0</v>
      </c>
      <c r="R276" s="126">
        <f>R275*30/100</f>
        <v>0</v>
      </c>
    </row>
    <row r="277" spans="10:18" x14ac:dyDescent="0.5">
      <c r="J277" s="2"/>
      <c r="L277" s="2"/>
      <c r="P277" s="125" t="s">
        <v>1420</v>
      </c>
      <c r="Q277" s="126">
        <f>Q276*7/100</f>
        <v>0</v>
      </c>
      <c r="R277" s="126">
        <f>R276*7/100</f>
        <v>0</v>
      </c>
    </row>
    <row r="278" spans="10:18" x14ac:dyDescent="0.5">
      <c r="J278" s="2"/>
      <c r="L278" s="2"/>
      <c r="P278" s="127" t="s">
        <v>5</v>
      </c>
      <c r="Q278" s="128">
        <f>Q275-Q276-Q277</f>
        <v>0</v>
      </c>
      <c r="R278" s="128">
        <f>R275-R276-R277</f>
        <v>0</v>
      </c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W345"/>
  <sheetViews>
    <sheetView zoomScale="80" zoomScaleNormal="80" workbookViewId="0">
      <pane xSplit="10" ySplit="4" topLeftCell="K26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91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15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15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+ยกมา!J5</f>
        <v>21</v>
      </c>
      <c r="F5" s="70"/>
      <c r="G5" s="46">
        <f t="shared" ref="G5:G26" si="0">E5+F5</f>
        <v>21</v>
      </c>
      <c r="H5" s="77">
        <v>0</v>
      </c>
      <c r="I5" s="75">
        <v>0</v>
      </c>
      <c r="J5" s="46">
        <f t="shared" ref="J5:J26" si="1">+G5-H5-K5-I5</f>
        <v>21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+ยกมา!J6</f>
        <v>64</v>
      </c>
      <c r="F6" s="70"/>
      <c r="G6" s="46">
        <f t="shared" si="0"/>
        <v>64</v>
      </c>
      <c r="H6" s="77">
        <v>0</v>
      </c>
      <c r="I6" s="75">
        <v>0</v>
      </c>
      <c r="J6" s="46">
        <f t="shared" si="1"/>
        <v>62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>
        <v>40</v>
      </c>
      <c r="P6" s="145">
        <f t="shared" si="2"/>
        <v>160</v>
      </c>
      <c r="Q6" s="13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>
        <f>+ยกมา!K7</f>
        <v>0</v>
      </c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>
        <f>+ยกมา!K8</f>
        <v>0</v>
      </c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>
        <f>+ยกมา!K9</f>
        <v>0</v>
      </c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>
        <f>+ยกมา!K10</f>
        <v>0</v>
      </c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+ยกมา!J11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3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45">
        <f t="shared" si="2"/>
        <v>50</v>
      </c>
      <c r="Q11" s="13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>
        <f>+ยกมา!K12</f>
        <v>0</v>
      </c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>
        <f>+ยกมา!K13</f>
        <v>0</v>
      </c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>
        <f>+ยกมา!K14</f>
        <v>0</v>
      </c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>
        <f>+ยกมา!K15</f>
        <v>0</v>
      </c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>
        <f>+ยกมา!K16</f>
        <v>0</v>
      </c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+ยกมา!J18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>
        <f>+ยกมา!K18</f>
        <v>0</v>
      </c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>
        <f>+ยกมา!K19</f>
        <v>0</v>
      </c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+ยกมา!J20</f>
        <v>0</v>
      </c>
      <c r="F20" s="70"/>
      <c r="G20" s="46">
        <f t="shared" si="0"/>
        <v>0</v>
      </c>
      <c r="H20" s="77"/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+ยกมา!J21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>
        <f>+ยกมา!K21</f>
        <v>0</v>
      </c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+ยกมา!J22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11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100</v>
      </c>
      <c r="P22" s="145">
        <f t="shared" si="2"/>
        <v>200</v>
      </c>
      <c r="Q22" s="13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>
        <f>+ยกมา!K23</f>
        <v>0</v>
      </c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+ยกมา!J24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>
        <f>+ยกมา!K25</f>
        <v>0</v>
      </c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+ยกมา!J26</f>
        <v>4</v>
      </c>
      <c r="F26" s="70"/>
      <c r="G26" s="46">
        <f t="shared" si="0"/>
        <v>4</v>
      </c>
      <c r="H26" s="77">
        <v>0</v>
      </c>
      <c r="I26" s="75">
        <v>0</v>
      </c>
      <c r="J26" s="46">
        <f t="shared" si="1"/>
        <v>4</v>
      </c>
      <c r="K26" s="71">
        <f>+ยกมา!K26</f>
        <v>0</v>
      </c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>
        <f>+ยกมา!K27</f>
        <v>0</v>
      </c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+ยกมา!J28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>
        <f>+ยกมา!K29</f>
        <v>0</v>
      </c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/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+ยกมา!J31</f>
        <v>17</v>
      </c>
      <c r="F31" s="70"/>
      <c r="G31" s="46">
        <f t="shared" si="5"/>
        <v>17</v>
      </c>
      <c r="H31" s="77">
        <v>0</v>
      </c>
      <c r="I31" s="75">
        <v>0</v>
      </c>
      <c r="J31" s="46">
        <f t="shared" si="6"/>
        <v>14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>
        <v>40</v>
      </c>
      <c r="P31" s="145">
        <f t="shared" si="2"/>
        <v>260</v>
      </c>
      <c r="Q31" s="13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+ยกมา!J32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>
        <f>+ยกมา!K32</f>
        <v>0</v>
      </c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+ยกมา!J33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>
        <f>+ยกมา!K33</f>
        <v>0</v>
      </c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>
        <f>+ยกมา!K34</f>
        <v>0</v>
      </c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+ยกมา!J35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>
        <f>+ยกมา!K36</f>
        <v>0</v>
      </c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>
        <f>+ยกมา!K37</f>
        <v>0</v>
      </c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+ยกมา!J39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/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+ยกมา!J40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+ยกมา!J41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+ยกมา!J46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+ยกมา!J47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+ยกมา!J48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9</v>
      </c>
      <c r="K48" s="71"/>
      <c r="L48" s="20">
        <v>50</v>
      </c>
      <c r="M48" s="64">
        <f>+L48*K48</f>
        <v>0</v>
      </c>
      <c r="N48" s="17"/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+ยกมา!J49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/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+ยกมา!J50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4</v>
      </c>
      <c r="K50" s="71">
        <v>1</v>
      </c>
      <c r="L50" s="15">
        <v>0</v>
      </c>
      <c r="M50" s="64">
        <f t="shared" si="3"/>
        <v>0</v>
      </c>
      <c r="N50" s="17" t="s">
        <v>1454</v>
      </c>
      <c r="O50" s="18"/>
      <c r="P50" s="23">
        <f t="shared" si="2"/>
        <v>0</v>
      </c>
      <c r="Q50" s="13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+ยกมา!J53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+ยกมา!J55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+ยกมา!J56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+ยกมา!J57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+ยกมา!J58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+ยกมา!J59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>
        <f>+ยกมา!K60</f>
        <v>0</v>
      </c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>
        <f>+ยกมา!K61</f>
        <v>0</v>
      </c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+ยกมา!J62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>
        <f>+ยกมา!K62</f>
        <v>0</v>
      </c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>
        <f>+ยกมา!K63</f>
        <v>0</v>
      </c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+ยกมา!J64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1</v>
      </c>
      <c r="K64" s="71">
        <v>1</v>
      </c>
      <c r="L64" s="15">
        <v>0</v>
      </c>
      <c r="M64" s="64">
        <f t="shared" si="3"/>
        <v>0</v>
      </c>
      <c r="N64" s="17" t="s">
        <v>1454</v>
      </c>
      <c r="O64" s="18"/>
      <c r="P64" s="23">
        <f t="shared" si="2"/>
        <v>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+ยกมา!J65</f>
        <v>0</v>
      </c>
      <c r="F65" s="70"/>
      <c r="G65" s="46">
        <f t="shared" si="5"/>
        <v>0</v>
      </c>
      <c r="H65" s="77"/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/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+ยกมา!J66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5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+ยกมา!J67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>
        <f>+ยกมา!K68</f>
        <v>0</v>
      </c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>
        <f>+ยกมา!K69</f>
        <v>0</v>
      </c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>
        <f>+ยกมา!K70</f>
        <v>0</v>
      </c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>
        <f>+ยกมา!K71</f>
        <v>0</v>
      </c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+ยกมา!J72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1</v>
      </c>
      <c r="K72" s="71">
        <v>1</v>
      </c>
      <c r="L72" s="21">
        <v>0</v>
      </c>
      <c r="M72" s="64">
        <f t="shared" si="3"/>
        <v>0</v>
      </c>
      <c r="N72" s="17" t="s">
        <v>1454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+ยกมา!J80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0</v>
      </c>
      <c r="K80" s="71">
        <v>2</v>
      </c>
      <c r="L80" s="15">
        <v>55</v>
      </c>
      <c r="M80" s="64">
        <f t="shared" si="3"/>
        <v>110</v>
      </c>
      <c r="N80" s="17" t="s">
        <v>16</v>
      </c>
      <c r="O80" s="18"/>
      <c r="P80" s="145">
        <f t="shared" si="7"/>
        <v>110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+ยกมา!J81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45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>
        <f>+ยกมา!K84</f>
        <v>0</v>
      </c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>
        <f>+ยกมา!K85</f>
        <v>0</v>
      </c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>
        <f>+ยกมา!K86</f>
        <v>0</v>
      </c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+ยกมา!J87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>
        <f>+ยกมา!K87</f>
        <v>0</v>
      </c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+ยกมา!J88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>
        <f>+ยกมา!K88</f>
        <v>0</v>
      </c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>
        <f>+ยกมา!K89</f>
        <v>0</v>
      </c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>
        <f>+ยกมา!K90</f>
        <v>0</v>
      </c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>
        <f>+ยกมา!K91</f>
        <v>0</v>
      </c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>
        <f>+ยกมา!K92</f>
        <v>0</v>
      </c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+ยกมา!J94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>
        <f>+ยกมา!K94</f>
        <v>0</v>
      </c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+ยกมา!J95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>
        <f>+ยกมา!K95</f>
        <v>0</v>
      </c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+ยกมา!J96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>
        <f>+ยกมา!K96</f>
        <v>0</v>
      </c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+ยกมา!J97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>
        <f>+ยกมา!K97</f>
        <v>0</v>
      </c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+ยกมา!J98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>
        <f>+ยกมา!K98</f>
        <v>0</v>
      </c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+ยกมา!J99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+ยกมา!J100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>
        <f>+ยกมา!K100</f>
        <v>0</v>
      </c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+ยกมา!J101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>
        <f>+ยกมา!K101</f>
        <v>0</v>
      </c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+ยกมา!J102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>
        <f>+ยกมา!K102</f>
        <v>0</v>
      </c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>
        <f>+ยกมา!K103</f>
        <v>0</v>
      </c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>
        <f>+ยกมา!K104</f>
        <v>0</v>
      </c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>
        <f>+ยกมา!K105</f>
        <v>0</v>
      </c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+ยกมา!J106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>
        <f>+ยกมา!K106</f>
        <v>0</v>
      </c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+ยกมา!J107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>
        <f>+ยกมา!K107</f>
        <v>0</v>
      </c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+ยกมา!J108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+ยกมา!J109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+ยกมา!J110</f>
        <v>8</v>
      </c>
      <c r="F110" s="70"/>
      <c r="G110" s="46">
        <f t="shared" si="20"/>
        <v>8</v>
      </c>
      <c r="H110" s="77">
        <v>0</v>
      </c>
      <c r="I110" s="75">
        <v>0</v>
      </c>
      <c r="J110" s="46">
        <f t="shared" si="21"/>
        <v>7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>
        <v>12</v>
      </c>
      <c r="P110" s="145">
        <f t="shared" si="7"/>
        <v>108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+ยกมา!J111</f>
        <v>2</v>
      </c>
      <c r="F111" s="70"/>
      <c r="G111" s="46">
        <f t="shared" si="20"/>
        <v>2</v>
      </c>
      <c r="H111" s="77">
        <v>0</v>
      </c>
      <c r="I111" s="75">
        <v>0</v>
      </c>
      <c r="J111" s="46">
        <f t="shared" si="21"/>
        <v>1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45">
        <f t="shared" si="7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+ยกมา!J112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+ยกมา!J113</f>
        <v>11</v>
      </c>
      <c r="F113" s="70"/>
      <c r="G113" s="46">
        <f t="shared" si="20"/>
        <v>11</v>
      </c>
      <c r="H113" s="77">
        <v>0</v>
      </c>
      <c r="I113" s="75">
        <v>0</v>
      </c>
      <c r="J113" s="46">
        <f t="shared" si="21"/>
        <v>11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+ยกมา!J114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+ยกมา!J115</f>
        <v>11</v>
      </c>
      <c r="F115" s="70"/>
      <c r="G115" s="46">
        <f t="shared" si="20"/>
        <v>11</v>
      </c>
      <c r="H115" s="77">
        <v>0</v>
      </c>
      <c r="I115" s="75">
        <v>0</v>
      </c>
      <c r="J115" s="46">
        <f t="shared" si="21"/>
        <v>11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+ยกมา!J116</f>
        <v>17</v>
      </c>
      <c r="F116" s="70"/>
      <c r="G116" s="46">
        <f t="shared" si="20"/>
        <v>17</v>
      </c>
      <c r="H116" s="77">
        <v>0</v>
      </c>
      <c r="I116" s="75">
        <v>0</v>
      </c>
      <c r="J116" s="46">
        <f t="shared" si="21"/>
        <v>17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+ยกมา!J117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+ยกมา!J118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+ยกมา!J119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>
        <f>+ยกมา!K119</f>
        <v>0</v>
      </c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+ยกมา!J120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>
        <f>+ยกมา!K120</f>
        <v>0</v>
      </c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+ยกมา!J121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>
        <f>+ยกมา!K121</f>
        <v>0</v>
      </c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+ยกมา!J122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>
        <f>+ยกมา!K122</f>
        <v>0</v>
      </c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+ยกมา!J123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>
        <f>+ยกมา!K123</f>
        <v>0</v>
      </c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+ยกมา!J124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>
        <f>+ยกมา!K124</f>
        <v>0</v>
      </c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+ยกมา!J125</f>
        <v>4</v>
      </c>
      <c r="F125" s="70"/>
      <c r="G125" s="46">
        <f t="shared" si="20"/>
        <v>4</v>
      </c>
      <c r="H125" s="77">
        <v>0</v>
      </c>
      <c r="I125" s="75">
        <v>0</v>
      </c>
      <c r="J125" s="46">
        <f t="shared" si="21"/>
        <v>4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+ยกมา!J126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>
        <f>+ยกมา!K126</f>
        <v>0</v>
      </c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+ยกมา!J127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>
        <f>+ยกมา!K127</f>
        <v>0</v>
      </c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+ยกมา!J128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>
        <f>+ยกมา!K128</f>
        <v>0</v>
      </c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+ยกมา!J129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>
        <f>+ยกมา!K129</f>
        <v>0</v>
      </c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+ยกมา!J130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>
        <f>+ยกมา!K130</f>
        <v>0</v>
      </c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+ยกมา!J131</f>
        <v>4</v>
      </c>
      <c r="F131" s="70"/>
      <c r="G131" s="46">
        <f t="shared" si="20"/>
        <v>4</v>
      </c>
      <c r="H131" s="77">
        <v>0</v>
      </c>
      <c r="I131" s="75">
        <v>0</v>
      </c>
      <c r="J131" s="46">
        <f t="shared" si="21"/>
        <v>3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45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+ยกมา!J132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+ยกมา!J133</f>
        <v>1</v>
      </c>
      <c r="F133" s="70"/>
      <c r="G133" s="46">
        <f t="shared" si="20"/>
        <v>1</v>
      </c>
      <c r="H133" s="77">
        <v>0</v>
      </c>
      <c r="I133" s="75">
        <v>0</v>
      </c>
      <c r="J133" s="46">
        <f t="shared" si="21"/>
        <v>0</v>
      </c>
      <c r="K133" s="71">
        <v>1</v>
      </c>
      <c r="L133" s="20">
        <v>0</v>
      </c>
      <c r="M133" s="64">
        <f t="shared" si="8"/>
        <v>0</v>
      </c>
      <c r="N133" s="17" t="s">
        <v>1454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+ยกมา!J134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>
        <f>+ยกมา!K134</f>
        <v>0</v>
      </c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+ยกมา!J135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>
        <f>+ยกมา!K135</f>
        <v>0</v>
      </c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+ยกมา!J136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>
        <f>+ยกมา!K136</f>
        <v>0</v>
      </c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+ยกมา!J137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>
        <f>+ยกมา!K137</f>
        <v>0</v>
      </c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+ยกมา!J138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>
        <f>+ยกมา!K138</f>
        <v>0</v>
      </c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+ยกมา!J139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>
        <f>+ยกมา!K139</f>
        <v>0</v>
      </c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+ยกมา!J140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>
        <f>+ยกมา!K140</f>
        <v>0</v>
      </c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+ยกมา!J141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>
        <f>+ยกมา!K141</f>
        <v>0</v>
      </c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+ยกมา!J142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>
        <f>+ยกมา!K142</f>
        <v>0</v>
      </c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+ยกมา!J143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>
        <f>+ยกมา!K143</f>
        <v>0</v>
      </c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+ยกมา!J144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>
        <f>+ยกมา!K144</f>
        <v>0</v>
      </c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+ยกมา!J145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>
        <f>+ยกมา!K145</f>
        <v>0</v>
      </c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+ยกมา!J146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>
        <f>+ยกมา!K146</f>
        <v>0</v>
      </c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+ยกมา!J147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>
        <f>+ยกมา!K147</f>
        <v>0</v>
      </c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+ยกมา!J148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>
        <f>+ยกมา!K148</f>
        <v>0</v>
      </c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+ยกมา!J149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>
        <f>+ยกมา!K149</f>
        <v>0</v>
      </c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+ยกมา!J150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>
        <f>+ยกมา!K150</f>
        <v>0</v>
      </c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+ยกมา!J151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>
        <f>+ยกมา!K151</f>
        <v>0</v>
      </c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+ยกมา!J152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>
        <f>+ยกมา!K152</f>
        <v>0</v>
      </c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+ยกมา!J153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>
        <f>+ยกมา!K153</f>
        <v>0</v>
      </c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+ยกมา!J154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>
        <f>+ยกมา!K154</f>
        <v>0</v>
      </c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+ยกมา!J155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>
        <f>+ยกมา!K155</f>
        <v>0</v>
      </c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+ยกมา!J156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>
        <f>+ยกมา!K156</f>
        <v>0</v>
      </c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+ยกมา!J157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>
        <f>+ยกมา!K157</f>
        <v>0</v>
      </c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+ยกมา!J158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>
        <f>+ยกมา!K158</f>
        <v>0</v>
      </c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+ยกมา!J159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>
        <f>+ยกมา!K159</f>
        <v>0</v>
      </c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+ยกมา!J160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>
        <f>+ยกมา!K160</f>
        <v>0</v>
      </c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+ยกมา!J161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>
        <f>+ยกมา!K161</f>
        <v>0</v>
      </c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+ยกมา!J162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>
        <f>+ยกมา!K162</f>
        <v>0</v>
      </c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+ยกมา!J163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>
        <f>+ยกมา!K163</f>
        <v>0</v>
      </c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+ยกมา!J164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>
        <f>+ยกมา!K164</f>
        <v>0</v>
      </c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+ยกมา!J165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>
        <f>+ยกมา!K165</f>
        <v>0</v>
      </c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+ยกมา!J166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>
        <f>+ยกมา!K166</f>
        <v>0</v>
      </c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+ยกมา!J167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>
        <f>+ยกมา!K167</f>
        <v>0</v>
      </c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+ยกมา!J168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>
        <f>+ยกมา!K168</f>
        <v>0</v>
      </c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+ยกมา!J169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>
        <f>+ยกมา!K169</f>
        <v>0</v>
      </c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+ยกมา!J170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>
        <f>+ยกมา!K170</f>
        <v>0</v>
      </c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+ยกมา!J171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>
        <f>+ยกมา!K171</f>
        <v>0</v>
      </c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+ยกมา!J172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>
        <f>+ยกมา!K172</f>
        <v>0</v>
      </c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+ยกมา!J174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+ยกมา!J175</f>
        <v>13</v>
      </c>
      <c r="F175" s="70"/>
      <c r="G175" s="46">
        <f t="shared" si="27"/>
        <v>13</v>
      </c>
      <c r="H175" s="77">
        <v>0</v>
      </c>
      <c r="I175" s="75">
        <v>0</v>
      </c>
      <c r="J175" s="46">
        <f t="shared" si="28"/>
        <v>12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5">
        <f t="shared" si="26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+ยกมา!J176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+ยกมา!J177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7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+ยกมา!J178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+ยกมา!J179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+ยกมา!J180</f>
        <v>10</v>
      </c>
      <c r="F180" s="70"/>
      <c r="G180" s="46">
        <f t="shared" si="27"/>
        <v>10</v>
      </c>
      <c r="H180" s="77">
        <v>0</v>
      </c>
      <c r="I180" s="75">
        <v>0</v>
      </c>
      <c r="J180" s="46">
        <f t="shared" si="28"/>
        <v>9</v>
      </c>
      <c r="K180" s="71">
        <v>1</v>
      </c>
      <c r="L180" s="20">
        <v>35</v>
      </c>
      <c r="M180" s="64">
        <f t="shared" si="31"/>
        <v>35</v>
      </c>
      <c r="N180" s="17" t="s">
        <v>16</v>
      </c>
      <c r="O180" s="18"/>
      <c r="P180" s="145">
        <f t="shared" si="26"/>
        <v>35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+ยกมา!J181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+ยกมา!J182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+ยกมา!J183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+ยกมา!J184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+ยกมา!J185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+ยกมา!J186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>
        <f>+ยกมา!K186</f>
        <v>0</v>
      </c>
      <c r="L186" s="20">
        <v>15</v>
      </c>
      <c r="M186" s="64">
        <f t="shared" ref="M186" si="33">+L186*K186</f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>
        <f>+ยกมา!K187</f>
        <v>0</v>
      </c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+ยกมา!J188</f>
        <v>60</v>
      </c>
      <c r="F188" s="70"/>
      <c r="G188" s="46">
        <f>E188+F188</f>
        <v>60</v>
      </c>
      <c r="H188" s="77">
        <v>0</v>
      </c>
      <c r="I188" s="75">
        <v>40</v>
      </c>
      <c r="J188" s="46">
        <f>+G188-H188-K188-I188</f>
        <v>20</v>
      </c>
      <c r="K188" s="71">
        <f>+ยกมา!K188</f>
        <v>0</v>
      </c>
      <c r="L188" s="20">
        <v>15</v>
      </c>
      <c r="M188" s="64">
        <f>+L188*K188</f>
        <v>0</v>
      </c>
      <c r="N188" s="17" t="s">
        <v>1455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>
        <f>+ยกมา!K189</f>
        <v>0</v>
      </c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+ยกมา!J190</f>
        <v>8</v>
      </c>
      <c r="F190" s="70"/>
      <c r="G190" s="46">
        <f t="shared" si="27"/>
        <v>8</v>
      </c>
      <c r="H190" s="77">
        <v>0</v>
      </c>
      <c r="I190" s="75">
        <v>0</v>
      </c>
      <c r="J190" s="46">
        <f t="shared" si="28"/>
        <v>7</v>
      </c>
      <c r="K190" s="71">
        <v>1</v>
      </c>
      <c r="L190" s="20">
        <v>45</v>
      </c>
      <c r="M190" s="64">
        <f t="shared" ref="M190" si="35">+L190*K190</f>
        <v>45</v>
      </c>
      <c r="N190" s="17" t="s">
        <v>16</v>
      </c>
      <c r="O190" s="18"/>
      <c r="P190" s="145">
        <f t="shared" si="26"/>
        <v>45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+ยกมา!J191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+ยกมา!J192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+ยกมา!J193</f>
        <v>5</v>
      </c>
      <c r="F193" s="70"/>
      <c r="G193" s="46">
        <f t="shared" si="27"/>
        <v>5</v>
      </c>
      <c r="H193" s="77">
        <v>0</v>
      </c>
      <c r="I193" s="75">
        <v>0</v>
      </c>
      <c r="J193" s="46">
        <f t="shared" si="28"/>
        <v>5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+ยกมา!J194</f>
        <v>10</v>
      </c>
      <c r="F194" s="70"/>
      <c r="G194" s="46">
        <f t="shared" si="27"/>
        <v>10</v>
      </c>
      <c r="H194" s="77">
        <v>0</v>
      </c>
      <c r="I194" s="75"/>
      <c r="J194" s="46">
        <f t="shared" si="28"/>
        <v>10</v>
      </c>
      <c r="K194" s="71"/>
      <c r="L194" s="20">
        <v>120</v>
      </c>
      <c r="M194" s="64">
        <f t="shared" si="31"/>
        <v>0</v>
      </c>
      <c r="N194" s="17"/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+ยกมา!J195</f>
        <v>9</v>
      </c>
      <c r="F195" s="70"/>
      <c r="G195" s="46">
        <f t="shared" si="27"/>
        <v>9</v>
      </c>
      <c r="H195" s="77">
        <v>0</v>
      </c>
      <c r="I195" s="75">
        <v>0</v>
      </c>
      <c r="J195" s="46">
        <f t="shared" si="28"/>
        <v>9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+ยกมา!J196</f>
        <v>9</v>
      </c>
      <c r="F196" s="70"/>
      <c r="G196" s="46">
        <f t="shared" si="27"/>
        <v>9</v>
      </c>
      <c r="H196" s="77">
        <v>0</v>
      </c>
      <c r="I196" s="75">
        <v>0</v>
      </c>
      <c r="J196" s="46">
        <f t="shared" si="28"/>
        <v>9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5.5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+ยกมา!J197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03" si="37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+ยกมา!J198</f>
        <v>7</v>
      </c>
      <c r="F198" s="70"/>
      <c r="G198" s="46">
        <f t="shared" si="27"/>
        <v>7</v>
      </c>
      <c r="H198" s="77">
        <v>0</v>
      </c>
      <c r="I198" s="75">
        <v>0</v>
      </c>
      <c r="J198" s="46">
        <f t="shared" si="28"/>
        <v>7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+ยกมา!J199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+ยกมา!J200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+ยกมา!J201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+ยกมา!J202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+ยกมา!J203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+ยกมา!J204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ref="P204:P258" si="38">SUM(M204-O204)</f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+ยกมา!J205</f>
        <v>9</v>
      </c>
      <c r="F205" s="70"/>
      <c r="G205" s="46">
        <f t="shared" si="27"/>
        <v>9</v>
      </c>
      <c r="H205" s="77">
        <v>0</v>
      </c>
      <c r="I205" s="75">
        <v>0</v>
      </c>
      <c r="J205" s="46">
        <f t="shared" si="28"/>
        <v>9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+ยกมา!J206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39"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+ยกมา!J208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1</v>
      </c>
      <c r="K208" s="71">
        <v>1</v>
      </c>
      <c r="L208" s="20">
        <v>0</v>
      </c>
      <c r="M208" s="64">
        <f t="shared" si="31"/>
        <v>0</v>
      </c>
      <c r="N208" s="17" t="s">
        <v>1454</v>
      </c>
      <c r="O208" s="18"/>
      <c r="P208" s="23">
        <f t="shared" si="38"/>
        <v>0</v>
      </c>
      <c r="Q208" s="89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+ยกมา!J209</f>
        <v>1</v>
      </c>
      <c r="F209" s="70"/>
      <c r="G209" s="46">
        <f t="shared" si="27"/>
        <v>1</v>
      </c>
      <c r="H209" s="77">
        <v>0</v>
      </c>
      <c r="I209" s="75">
        <v>0</v>
      </c>
      <c r="J209" s="46">
        <f t="shared" si="28"/>
        <v>1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+ยกมา!J210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+ยกมา!J211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40</v>
      </c>
      <c r="M211" s="64">
        <f t="shared" si="31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+ยกมา!J212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+ยกมา!J213</f>
        <v>0</v>
      </c>
      <c r="F213" s="70">
        <v>1</v>
      </c>
      <c r="G213" s="46">
        <f t="shared" si="27"/>
        <v>1</v>
      </c>
      <c r="H213" s="77">
        <v>0</v>
      </c>
      <c r="I213" s="75">
        <v>0</v>
      </c>
      <c r="J213" s="46">
        <f t="shared" si="28"/>
        <v>0</v>
      </c>
      <c r="K213" s="71">
        <v>1</v>
      </c>
      <c r="L213" s="20">
        <v>40</v>
      </c>
      <c r="M213" s="64">
        <f t="shared" si="31"/>
        <v>40</v>
      </c>
      <c r="N213" s="17" t="s">
        <v>16</v>
      </c>
      <c r="O213" s="18"/>
      <c r="P213" s="145">
        <f t="shared" si="38"/>
        <v>40</v>
      </c>
      <c r="Q213" s="89">
        <v>15</v>
      </c>
      <c r="R213" s="43">
        <f t="shared" si="32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+ยกมา!J214</f>
        <v>0</v>
      </c>
      <c r="F214" s="70">
        <v>1</v>
      </c>
      <c r="G214" s="46">
        <f t="shared" si="27"/>
        <v>1</v>
      </c>
      <c r="H214" s="77">
        <v>0</v>
      </c>
      <c r="I214" s="75">
        <v>0</v>
      </c>
      <c r="J214" s="46">
        <f t="shared" si="28"/>
        <v>0</v>
      </c>
      <c r="K214" s="71">
        <v>1</v>
      </c>
      <c r="L214" s="20">
        <v>40</v>
      </c>
      <c r="M214" s="64">
        <f>+L214*K214</f>
        <v>40</v>
      </c>
      <c r="N214" s="17" t="s">
        <v>16</v>
      </c>
      <c r="O214" s="18">
        <v>15</v>
      </c>
      <c r="P214" s="145">
        <f t="shared" si="38"/>
        <v>25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+ยกมา!J215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+ยกมา!J216</f>
        <v>40</v>
      </c>
      <c r="F216" s="70"/>
      <c r="G216" s="46">
        <f t="shared" si="27"/>
        <v>40</v>
      </c>
      <c r="H216" s="77">
        <v>0</v>
      </c>
      <c r="I216" s="75">
        <v>0</v>
      </c>
      <c r="J216" s="46">
        <f t="shared" si="28"/>
        <v>40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+ยกมา!J217</f>
        <v>33</v>
      </c>
      <c r="F217" s="70"/>
      <c r="G217" s="46">
        <f t="shared" si="27"/>
        <v>33</v>
      </c>
      <c r="H217" s="77">
        <v>0</v>
      </c>
      <c r="I217" s="75">
        <v>0</v>
      </c>
      <c r="J217" s="46">
        <f t="shared" si="28"/>
        <v>33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+ยกมา!J218</f>
        <v>22</v>
      </c>
      <c r="F218" s="70"/>
      <c r="G218" s="46">
        <f t="shared" si="27"/>
        <v>22</v>
      </c>
      <c r="H218" s="77">
        <v>0</v>
      </c>
      <c r="I218" s="75">
        <v>0</v>
      </c>
      <c r="J218" s="46">
        <f t="shared" si="28"/>
        <v>21</v>
      </c>
      <c r="K218" s="71">
        <v>1</v>
      </c>
      <c r="L218" s="20">
        <v>20</v>
      </c>
      <c r="M218" s="64">
        <f t="shared" si="31"/>
        <v>20</v>
      </c>
      <c r="N218" s="17" t="s">
        <v>16</v>
      </c>
      <c r="O218" s="18"/>
      <c r="P218" s="145">
        <f t="shared" si="38"/>
        <v>20</v>
      </c>
      <c r="Q218" s="89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+ยกมา!J219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+ยกมา!J220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>
        <f>+ยกมา!K220</f>
        <v>0</v>
      </c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+ยกมา!J221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>
        <f>+ยกมา!K221</f>
        <v>0</v>
      </c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+ยกมา!J222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>
        <f>+ยกมา!K222</f>
        <v>0</v>
      </c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+ยกมา!J223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>
        <f>+ยกมา!K223</f>
        <v>0</v>
      </c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+ยกมา!J224</f>
        <v>115</v>
      </c>
      <c r="F224" s="70"/>
      <c r="G224" s="46">
        <f t="shared" si="27"/>
        <v>115</v>
      </c>
      <c r="H224" s="77">
        <v>0</v>
      </c>
      <c r="I224" s="75">
        <v>0</v>
      </c>
      <c r="J224" s="46">
        <f t="shared" si="28"/>
        <v>115</v>
      </c>
      <c r="K224" s="71">
        <f>+ยกมา!K224</f>
        <v>0</v>
      </c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+ยกมา!J225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>
        <f>+ยกมา!K225</f>
        <v>0</v>
      </c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+ยกมา!J226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>
        <f>+ยกมา!K226</f>
        <v>0</v>
      </c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+ยกมา!J227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>
        <f>+ยกมา!K227</f>
        <v>0</v>
      </c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+ยกมา!J228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>
        <f>+ยกมา!K228</f>
        <v>0</v>
      </c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+ยกมา!J229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+ยกมา!J230</f>
        <v>0</v>
      </c>
      <c r="F230" s="70">
        <v>1</v>
      </c>
      <c r="G230" s="46">
        <f t="shared" si="27"/>
        <v>1</v>
      </c>
      <c r="H230" s="77">
        <v>0</v>
      </c>
      <c r="I230" s="75">
        <v>0</v>
      </c>
      <c r="J230" s="46">
        <f t="shared" si="28"/>
        <v>0</v>
      </c>
      <c r="K230" s="71">
        <v>1</v>
      </c>
      <c r="L230" s="20">
        <v>35</v>
      </c>
      <c r="M230" s="64">
        <f t="shared" si="31"/>
        <v>35</v>
      </c>
      <c r="N230" s="17" t="s">
        <v>16</v>
      </c>
      <c r="O230" s="18"/>
      <c r="P230" s="145">
        <f t="shared" si="38"/>
        <v>35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+ยกมา!J231</f>
        <v>0</v>
      </c>
      <c r="F231" s="70"/>
      <c r="G231" s="46">
        <f t="shared" ref="G231:G258" si="41">E231+F231</f>
        <v>0</v>
      </c>
      <c r="H231" s="77">
        <v>0</v>
      </c>
      <c r="I231" s="75">
        <v>0</v>
      </c>
      <c r="J231" s="46">
        <f t="shared" ref="J231:J258" si="42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+ยกมา!J232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+ยกมา!J233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+ยกมา!J234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+ยกมา!J235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58" si="43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+ยกมา!J236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+ยกมา!J237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+ยกมา!J238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+ยกมา!J239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+ยกมา!J240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+ยกมา!J241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+ยกมา!J242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+ยกมา!J243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+ยกมา!J244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+ยกมา!J245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+ยกมา!J246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5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+ยกมา!J247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3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+ยกมา!J248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4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+ยกมา!J249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4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+ยกมา!J250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4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+ยกมา!J251</f>
        <v>1</v>
      </c>
      <c r="F251" s="70"/>
      <c r="G251" s="46">
        <f t="shared" si="41"/>
        <v>1</v>
      </c>
      <c r="H251" s="77">
        <v>0</v>
      </c>
      <c r="I251" s="75">
        <v>0</v>
      </c>
      <c r="J251" s="46">
        <f t="shared" si="42"/>
        <v>1</v>
      </c>
      <c r="K251" s="71"/>
      <c r="L251" s="20">
        <v>29</v>
      </c>
      <c r="M251" s="64">
        <f t="shared" si="4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/>
      <c r="C252" s="19"/>
      <c r="D252" s="10"/>
      <c r="E252" s="63">
        <f>+ยกมา!J252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2"/>
        <v>0</v>
      </c>
    </row>
    <row r="253" spans="1:18" ht="25.5" x14ac:dyDescent="0.55000000000000004">
      <c r="A253" s="10"/>
      <c r="B253" s="10"/>
      <c r="C253" s="19"/>
      <c r="D253" s="10"/>
      <c r="E253" s="63">
        <f>+ยกมา!J253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2"/>
        <v>0</v>
      </c>
    </row>
    <row r="254" spans="1:18" ht="25.5" x14ac:dyDescent="0.55000000000000004">
      <c r="A254" s="10"/>
      <c r="B254" s="10"/>
      <c r="C254" s="19"/>
      <c r="D254" s="10"/>
      <c r="E254" s="63">
        <f>+ยกมา!J254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4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2"/>
        <v>0</v>
      </c>
    </row>
    <row r="255" spans="1:18" ht="25.5" x14ac:dyDescent="0.55000000000000004">
      <c r="A255" s="10"/>
      <c r="B255" s="10"/>
      <c r="C255" s="19"/>
      <c r="D255" s="10"/>
      <c r="E255" s="63">
        <f>+ยกมา!J255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+ยกมา!J256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43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2"/>
        <v>0</v>
      </c>
    </row>
    <row r="257" spans="1:23" ht="24" customHeight="1" x14ac:dyDescent="0.55000000000000004">
      <c r="A257" s="10"/>
      <c r="B257" s="10"/>
      <c r="C257" s="19"/>
      <c r="D257" s="10"/>
      <c r="E257" s="63">
        <f>+ยกมา!J257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43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2"/>
        <v>0</v>
      </c>
    </row>
    <row r="258" spans="1:23" ht="25.5" x14ac:dyDescent="0.55000000000000004">
      <c r="A258" s="10"/>
      <c r="B258" s="10"/>
      <c r="C258" s="19"/>
      <c r="D258" s="10"/>
      <c r="E258" s="63">
        <f>+ยกมา!J258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4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ref="R258" si="47">+K258*Q258</f>
        <v>0</v>
      </c>
    </row>
    <row r="259" spans="1:23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524.29999999999995</v>
      </c>
      <c r="S259" s="74"/>
    </row>
    <row r="260" spans="1:23" ht="25.5" customHeight="1" x14ac:dyDescent="0.5">
      <c r="A260" s="1"/>
      <c r="E260" s="1"/>
      <c r="F260" s="1"/>
      <c r="G260" s="24"/>
      <c r="H260" s="25"/>
      <c r="I260" s="25"/>
      <c r="J260" s="24"/>
      <c r="K260" s="200" t="s">
        <v>212</v>
      </c>
      <c r="L260" s="201"/>
      <c r="M260" s="30">
        <f>+O259</f>
        <v>0</v>
      </c>
      <c r="N260" s="27"/>
      <c r="O260" s="29"/>
    </row>
    <row r="261" spans="1:23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1750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23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1348</v>
      </c>
      <c r="O263" s="2">
        <v>320</v>
      </c>
      <c r="P263" s="2">
        <v>108</v>
      </c>
      <c r="Q263" s="2">
        <v>150</v>
      </c>
      <c r="R263" s="2">
        <v>80</v>
      </c>
      <c r="S263" s="2">
        <v>5</v>
      </c>
      <c r="T263" s="2">
        <v>185</v>
      </c>
      <c r="U263" s="2">
        <v>250</v>
      </c>
      <c r="V263" s="2">
        <v>100</v>
      </c>
      <c r="W263" s="2">
        <v>150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>
        <v>49</v>
      </c>
      <c r="O265" s="2" t="s">
        <v>1456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207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146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146</v>
      </c>
      <c r="P268" s="118" t="s">
        <v>1416</v>
      </c>
      <c r="Q268" s="119" t="s">
        <v>1417</v>
      </c>
      <c r="R268" s="120" t="s">
        <v>1418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  <c r="P269" s="121"/>
      <c r="Q269" s="121"/>
      <c r="R269" s="121">
        <v>445</v>
      </c>
    </row>
    <row r="270" spans="1:23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  <c r="P270" s="121"/>
      <c r="Q270" s="121"/>
      <c r="R270" s="121"/>
    </row>
    <row r="271" spans="1:23" x14ac:dyDescent="0.5">
      <c r="J271" s="2"/>
      <c r="L271" s="2"/>
      <c r="P271" s="121"/>
      <c r="Q271" s="121"/>
      <c r="R271" s="121"/>
    </row>
    <row r="272" spans="1:23" ht="25.5" x14ac:dyDescent="0.55000000000000004">
      <c r="J272" s="2"/>
      <c r="L272" s="72" t="s">
        <v>271</v>
      </c>
      <c r="M272" s="2" t="s">
        <v>306</v>
      </c>
      <c r="P272" s="122"/>
      <c r="Q272" s="122"/>
      <c r="R272" s="122"/>
    </row>
    <row r="273" spans="10:18" x14ac:dyDescent="0.5">
      <c r="J273" s="2"/>
      <c r="L273" s="2"/>
      <c r="P273" s="122"/>
      <c r="Q273" s="122"/>
      <c r="R273" s="122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>
        <f>SUM(P269:P274)</f>
        <v>0</v>
      </c>
      <c r="Q275" s="124">
        <f>SUM(Q269:Q274)</f>
        <v>0</v>
      </c>
      <c r="R275" s="124">
        <f>SUM(R269:R274)</f>
        <v>445</v>
      </c>
    </row>
    <row r="276" spans="10:18" x14ac:dyDescent="0.5">
      <c r="J276" s="2"/>
      <c r="L276" s="2"/>
      <c r="P276" s="125" t="s">
        <v>1419</v>
      </c>
      <c r="Q276" s="126">
        <f>Q275*30/100</f>
        <v>0</v>
      </c>
      <c r="R276" s="126">
        <f>R275*30/100</f>
        <v>133.5</v>
      </c>
    </row>
    <row r="277" spans="10:18" x14ac:dyDescent="0.5">
      <c r="J277" s="2"/>
      <c r="L277" s="2"/>
      <c r="P277" s="125" t="s">
        <v>1420</v>
      </c>
      <c r="Q277" s="126">
        <f>Q276*7/100</f>
        <v>0</v>
      </c>
      <c r="R277" s="126">
        <f>R276*7/100</f>
        <v>9.3450000000000006</v>
      </c>
    </row>
    <row r="278" spans="10:18" x14ac:dyDescent="0.5">
      <c r="J278" s="2"/>
      <c r="L278" s="2"/>
      <c r="P278" s="127" t="s">
        <v>5</v>
      </c>
      <c r="Q278" s="128">
        <f>Q275-Q276-Q277</f>
        <v>0</v>
      </c>
      <c r="R278" s="128">
        <f>R275-R276-R277</f>
        <v>302.15499999999997</v>
      </c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Z342"/>
  <sheetViews>
    <sheetView zoomScale="80" zoomScaleNormal="80" workbookViewId="0">
      <pane xSplit="10" ySplit="4" topLeftCell="M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+'1'!J5</f>
        <v>21</v>
      </c>
      <c r="F5" s="70"/>
      <c r="G5" s="46">
        <f t="shared" ref="G5:G26" si="0">E5+F5</f>
        <v>21</v>
      </c>
      <c r="H5" s="77">
        <v>0</v>
      </c>
      <c r="I5" s="75">
        <v>0</v>
      </c>
      <c r="J5" s="46">
        <f t="shared" ref="J5:J26" si="1">+G5-H5-K5-I5</f>
        <v>15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45">
        <f t="shared" ref="P5:P68" si="2">SUM(M5-O5)</f>
        <v>300</v>
      </c>
      <c r="Q5" s="13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+'1'!J6</f>
        <v>62</v>
      </c>
      <c r="F6" s="70"/>
      <c r="G6" s="46">
        <f t="shared" si="0"/>
        <v>62</v>
      </c>
      <c r="H6" s="77">
        <v>0</v>
      </c>
      <c r="I6" s="75">
        <v>0</v>
      </c>
      <c r="J6" s="46">
        <f t="shared" si="1"/>
        <v>43</v>
      </c>
      <c r="K6" s="71">
        <v>19</v>
      </c>
      <c r="L6" s="15">
        <v>100</v>
      </c>
      <c r="M6" s="64">
        <f t="shared" ref="M6:M80" si="3">+L6*K6</f>
        <v>1900</v>
      </c>
      <c r="N6" s="17" t="s">
        <v>16</v>
      </c>
      <c r="O6" s="18">
        <v>850</v>
      </c>
      <c r="P6" s="145">
        <f t="shared" si="2"/>
        <v>1050</v>
      </c>
      <c r="Q6" s="131">
        <v>36.43</v>
      </c>
      <c r="R6" s="43">
        <f t="shared" ref="R6:R80" si="4">+K6*Q6</f>
        <v>692.17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45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+'1'!J22</f>
        <v>11</v>
      </c>
      <c r="F22" s="70">
        <v>5</v>
      </c>
      <c r="G22" s="46">
        <f t="shared" si="0"/>
        <v>16</v>
      </c>
      <c r="H22" s="77">
        <v>0</v>
      </c>
      <c r="I22" s="75">
        <v>0</v>
      </c>
      <c r="J22" s="46">
        <f t="shared" si="1"/>
        <v>15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5">
        <f t="shared" si="2"/>
        <v>100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50</v>
      </c>
      <c r="P24" s="145">
        <f t="shared" si="2"/>
        <v>50</v>
      </c>
      <c r="Q24" s="13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+'1'!J26</f>
        <v>4</v>
      </c>
      <c r="F26" s="70"/>
      <c r="G26" s="46">
        <f t="shared" si="0"/>
        <v>4</v>
      </c>
      <c r="H26" s="77">
        <v>0</v>
      </c>
      <c r="I26" s="75">
        <v>0</v>
      </c>
      <c r="J26" s="46">
        <f t="shared" si="1"/>
        <v>4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v>1</v>
      </c>
      <c r="F30" s="70"/>
      <c r="G30" s="46">
        <f t="shared" si="5"/>
        <v>1</v>
      </c>
      <c r="H30" s="77">
        <v>0</v>
      </c>
      <c r="I30" s="75">
        <v>0</v>
      </c>
      <c r="J30" s="46">
        <f t="shared" si="6"/>
        <v>0</v>
      </c>
      <c r="K30" s="71">
        <v>1</v>
      </c>
      <c r="L30" s="20">
        <v>100</v>
      </c>
      <c r="M30" s="64">
        <f t="shared" si="3"/>
        <v>100</v>
      </c>
      <c r="N30" s="17" t="s">
        <v>16</v>
      </c>
      <c r="O30" s="18">
        <v>50</v>
      </c>
      <c r="P30" s="145">
        <f t="shared" si="2"/>
        <v>50</v>
      </c>
      <c r="Q30" s="131">
        <v>32.47</v>
      </c>
      <c r="R30" s="43">
        <f t="shared" si="4"/>
        <v>32.47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+'1'!J31</f>
        <v>14</v>
      </c>
      <c r="F31" s="70">
        <v>5</v>
      </c>
      <c r="G31" s="46">
        <f t="shared" si="5"/>
        <v>19</v>
      </c>
      <c r="H31" s="77">
        <v>0</v>
      </c>
      <c r="I31" s="75">
        <v>0</v>
      </c>
      <c r="J31" s="46">
        <f t="shared" si="6"/>
        <v>14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>
        <v>250</v>
      </c>
      <c r="P31" s="145">
        <f t="shared" si="2"/>
        <v>250</v>
      </c>
      <c r="Q31" s="13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45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9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0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>
        <v>50</v>
      </c>
      <c r="P66" s="145">
        <f t="shared" si="2"/>
        <v>50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+'1'!J110</f>
        <v>7</v>
      </c>
      <c r="F110" s="70">
        <v>12</v>
      </c>
      <c r="G110" s="46">
        <f t="shared" si="20"/>
        <v>19</v>
      </c>
      <c r="H110" s="77">
        <v>0</v>
      </c>
      <c r="I110" s="75">
        <v>0</v>
      </c>
      <c r="J110" s="46">
        <f t="shared" si="21"/>
        <v>14</v>
      </c>
      <c r="K110" s="71">
        <v>5</v>
      </c>
      <c r="L110" s="22">
        <v>120</v>
      </c>
      <c r="M110" s="64">
        <f t="shared" si="8"/>
        <v>600</v>
      </c>
      <c r="N110" s="17" t="s">
        <v>16</v>
      </c>
      <c r="O110" s="18">
        <v>48</v>
      </c>
      <c r="P110" s="145">
        <f t="shared" si="7"/>
        <v>552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+'1'!J111</f>
        <v>1</v>
      </c>
      <c r="F111" s="70">
        <v>8</v>
      </c>
      <c r="G111" s="46">
        <f t="shared" si="20"/>
        <v>9</v>
      </c>
      <c r="H111" s="77">
        <v>0</v>
      </c>
      <c r="I111" s="75">
        <v>0</v>
      </c>
      <c r="J111" s="46">
        <f t="shared" si="21"/>
        <v>8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45">
        <f t="shared" si="7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+'1'!J113</f>
        <v>11</v>
      </c>
      <c r="F113" s="70"/>
      <c r="G113" s="46">
        <f t="shared" si="20"/>
        <v>11</v>
      </c>
      <c r="H113" s="77">
        <v>0</v>
      </c>
      <c r="I113" s="75">
        <v>0</v>
      </c>
      <c r="J113" s="46">
        <f t="shared" si="21"/>
        <v>11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+'1'!J115</f>
        <v>11</v>
      </c>
      <c r="F115" s="70"/>
      <c r="G115" s="46">
        <f t="shared" si="20"/>
        <v>11</v>
      </c>
      <c r="H115" s="77">
        <v>0</v>
      </c>
      <c r="I115" s="75">
        <v>0</v>
      </c>
      <c r="J115" s="46">
        <f t="shared" si="21"/>
        <v>11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+'1'!J116</f>
        <v>17</v>
      </c>
      <c r="F116" s="70"/>
      <c r="G116" s="46">
        <f t="shared" si="20"/>
        <v>17</v>
      </c>
      <c r="H116" s="77">
        <v>0</v>
      </c>
      <c r="I116" s="75">
        <v>0</v>
      </c>
      <c r="J116" s="46">
        <f t="shared" si="21"/>
        <v>17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+'1'!J125</f>
        <v>4</v>
      </c>
      <c r="F125" s="70"/>
      <c r="G125" s="46">
        <f t="shared" si="20"/>
        <v>4</v>
      </c>
      <c r="H125" s="77">
        <v>0</v>
      </c>
      <c r="I125" s="75">
        <v>0</v>
      </c>
      <c r="J125" s="46">
        <f t="shared" si="21"/>
        <v>3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45">
        <f t="shared" si="7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+'1'!J131</f>
        <v>3</v>
      </c>
      <c r="F131" s="70"/>
      <c r="G131" s="46">
        <f t="shared" si="20"/>
        <v>3</v>
      </c>
      <c r="H131" s="77">
        <v>0</v>
      </c>
      <c r="I131" s="75">
        <v>0</v>
      </c>
      <c r="J131" s="46">
        <f t="shared" si="21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37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96" si="27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+'1'!J156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+'1'!J175</f>
        <v>12</v>
      </c>
      <c r="F175" s="70"/>
      <c r="G175" s="46">
        <f t="shared" si="28"/>
        <v>12</v>
      </c>
      <c r="H175" s="77">
        <v>0</v>
      </c>
      <c r="I175" s="75">
        <v>0</v>
      </c>
      <c r="J175" s="46">
        <f t="shared" si="29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+'1'!J180</f>
        <v>9</v>
      </c>
      <c r="F180" s="70"/>
      <c r="G180" s="46">
        <f t="shared" si="28"/>
        <v>9</v>
      </c>
      <c r="H180" s="77">
        <v>0</v>
      </c>
      <c r="I180" s="75">
        <v>0</v>
      </c>
      <c r="J180" s="46">
        <f t="shared" si="29"/>
        <v>9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+'1'!J185</f>
        <v>4</v>
      </c>
      <c r="F185" s="70"/>
      <c r="G185" s="46">
        <f t="shared" si="28"/>
        <v>4</v>
      </c>
      <c r="H185" s="77">
        <v>0</v>
      </c>
      <c r="I185" s="75">
        <v>0</v>
      </c>
      <c r="J185" s="46">
        <f t="shared" si="29"/>
        <v>4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+'1'!J188</f>
        <v>20</v>
      </c>
      <c r="F188" s="70"/>
      <c r="G188" s="46">
        <f>E188+F188</f>
        <v>20</v>
      </c>
      <c r="H188" s="77">
        <v>0</v>
      </c>
      <c r="I188" s="75">
        <v>0</v>
      </c>
      <c r="J188" s="46">
        <f>+G188-H188-K188-I188</f>
        <v>20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+'1'!J190</f>
        <v>7</v>
      </c>
      <c r="F190" s="70"/>
      <c r="G190" s="46">
        <f t="shared" si="28"/>
        <v>7</v>
      </c>
      <c r="H190" s="77">
        <v>0</v>
      </c>
      <c r="I190" s="75">
        <v>0</v>
      </c>
      <c r="J190" s="46">
        <f t="shared" si="29"/>
        <v>7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+'1'!J193</f>
        <v>5</v>
      </c>
      <c r="F193" s="70"/>
      <c r="G193" s="46">
        <f t="shared" si="28"/>
        <v>5</v>
      </c>
      <c r="H193" s="77">
        <v>0</v>
      </c>
      <c r="I193" s="75">
        <v>0</v>
      </c>
      <c r="J193" s="46">
        <f t="shared" si="29"/>
        <v>4</v>
      </c>
      <c r="K193" s="71">
        <v>1</v>
      </c>
      <c r="L193" s="20">
        <v>60</v>
      </c>
      <c r="M193" s="64">
        <f t="shared" si="32"/>
        <v>60</v>
      </c>
      <c r="N193" s="17" t="s">
        <v>16</v>
      </c>
      <c r="O193" s="18"/>
      <c r="P193" s="145">
        <f t="shared" si="27"/>
        <v>60</v>
      </c>
      <c r="Q193" s="89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+'1'!J194</f>
        <v>10</v>
      </c>
      <c r="F194" s="70"/>
      <c r="G194" s="46">
        <f t="shared" si="28"/>
        <v>10</v>
      </c>
      <c r="H194" s="77">
        <v>0</v>
      </c>
      <c r="I194" s="75">
        <v>0</v>
      </c>
      <c r="J194" s="46">
        <f t="shared" si="29"/>
        <v>10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+'1'!J195</f>
        <v>9</v>
      </c>
      <c r="F195" s="70"/>
      <c r="G195" s="46">
        <f t="shared" si="28"/>
        <v>9</v>
      </c>
      <c r="H195" s="77">
        <v>0</v>
      </c>
      <c r="I195" s="75">
        <v>0</v>
      </c>
      <c r="J195" s="46">
        <f t="shared" si="29"/>
        <v>9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+'1'!J196</f>
        <v>9</v>
      </c>
      <c r="F196" s="70"/>
      <c r="G196" s="46">
        <f t="shared" si="28"/>
        <v>9</v>
      </c>
      <c r="H196" s="77">
        <v>0</v>
      </c>
      <c r="I196" s="75">
        <v>0</v>
      </c>
      <c r="J196" s="46">
        <f t="shared" si="29"/>
        <v>9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02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+'1'!J198</f>
        <v>7</v>
      </c>
      <c r="F198" s="70"/>
      <c r="G198" s="46">
        <f t="shared" si="28"/>
        <v>7</v>
      </c>
      <c r="H198" s="77">
        <v>0</v>
      </c>
      <c r="I198" s="75">
        <v>0</v>
      </c>
      <c r="J198" s="46">
        <f t="shared" si="29"/>
        <v>7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ref="P203:P259" si="37">SUM(M203-O203)</f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+'1'!J205</f>
        <v>9</v>
      </c>
      <c r="F205" s="70"/>
      <c r="G205" s="46">
        <f t="shared" si="28"/>
        <v>9</v>
      </c>
      <c r="H205" s="77">
        <v>0</v>
      </c>
      <c r="I205" s="75">
        <v>0</v>
      </c>
      <c r="J205" s="46">
        <f t="shared" si="29"/>
        <v>9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+'1'!J208</f>
        <v>1</v>
      </c>
      <c r="F208" s="70"/>
      <c r="G208" s="46">
        <f t="shared" si="28"/>
        <v>1</v>
      </c>
      <c r="H208" s="77">
        <v>0</v>
      </c>
      <c r="I208" s="75">
        <v>0</v>
      </c>
      <c r="J208" s="46">
        <f t="shared" si="29"/>
        <v>1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+'1'!J209</f>
        <v>1</v>
      </c>
      <c r="F209" s="70">
        <v>3</v>
      </c>
      <c r="G209" s="46">
        <f t="shared" si="28"/>
        <v>4</v>
      </c>
      <c r="H209" s="77">
        <v>0</v>
      </c>
      <c r="I209" s="75">
        <v>0</v>
      </c>
      <c r="J209" s="46">
        <f t="shared" si="29"/>
        <v>3</v>
      </c>
      <c r="K209" s="71">
        <v>1</v>
      </c>
      <c r="L209" s="20">
        <v>120</v>
      </c>
      <c r="M209" s="64">
        <f t="shared" si="32"/>
        <v>120</v>
      </c>
      <c r="N209" s="17" t="s">
        <v>16</v>
      </c>
      <c r="O209" s="18"/>
      <c r="P209" s="145">
        <f t="shared" si="37"/>
        <v>120</v>
      </c>
      <c r="Q209" s="89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40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40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+'1'!J216</f>
        <v>40</v>
      </c>
      <c r="F216" s="70"/>
      <c r="G216" s="46">
        <f t="shared" si="28"/>
        <v>40</v>
      </c>
      <c r="H216" s="77">
        <v>0</v>
      </c>
      <c r="I216" s="75">
        <v>0</v>
      </c>
      <c r="J216" s="46">
        <f t="shared" si="29"/>
        <v>40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>+K216*Q216</f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+'1'!J217</f>
        <v>33</v>
      </c>
      <c r="F217" s="70"/>
      <c r="G217" s="46">
        <f t="shared" si="28"/>
        <v>33</v>
      </c>
      <c r="H217" s="77">
        <v>0</v>
      </c>
      <c r="I217" s="75">
        <v>0</v>
      </c>
      <c r="J217" s="46">
        <f t="shared" si="29"/>
        <v>32</v>
      </c>
      <c r="K217" s="71">
        <v>1</v>
      </c>
      <c r="L217" s="20">
        <v>10</v>
      </c>
      <c r="M217" s="64">
        <f t="shared" si="32"/>
        <v>10</v>
      </c>
      <c r="N217" s="17" t="s">
        <v>16</v>
      </c>
      <c r="O217" s="18"/>
      <c r="P217" s="145">
        <f t="shared" si="37"/>
        <v>10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+'1'!J218</f>
        <v>21</v>
      </c>
      <c r="F218" s="70"/>
      <c r="G218" s="46">
        <f t="shared" si="28"/>
        <v>21</v>
      </c>
      <c r="H218" s="77">
        <v>0</v>
      </c>
      <c r="I218" s="75">
        <v>0</v>
      </c>
      <c r="J218" s="46">
        <f t="shared" si="29"/>
        <v>20</v>
      </c>
      <c r="K218" s="71">
        <v>1</v>
      </c>
      <c r="L218" s="20">
        <v>20</v>
      </c>
      <c r="M218" s="64">
        <f t="shared" si="32"/>
        <v>20</v>
      </c>
      <c r="N218" s="17" t="s">
        <v>16</v>
      </c>
      <c r="O218" s="18"/>
      <c r="P218" s="145">
        <f t="shared" si="37"/>
        <v>20</v>
      </c>
      <c r="Q218" s="89">
        <v>16.670000000000002</v>
      </c>
      <c r="R218" s="43">
        <f t="shared" si="33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+'1'!J224</f>
        <v>115</v>
      </c>
      <c r="F224" s="70"/>
      <c r="G224" s="46">
        <f t="shared" si="28"/>
        <v>115</v>
      </c>
      <c r="H224" s="77">
        <v>0</v>
      </c>
      <c r="I224" s="75">
        <v>0</v>
      </c>
      <c r="J224" s="46">
        <f t="shared" si="29"/>
        <v>115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+'1'!J231</f>
        <v>0</v>
      </c>
      <c r="F231" s="70"/>
      <c r="G231" s="46">
        <f t="shared" ref="G231:G259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+'1'!J237</f>
        <v>0</v>
      </c>
      <c r="F237" s="70">
        <v>2</v>
      </c>
      <c r="G237" s="46">
        <f t="shared" si="39"/>
        <v>2</v>
      </c>
      <c r="H237" s="77">
        <v>0</v>
      </c>
      <c r="I237" s="75">
        <v>0</v>
      </c>
      <c r="J237" s="46">
        <f t="shared" si="40"/>
        <v>2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+'1'!J238</f>
        <v>0</v>
      </c>
      <c r="F238" s="70">
        <v>2</v>
      </c>
      <c r="G238" s="46">
        <f t="shared" si="39"/>
        <v>2</v>
      </c>
      <c r="H238" s="77">
        <v>0</v>
      </c>
      <c r="I238" s="75">
        <v>0</v>
      </c>
      <c r="J238" s="46">
        <f t="shared" si="40"/>
        <v>1</v>
      </c>
      <c r="K238" s="71">
        <v>1</v>
      </c>
      <c r="L238" s="20">
        <v>50</v>
      </c>
      <c r="M238" s="64">
        <f t="shared" si="41"/>
        <v>50</v>
      </c>
      <c r="N238" s="17" t="s">
        <v>16</v>
      </c>
      <c r="O238" s="18">
        <v>25</v>
      </c>
      <c r="P238" s="145">
        <f t="shared" si="37"/>
        <v>25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29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3.25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39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+'1'!J251</f>
        <v>1</v>
      </c>
      <c r="F251" s="70"/>
      <c r="G251" s="46">
        <f t="shared" si="39"/>
        <v>1</v>
      </c>
      <c r="H251" s="77">
        <v>0</v>
      </c>
      <c r="I251" s="75">
        <v>0</v>
      </c>
      <c r="J251" s="46">
        <f t="shared" si="40"/>
        <v>1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/>
      <c r="C252" s="19"/>
      <c r="D252" s="10"/>
      <c r="E252" s="63">
        <f>+'1'!J252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3"/>
        <v>0</v>
      </c>
    </row>
    <row r="253" spans="1:18" ht="25.5" x14ac:dyDescent="0.55000000000000004">
      <c r="A253" s="10"/>
      <c r="B253" s="10"/>
      <c r="C253" s="19"/>
      <c r="D253" s="10"/>
      <c r="E253" s="63">
        <f>+'1'!J253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32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3"/>
        <v>0</v>
      </c>
    </row>
    <row r="254" spans="1:18" ht="25.5" x14ac:dyDescent="0.55000000000000004">
      <c r="A254" s="10"/>
      <c r="B254" s="10"/>
      <c r="C254" s="19"/>
      <c r="D254" s="10"/>
      <c r="E254" s="63">
        <f>+'1'!J254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3">
        <f>+'1'!J255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+'1'!J256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33"/>
        <v>0</v>
      </c>
    </row>
    <row r="257" spans="1:26" ht="25.5" x14ac:dyDescent="0.55000000000000004">
      <c r="A257" s="10"/>
      <c r="B257" s="10"/>
      <c r="C257" s="19"/>
      <c r="D257" s="10"/>
      <c r="E257" s="63">
        <f>+'1'!J257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3"/>
        <v>0</v>
      </c>
    </row>
    <row r="258" spans="1:26" ht="24" customHeight="1" x14ac:dyDescent="0.55000000000000004">
      <c r="A258" s="10"/>
      <c r="B258" s="10"/>
      <c r="C258" s="19"/>
      <c r="D258" s="10"/>
      <c r="E258" s="63">
        <f>+'1'!J258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26" ht="25.5" x14ac:dyDescent="0.55000000000000004">
      <c r="A259" s="10"/>
      <c r="B259" s="10"/>
      <c r="C259" s="19"/>
      <c r="D259" s="10"/>
      <c r="E259" s="63">
        <f>+'1'!J259</f>
        <v>0</v>
      </c>
      <c r="F259" s="70"/>
      <c r="G259" s="46">
        <f t="shared" si="39"/>
        <v>0</v>
      </c>
      <c r="H259" s="77">
        <v>0</v>
      </c>
      <c r="I259" s="75">
        <v>0</v>
      </c>
      <c r="J259" s="46">
        <f t="shared" ref="J259" si="45">+G259-H259-K259-I259</f>
        <v>0</v>
      </c>
      <c r="K259" s="71"/>
      <c r="L259" s="20"/>
      <c r="M259" s="64">
        <f t="shared" ref="M259" si="46">+L259*K259</f>
        <v>0</v>
      </c>
      <c r="N259" s="17" t="s">
        <v>16</v>
      </c>
      <c r="O259" s="18"/>
      <c r="P259" s="137">
        <f t="shared" si="37"/>
        <v>0</v>
      </c>
      <c r="Q259" s="89"/>
      <c r="R259" s="43">
        <f t="shared" ref="R259" si="47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1364.43</v>
      </c>
    </row>
    <row r="261" spans="1:26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26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4475</v>
      </c>
    </row>
    <row r="263" spans="1:26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6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2607</v>
      </c>
      <c r="O264" s="2">
        <v>325</v>
      </c>
      <c r="P264" s="2">
        <v>350</v>
      </c>
      <c r="Q264" s="87">
        <v>390</v>
      </c>
      <c r="R264" s="2">
        <v>250</v>
      </c>
      <c r="S264" s="2">
        <v>300</v>
      </c>
      <c r="T264" s="2">
        <v>105</v>
      </c>
      <c r="U264" s="2">
        <v>200</v>
      </c>
      <c r="V264" s="2">
        <v>13</v>
      </c>
      <c r="W264" s="2">
        <v>216</v>
      </c>
      <c r="X264" s="2">
        <v>100</v>
      </c>
      <c r="Y264" s="2">
        <v>108</v>
      </c>
      <c r="Z264" s="2">
        <v>250</v>
      </c>
    </row>
    <row r="265" spans="1:26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>
        <v>50</v>
      </c>
      <c r="O266" s="2" t="s">
        <v>1458</v>
      </c>
      <c r="P266" s="136"/>
      <c r="Q266" s="136"/>
      <c r="R266" s="136"/>
    </row>
    <row r="267" spans="1:26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1323</v>
      </c>
      <c r="P267" s="136"/>
      <c r="Q267" s="136"/>
      <c r="R267" s="136"/>
    </row>
    <row r="268" spans="1:26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495</v>
      </c>
      <c r="P268" s="136"/>
      <c r="Q268" s="136"/>
      <c r="R268" s="136"/>
    </row>
    <row r="269" spans="1:26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495</v>
      </c>
      <c r="P269" s="138" t="s">
        <v>1416</v>
      </c>
      <c r="Q269" s="139" t="s">
        <v>1417</v>
      </c>
      <c r="R269" s="140" t="s">
        <v>1418</v>
      </c>
    </row>
    <row r="270" spans="1:26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100</v>
      </c>
    </row>
    <row r="271" spans="1:26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6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100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30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2.1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67.900000000000006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X342"/>
  <sheetViews>
    <sheetView zoomScale="80" zoomScaleNormal="80" workbookViewId="0">
      <pane xSplit="10" ySplit="4" topLeftCell="K68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+'2'!J5</f>
        <v>15</v>
      </c>
      <c r="F5" s="70">
        <v>10</v>
      </c>
      <c r="G5" s="46">
        <f t="shared" ref="G5:G26" si="0">E5+F5</f>
        <v>25</v>
      </c>
      <c r="H5" s="77">
        <v>0</v>
      </c>
      <c r="I5" s="75">
        <v>0</v>
      </c>
      <c r="J5" s="46">
        <f t="shared" ref="J5:J26" si="1">+G5-H5-K5-I5</f>
        <v>23</v>
      </c>
      <c r="K5" s="71">
        <v>2</v>
      </c>
      <c r="L5" s="15">
        <v>50</v>
      </c>
      <c r="M5" s="64">
        <f>+L5*K5</f>
        <v>100</v>
      </c>
      <c r="N5" s="17" t="s">
        <v>16</v>
      </c>
      <c r="O5" s="18">
        <v>50</v>
      </c>
      <c r="P5" s="145">
        <f t="shared" ref="P5:P68" si="2">SUM(M5-O5)</f>
        <v>50</v>
      </c>
      <c r="Q5" s="13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+'2'!J6</f>
        <v>43</v>
      </c>
      <c r="F6" s="70">
        <v>50</v>
      </c>
      <c r="G6" s="46">
        <f t="shared" si="0"/>
        <v>93</v>
      </c>
      <c r="H6" s="77">
        <v>1</v>
      </c>
      <c r="I6" s="75">
        <v>0</v>
      </c>
      <c r="J6" s="46">
        <f t="shared" si="1"/>
        <v>89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45">
        <f t="shared" si="2"/>
        <v>300</v>
      </c>
      <c r="Q6" s="13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+'2'!J15</f>
        <v>0</v>
      </c>
      <c r="F15" s="70">
        <v>5</v>
      </c>
      <c r="G15" s="46">
        <f t="shared" si="0"/>
        <v>5</v>
      </c>
      <c r="H15" s="77">
        <v>0</v>
      </c>
      <c r="I15" s="75">
        <v>0</v>
      </c>
      <c r="J15" s="46">
        <f t="shared" si="1"/>
        <v>5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2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>
        <v>25</v>
      </c>
      <c r="P18" s="145">
        <f t="shared" si="2"/>
        <v>25</v>
      </c>
      <c r="Q18" s="13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+'2'!J20</f>
        <v>3</v>
      </c>
      <c r="F20" s="70">
        <v>3</v>
      </c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+'2'!J21</f>
        <v>2</v>
      </c>
      <c r="F21" s="70">
        <v>3</v>
      </c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+'2'!J22</f>
        <v>15</v>
      </c>
      <c r="F22" s="70">
        <v>10</v>
      </c>
      <c r="G22" s="46">
        <f t="shared" si="0"/>
        <v>25</v>
      </c>
      <c r="H22" s="77">
        <v>0</v>
      </c>
      <c r="I22" s="75">
        <v>0</v>
      </c>
      <c r="J22" s="46">
        <f t="shared" si="1"/>
        <v>24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50</v>
      </c>
      <c r="P22" s="145">
        <f t="shared" si="2"/>
        <v>50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+'2'!J24</f>
        <v>6</v>
      </c>
      <c r="F24" s="70">
        <v>5</v>
      </c>
      <c r="G24" s="46">
        <f t="shared" si="0"/>
        <v>11</v>
      </c>
      <c r="H24" s="77">
        <v>0</v>
      </c>
      <c r="I24" s="75">
        <v>0</v>
      </c>
      <c r="J24" s="46">
        <f t="shared" si="1"/>
        <v>9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>
        <v>50</v>
      </c>
      <c r="P24" s="145">
        <f t="shared" si="2"/>
        <v>150</v>
      </c>
      <c r="Q24" s="13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+'2'!J26</f>
        <v>4</v>
      </c>
      <c r="F26" s="70"/>
      <c r="G26" s="46">
        <f t="shared" si="0"/>
        <v>4</v>
      </c>
      <c r="H26" s="77">
        <v>0</v>
      </c>
      <c r="I26" s="75">
        <v>0</v>
      </c>
      <c r="J26" s="46">
        <f t="shared" si="1"/>
        <v>4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+'2'!J28</f>
        <v>2</v>
      </c>
      <c r="F28" s="70">
        <v>2</v>
      </c>
      <c r="G28" s="46">
        <f t="shared" si="5"/>
        <v>4</v>
      </c>
      <c r="H28" s="77">
        <v>0</v>
      </c>
      <c r="I28" s="75">
        <v>0</v>
      </c>
      <c r="J28" s="46">
        <f t="shared" si="6"/>
        <v>3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5">
        <f t="shared" si="2"/>
        <v>100</v>
      </c>
      <c r="Q28" s="13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+'2'!J31</f>
        <v>14</v>
      </c>
      <c r="F31" s="70">
        <v>10</v>
      </c>
      <c r="G31" s="46">
        <f t="shared" si="5"/>
        <v>24</v>
      </c>
      <c r="H31" s="77">
        <v>0</v>
      </c>
      <c r="I31" s="75">
        <v>0</v>
      </c>
      <c r="J31" s="46">
        <f t="shared" si="6"/>
        <v>22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>
        <v>100</v>
      </c>
      <c r="P31" s="145">
        <f t="shared" si="2"/>
        <v>100</v>
      </c>
      <c r="Q31" s="13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+'2'!J32</f>
        <v>2</v>
      </c>
      <c r="F32" s="70">
        <v>5</v>
      </c>
      <c r="G32" s="46">
        <f t="shared" si="5"/>
        <v>7</v>
      </c>
      <c r="H32" s="77">
        <v>0</v>
      </c>
      <c r="I32" s="75">
        <v>0</v>
      </c>
      <c r="J32" s="46">
        <f t="shared" si="6"/>
        <v>7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+'2'!J33</f>
        <v>1</v>
      </c>
      <c r="F33" s="70">
        <v>5</v>
      </c>
      <c r="G33" s="46">
        <f t="shared" si="5"/>
        <v>6</v>
      </c>
      <c r="H33" s="77">
        <v>0</v>
      </c>
      <c r="I33" s="75">
        <v>0</v>
      </c>
      <c r="J33" s="46">
        <f t="shared" si="6"/>
        <v>4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>
        <v>65</v>
      </c>
      <c r="P33" s="145">
        <f t="shared" si="2"/>
        <v>195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+'2'!J34</f>
        <v>0</v>
      </c>
      <c r="F34" s="70">
        <v>3</v>
      </c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1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45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+'2'!J40</f>
        <v>3</v>
      </c>
      <c r="F40" s="70">
        <v>3</v>
      </c>
      <c r="G40" s="46">
        <f t="shared" si="5"/>
        <v>6</v>
      </c>
      <c r="H40" s="77">
        <v>0</v>
      </c>
      <c r="I40" s="75">
        <v>0</v>
      </c>
      <c r="J40" s="46">
        <f t="shared" si="6"/>
        <v>3</v>
      </c>
      <c r="K40" s="71">
        <v>3</v>
      </c>
      <c r="L40" s="15">
        <v>50</v>
      </c>
      <c r="M40" s="64">
        <f t="shared" si="3"/>
        <v>150</v>
      </c>
      <c r="N40" s="17" t="s">
        <v>16</v>
      </c>
      <c r="O40" s="18">
        <v>25</v>
      </c>
      <c r="P40" s="145">
        <f t="shared" si="2"/>
        <v>125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+'2'!J41</f>
        <v>0</v>
      </c>
      <c r="F41" s="70">
        <v>3</v>
      </c>
      <c r="G41" s="46">
        <f t="shared" si="5"/>
        <v>3</v>
      </c>
      <c r="H41" s="77">
        <v>0</v>
      </c>
      <c r="I41" s="75">
        <v>0</v>
      </c>
      <c r="J41" s="46">
        <f t="shared" si="6"/>
        <v>1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/>
      <c r="P41" s="145">
        <f t="shared" si="2"/>
        <v>100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8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45">
        <f t="shared" si="2"/>
        <v>50</v>
      </c>
      <c r="Q48" s="13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1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>
        <v>60</v>
      </c>
      <c r="P62" s="145">
        <f t="shared" si="2"/>
        <v>60</v>
      </c>
      <c r="Q62" s="13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+'2'!J64</f>
        <v>1</v>
      </c>
      <c r="F64" s="70">
        <v>3</v>
      </c>
      <c r="G64" s="46">
        <f t="shared" si="5"/>
        <v>4</v>
      </c>
      <c r="H64" s="77">
        <v>0</v>
      </c>
      <c r="I64" s="75">
        <v>0</v>
      </c>
      <c r="J64" s="46">
        <f t="shared" si="6"/>
        <v>3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+'2'!J65</f>
        <v>0</v>
      </c>
      <c r="F65" s="70">
        <v>3</v>
      </c>
      <c r="G65" s="46">
        <f t="shared" si="5"/>
        <v>3</v>
      </c>
      <c r="H65" s="77">
        <v>0</v>
      </c>
      <c r="I65" s="75">
        <v>0</v>
      </c>
      <c r="J65" s="46">
        <f t="shared" si="6"/>
        <v>2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+'2'!J66</f>
        <v>0</v>
      </c>
      <c r="F66" s="70">
        <v>3</v>
      </c>
      <c r="G66" s="46">
        <f t="shared" si="5"/>
        <v>3</v>
      </c>
      <c r="H66" s="77">
        <v>0</v>
      </c>
      <c r="I66" s="75">
        <v>0</v>
      </c>
      <c r="J66" s="46">
        <f t="shared" si="6"/>
        <v>1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/>
      <c r="P66" s="145">
        <f t="shared" si="2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25</v>
      </c>
      <c r="P74" s="145">
        <f t="shared" si="7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+'2'!J77</f>
        <v>0</v>
      </c>
      <c r="F77" s="70">
        <v>3</v>
      </c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0</v>
      </c>
      <c r="M77" s="64">
        <f t="shared" si="3"/>
        <v>0</v>
      </c>
      <c r="N77" s="17" t="s">
        <v>1459</v>
      </c>
      <c r="O77" s="18"/>
      <c r="P77" s="23">
        <f t="shared" si="7"/>
        <v>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+'2'!J80</f>
        <v>0</v>
      </c>
      <c r="F80" s="70">
        <v>3</v>
      </c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+'2'!J81</f>
        <v>0</v>
      </c>
      <c r="F81" s="70">
        <v>2</v>
      </c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+'2'!J110</f>
        <v>14</v>
      </c>
      <c r="F110" s="70"/>
      <c r="G110" s="46">
        <f t="shared" si="20"/>
        <v>14</v>
      </c>
      <c r="H110" s="77">
        <v>0</v>
      </c>
      <c r="I110" s="75">
        <v>0</v>
      </c>
      <c r="J110" s="46">
        <f t="shared" si="21"/>
        <v>9</v>
      </c>
      <c r="K110" s="71">
        <v>5</v>
      </c>
      <c r="L110" s="22">
        <v>120</v>
      </c>
      <c r="M110" s="64">
        <f t="shared" si="8"/>
        <v>600</v>
      </c>
      <c r="N110" s="17" t="s">
        <v>16</v>
      </c>
      <c r="O110" s="18">
        <v>24</v>
      </c>
      <c r="P110" s="145">
        <f t="shared" si="7"/>
        <v>576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+'2'!J111</f>
        <v>8</v>
      </c>
      <c r="F111" s="70"/>
      <c r="G111" s="46">
        <f t="shared" si="20"/>
        <v>8</v>
      </c>
      <c r="H111" s="77">
        <v>0</v>
      </c>
      <c r="I111" s="75">
        <v>0</v>
      </c>
      <c r="J111" s="46">
        <f t="shared" si="21"/>
        <v>7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45">
        <f t="shared" si="7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1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45">
        <f t="shared" si="7"/>
        <v>200</v>
      </c>
      <c r="Q112" s="13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+'2'!J113</f>
        <v>11</v>
      </c>
      <c r="F113" s="70"/>
      <c r="G113" s="46">
        <f t="shared" si="20"/>
        <v>11</v>
      </c>
      <c r="H113" s="77">
        <v>0</v>
      </c>
      <c r="I113" s="75">
        <v>0</v>
      </c>
      <c r="J113" s="46">
        <f t="shared" si="21"/>
        <v>11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+'2'!J115</f>
        <v>11</v>
      </c>
      <c r="F115" s="70"/>
      <c r="G115" s="46">
        <f t="shared" si="20"/>
        <v>11</v>
      </c>
      <c r="H115" s="77">
        <v>0</v>
      </c>
      <c r="I115" s="75">
        <v>0</v>
      </c>
      <c r="J115" s="46">
        <f t="shared" si="21"/>
        <v>11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+'2'!J116</f>
        <v>17</v>
      </c>
      <c r="F116" s="70"/>
      <c r="G116" s="46">
        <f t="shared" si="20"/>
        <v>17</v>
      </c>
      <c r="H116" s="77">
        <v>0</v>
      </c>
      <c r="I116" s="75">
        <v>0</v>
      </c>
      <c r="J116" s="46">
        <f t="shared" si="21"/>
        <v>17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4</v>
      </c>
      <c r="K117" s="71">
        <v>1</v>
      </c>
      <c r="L117" s="22">
        <v>55</v>
      </c>
      <c r="M117" s="64">
        <f t="shared" si="8"/>
        <v>55</v>
      </c>
      <c r="N117" s="17" t="s">
        <v>16</v>
      </c>
      <c r="O117" s="18"/>
      <c r="P117" s="145">
        <f t="shared" si="7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+'2'!J120</f>
        <v>0</v>
      </c>
      <c r="F120" s="70">
        <v>7</v>
      </c>
      <c r="G120" s="46">
        <f t="shared" si="20"/>
        <v>7</v>
      </c>
      <c r="H120" s="77"/>
      <c r="I120" s="75">
        <v>0</v>
      </c>
      <c r="J120" s="46">
        <f t="shared" si="21"/>
        <v>5</v>
      </c>
      <c r="K120" s="71">
        <v>2</v>
      </c>
      <c r="L120" s="22">
        <v>35</v>
      </c>
      <c r="M120" s="64">
        <f t="shared" si="8"/>
        <v>70</v>
      </c>
      <c r="N120" s="17" t="s">
        <v>16</v>
      </c>
      <c r="O120" s="18"/>
      <c r="P120" s="145">
        <f t="shared" si="7"/>
        <v>70</v>
      </c>
      <c r="Q120" s="89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 t="shared" si="8"/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 t="shared" si="8"/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+'2'!J125</f>
        <v>3</v>
      </c>
      <c r="F125" s="70">
        <v>5</v>
      </c>
      <c r="G125" s="46">
        <f t="shared" si="20"/>
        <v>8</v>
      </c>
      <c r="H125" s="77">
        <v>0</v>
      </c>
      <c r="I125" s="75">
        <v>0</v>
      </c>
      <c r="J125" s="46">
        <f t="shared" si="21"/>
        <v>7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45">
        <f t="shared" si="7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+'2'!J131</f>
        <v>3</v>
      </c>
      <c r="F131" s="70">
        <v>3</v>
      </c>
      <c r="G131" s="46">
        <f t="shared" si="20"/>
        <v>6</v>
      </c>
      <c r="H131" s="77">
        <v>0</v>
      </c>
      <c r="I131" s="75">
        <v>0</v>
      </c>
      <c r="J131" s="46">
        <f t="shared" si="21"/>
        <v>2</v>
      </c>
      <c r="K131" s="71">
        <v>4</v>
      </c>
      <c r="L131" s="22">
        <v>50</v>
      </c>
      <c r="M131" s="64">
        <f t="shared" si="8"/>
        <v>200</v>
      </c>
      <c r="N131" s="17" t="s">
        <v>16</v>
      </c>
      <c r="O131" s="18">
        <v>75</v>
      </c>
      <c r="P131" s="145">
        <f t="shared" si="7"/>
        <v>125</v>
      </c>
      <c r="Q131" s="89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+'2'!J132</f>
        <v>2</v>
      </c>
      <c r="F132" s="70">
        <v>3</v>
      </c>
      <c r="G132" s="46">
        <f t="shared" si="20"/>
        <v>5</v>
      </c>
      <c r="H132" s="77">
        <v>0</v>
      </c>
      <c r="I132" s="75">
        <v>0</v>
      </c>
      <c r="J132" s="46">
        <f t="shared" si="21"/>
        <v>3</v>
      </c>
      <c r="K132" s="71">
        <v>2</v>
      </c>
      <c r="L132" s="22">
        <v>60</v>
      </c>
      <c r="M132" s="64">
        <f t="shared" si="8"/>
        <v>120</v>
      </c>
      <c r="N132" s="17" t="s">
        <v>16</v>
      </c>
      <c r="O132" s="18">
        <v>60</v>
      </c>
      <c r="P132" s="145">
        <f t="shared" si="7"/>
        <v>60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+'2'!J133</f>
        <v>0</v>
      </c>
      <c r="F133" s="70">
        <v>3</v>
      </c>
      <c r="G133" s="46">
        <f t="shared" si="20"/>
        <v>3</v>
      </c>
      <c r="H133" s="77">
        <v>0</v>
      </c>
      <c r="I133" s="75">
        <v>0</v>
      </c>
      <c r="J133" s="46">
        <f t="shared" si="21"/>
        <v>2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45">
        <f t="shared" ref="P133:P196" si="26">SUM(M133-O133)</f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+'2'!J154</f>
        <v>0</v>
      </c>
      <c r="F154" s="70">
        <v>5</v>
      </c>
      <c r="G154" s="46">
        <f t="shared" si="20"/>
        <v>5</v>
      </c>
      <c r="H154" s="77">
        <v>0</v>
      </c>
      <c r="I154" s="75">
        <v>0</v>
      </c>
      <c r="J154" s="46">
        <f t="shared" si="21"/>
        <v>4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/>
      <c r="P154" s="145">
        <f t="shared" si="26"/>
        <v>25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+'2'!J156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+'2'!J175</f>
        <v>12</v>
      </c>
      <c r="F175" s="70"/>
      <c r="G175" s="46">
        <f t="shared" si="27"/>
        <v>12</v>
      </c>
      <c r="H175" s="77">
        <v>0</v>
      </c>
      <c r="I175" s="75">
        <v>0</v>
      </c>
      <c r="J175" s="46">
        <f t="shared" si="28"/>
        <v>10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>
        <v>50</v>
      </c>
      <c r="P175" s="145">
        <f t="shared" si="26"/>
        <v>50</v>
      </c>
      <c r="Q175" s="13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+'2'!J180</f>
        <v>9</v>
      </c>
      <c r="F180" s="70"/>
      <c r="G180" s="46">
        <f t="shared" si="27"/>
        <v>9</v>
      </c>
      <c r="H180" s="77">
        <v>3</v>
      </c>
      <c r="I180" s="75">
        <v>0</v>
      </c>
      <c r="J180" s="46">
        <f t="shared" si="28"/>
        <v>6</v>
      </c>
      <c r="K180" s="71"/>
      <c r="L180" s="20">
        <v>35</v>
      </c>
      <c r="M180" s="64">
        <f t="shared" si="31"/>
        <v>0</v>
      </c>
      <c r="N180" s="17" t="s">
        <v>1460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+'2'!J188</f>
        <v>20</v>
      </c>
      <c r="F188" s="70"/>
      <c r="G188" s="46">
        <f>E188+F188</f>
        <v>20</v>
      </c>
      <c r="H188" s="77">
        <v>0</v>
      </c>
      <c r="I188" s="75">
        <v>0</v>
      </c>
      <c r="J188" s="46">
        <f>+G188-H188-K188-I188</f>
        <v>20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+'2'!J190</f>
        <v>7</v>
      </c>
      <c r="F190" s="70"/>
      <c r="G190" s="46">
        <f t="shared" si="27"/>
        <v>7</v>
      </c>
      <c r="H190" s="77">
        <v>0</v>
      </c>
      <c r="I190" s="75">
        <v>0</v>
      </c>
      <c r="J190" s="46">
        <f t="shared" si="28"/>
        <v>7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+'2'!J193</f>
        <v>4</v>
      </c>
      <c r="F193" s="70">
        <v>5</v>
      </c>
      <c r="G193" s="46">
        <f>E193+F193</f>
        <v>9</v>
      </c>
      <c r="H193" s="77">
        <v>0</v>
      </c>
      <c r="I193" s="75">
        <v>0</v>
      </c>
      <c r="J193" s="46">
        <f t="shared" si="28"/>
        <v>9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+'2'!J194</f>
        <v>10</v>
      </c>
      <c r="F194" s="70">
        <v>5</v>
      </c>
      <c r="G194" s="46">
        <f>E194+F194</f>
        <v>15</v>
      </c>
      <c r="H194" s="77">
        <v>0</v>
      </c>
      <c r="I194" s="75">
        <v>0</v>
      </c>
      <c r="J194" s="46">
        <f t="shared" si="28"/>
        <v>15</v>
      </c>
      <c r="K194" s="71"/>
      <c r="L194" s="20">
        <v>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+'2'!J195</f>
        <v>9</v>
      </c>
      <c r="F195" s="70"/>
      <c r="G195" s="46">
        <f t="shared" si="27"/>
        <v>9</v>
      </c>
      <c r="H195" s="77">
        <v>0</v>
      </c>
      <c r="I195" s="75">
        <v>0</v>
      </c>
      <c r="J195" s="46">
        <f t="shared" si="28"/>
        <v>9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+'2'!J196</f>
        <v>9</v>
      </c>
      <c r="F196" s="70"/>
      <c r="G196" s="46">
        <f t="shared" si="27"/>
        <v>9</v>
      </c>
      <c r="H196" s="77">
        <v>0</v>
      </c>
      <c r="I196" s="75">
        <v>0</v>
      </c>
      <c r="J196" s="46">
        <f t="shared" si="28"/>
        <v>9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+'2'!J198</f>
        <v>7</v>
      </c>
      <c r="F198" s="70"/>
      <c r="G198" s="46">
        <f t="shared" si="27"/>
        <v>7</v>
      </c>
      <c r="H198" s="77">
        <v>0</v>
      </c>
      <c r="I198" s="75">
        <v>0</v>
      </c>
      <c r="J198" s="46">
        <f t="shared" si="28"/>
        <v>7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+'2'!J205</f>
        <v>9</v>
      </c>
      <c r="F205" s="70"/>
      <c r="G205" s="46">
        <f t="shared" si="27"/>
        <v>9</v>
      </c>
      <c r="H205" s="77">
        <v>0</v>
      </c>
      <c r="I205" s="75">
        <v>0</v>
      </c>
      <c r="J205" s="46">
        <f t="shared" si="28"/>
        <v>9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+'2'!J208</f>
        <v>1</v>
      </c>
      <c r="F208" s="70"/>
      <c r="G208" s="46">
        <f t="shared" si="27"/>
        <v>1</v>
      </c>
      <c r="H208" s="77">
        <v>0</v>
      </c>
      <c r="I208" s="75">
        <v>0</v>
      </c>
      <c r="J208" s="46">
        <f t="shared" si="28"/>
        <v>1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+'2'!J209</f>
        <v>3</v>
      </c>
      <c r="F209" s="70"/>
      <c r="G209" s="46">
        <f t="shared" si="27"/>
        <v>3</v>
      </c>
      <c r="H209" s="77">
        <v>0</v>
      </c>
      <c r="I209" s="75">
        <v>0</v>
      </c>
      <c r="J209" s="46">
        <f t="shared" si="28"/>
        <v>3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+'2'!J213</f>
        <v>0</v>
      </c>
      <c r="F213" s="70">
        <v>1</v>
      </c>
      <c r="G213" s="46">
        <f t="shared" si="27"/>
        <v>1</v>
      </c>
      <c r="H213" s="77">
        <v>0</v>
      </c>
      <c r="I213" s="75">
        <v>0</v>
      </c>
      <c r="J213" s="46">
        <f t="shared" si="28"/>
        <v>0</v>
      </c>
      <c r="K213" s="71">
        <v>1</v>
      </c>
      <c r="L213" s="20">
        <v>40</v>
      </c>
      <c r="M213" s="64">
        <f t="shared" si="31"/>
        <v>40</v>
      </c>
      <c r="N213" s="17" t="s">
        <v>16</v>
      </c>
      <c r="O213" s="18"/>
      <c r="P213" s="145">
        <f t="shared" si="35"/>
        <v>40</v>
      </c>
      <c r="Q213" s="89">
        <v>15</v>
      </c>
      <c r="R213" s="43">
        <f t="shared" si="32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+'2'!J216</f>
        <v>40</v>
      </c>
      <c r="F216" s="70"/>
      <c r="G216" s="46">
        <f t="shared" si="27"/>
        <v>40</v>
      </c>
      <c r="H216" s="77">
        <v>0</v>
      </c>
      <c r="I216" s="75">
        <v>0</v>
      </c>
      <c r="J216" s="46">
        <f t="shared" si="28"/>
        <v>40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+'2'!J217</f>
        <v>32</v>
      </c>
      <c r="F217" s="70"/>
      <c r="G217" s="46">
        <f t="shared" si="27"/>
        <v>32</v>
      </c>
      <c r="H217" s="77">
        <v>0</v>
      </c>
      <c r="I217" s="75">
        <v>0</v>
      </c>
      <c r="J217" s="46">
        <f t="shared" si="28"/>
        <v>32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+'2'!J218</f>
        <v>20</v>
      </c>
      <c r="F218" s="70"/>
      <c r="G218" s="46">
        <f t="shared" si="27"/>
        <v>20</v>
      </c>
      <c r="H218" s="77">
        <v>0</v>
      </c>
      <c r="I218" s="75">
        <v>0</v>
      </c>
      <c r="J218" s="46">
        <f t="shared" si="28"/>
        <v>19</v>
      </c>
      <c r="K218" s="71">
        <v>1</v>
      </c>
      <c r="L218" s="20">
        <v>20</v>
      </c>
      <c r="M218" s="64">
        <f t="shared" si="31"/>
        <v>20</v>
      </c>
      <c r="N218" s="17" t="s">
        <v>16</v>
      </c>
      <c r="O218" s="18"/>
      <c r="P218" s="145">
        <f t="shared" si="35"/>
        <v>20</v>
      </c>
      <c r="Q218" s="89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+'2'!J224</f>
        <v>115</v>
      </c>
      <c r="F224" s="70"/>
      <c r="G224" s="46">
        <f t="shared" si="27"/>
        <v>115</v>
      </c>
      <c r="H224" s="77">
        <v>0</v>
      </c>
      <c r="I224" s="75">
        <v>0</v>
      </c>
      <c r="J224" s="46">
        <f t="shared" si="28"/>
        <v>115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0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+'2'!J231</f>
        <v>0</v>
      </c>
      <c r="F231" s="70"/>
      <c r="G231" s="46">
        <f t="shared" ref="G231:G258" si="37">E231+F231</f>
        <v>0</v>
      </c>
      <c r="H231" s="77">
        <v>0</v>
      </c>
      <c r="I231" s="75">
        <v>0</v>
      </c>
      <c r="J231" s="46">
        <f t="shared" ref="J231:J258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+'2'!J237</f>
        <v>2</v>
      </c>
      <c r="F237" s="70">
        <v>3</v>
      </c>
      <c r="G237" s="46">
        <f t="shared" si="37"/>
        <v>5</v>
      </c>
      <c r="H237" s="77">
        <v>0</v>
      </c>
      <c r="I237" s="75">
        <v>0</v>
      </c>
      <c r="J237" s="46">
        <f t="shared" si="38"/>
        <v>3</v>
      </c>
      <c r="K237" s="71">
        <v>2</v>
      </c>
      <c r="L237" s="20">
        <v>50</v>
      </c>
      <c r="M237" s="64">
        <f t="shared" si="39"/>
        <v>100</v>
      </c>
      <c r="N237" s="17" t="s">
        <v>16</v>
      </c>
      <c r="O237" s="18">
        <v>25</v>
      </c>
      <c r="P237" s="145">
        <f t="shared" si="35"/>
        <v>75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+'2'!J238</f>
        <v>1</v>
      </c>
      <c r="F238" s="70">
        <v>3</v>
      </c>
      <c r="G238" s="46">
        <f t="shared" si="37"/>
        <v>4</v>
      </c>
      <c r="H238" s="77">
        <v>0</v>
      </c>
      <c r="I238" s="75">
        <v>0</v>
      </c>
      <c r="J238" s="46">
        <f t="shared" si="38"/>
        <v>2</v>
      </c>
      <c r="K238" s="71">
        <v>2</v>
      </c>
      <c r="L238" s="20">
        <v>50</v>
      </c>
      <c r="M238" s="64">
        <f t="shared" si="39"/>
        <v>100</v>
      </c>
      <c r="N238" s="17" t="s">
        <v>16</v>
      </c>
      <c r="O238" s="18">
        <v>25</v>
      </c>
      <c r="P238" s="145">
        <f t="shared" si="35"/>
        <v>75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29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39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>
        <v>35</v>
      </c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+'2'!J251</f>
        <v>1</v>
      </c>
      <c r="F251" s="70"/>
      <c r="G251" s="46">
        <f t="shared" si="37"/>
        <v>1</v>
      </c>
      <c r="H251" s="77">
        <v>0</v>
      </c>
      <c r="I251" s="75">
        <v>0</v>
      </c>
      <c r="J251" s="46">
        <f t="shared" si="38"/>
        <v>1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/>
      <c r="C252" s="19"/>
      <c r="D252" s="10"/>
      <c r="E252" s="63">
        <f>+'2'!J252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ht="25.5" x14ac:dyDescent="0.55000000000000004">
      <c r="A253" s="10"/>
      <c r="B253" s="10"/>
      <c r="C253" s="19"/>
      <c r="D253" s="10"/>
      <c r="E253" s="63">
        <f>+'2'!J253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si="38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2"/>
        <v>0</v>
      </c>
    </row>
    <row r="254" spans="1:18" ht="25.5" x14ac:dyDescent="0.55000000000000004">
      <c r="A254" s="10"/>
      <c r="B254" s="10"/>
      <c r="C254" s="19"/>
      <c r="D254" s="10"/>
      <c r="E254" s="63">
        <f>+'2'!J254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2"/>
        <v>0</v>
      </c>
    </row>
    <row r="255" spans="1:18" ht="25.5" x14ac:dyDescent="0.55000000000000004">
      <c r="A255" s="10"/>
      <c r="B255" s="10"/>
      <c r="C255" s="19"/>
      <c r="D255" s="10"/>
      <c r="E255" s="63">
        <f>+'2'!J255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+'2'!J256</f>
        <v>0</v>
      </c>
      <c r="F256" s="70"/>
      <c r="G256" s="46">
        <f t="shared" si="37"/>
        <v>0</v>
      </c>
      <c r="H256" s="77">
        <v>0</v>
      </c>
      <c r="I256" s="75">
        <v>0</v>
      </c>
      <c r="J256" s="46">
        <f t="shared" si="38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2"/>
        <v>0</v>
      </c>
    </row>
    <row r="257" spans="1:24" ht="25.5" x14ac:dyDescent="0.55000000000000004">
      <c r="A257" s="10"/>
      <c r="B257" s="10"/>
      <c r="C257" s="19"/>
      <c r="D257" s="10"/>
      <c r="E257" s="63">
        <f>+'2'!J257</f>
        <v>0</v>
      </c>
      <c r="F257" s="70"/>
      <c r="G257" s="46">
        <f t="shared" si="37"/>
        <v>0</v>
      </c>
      <c r="H257" s="77">
        <v>0</v>
      </c>
      <c r="I257" s="75">
        <v>0</v>
      </c>
      <c r="J257" s="46">
        <f t="shared" si="38"/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2"/>
        <v>0</v>
      </c>
    </row>
    <row r="258" spans="1:24" ht="24" customHeight="1" x14ac:dyDescent="0.55000000000000004">
      <c r="A258" s="10"/>
      <c r="B258" s="10"/>
      <c r="C258" s="19"/>
      <c r="D258" s="10"/>
      <c r="E258" s="63">
        <f>+'2'!J258</f>
        <v>0</v>
      </c>
      <c r="F258" s="70"/>
      <c r="G258" s="46">
        <f t="shared" si="37"/>
        <v>0</v>
      </c>
      <c r="H258" s="77">
        <v>0</v>
      </c>
      <c r="I258" s="75">
        <v>0</v>
      </c>
      <c r="J258" s="46">
        <f t="shared" si="38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si="35"/>
        <v>0</v>
      </c>
      <c r="Q258" s="89"/>
      <c r="R258" s="43">
        <f t="shared" si="32"/>
        <v>0</v>
      </c>
    </row>
    <row r="259" spans="1:24" ht="25.5" x14ac:dyDescent="0.55000000000000004">
      <c r="A259" s="10"/>
      <c r="B259" s="10"/>
      <c r="C259" s="19"/>
      <c r="D259" s="10"/>
      <c r="E259" s="63">
        <f>+'2'!J259</f>
        <v>0</v>
      </c>
      <c r="F259" s="70"/>
      <c r="G259" s="46">
        <f t="shared" ref="G259" si="43">E259+F259</f>
        <v>0</v>
      </c>
      <c r="H259" s="77">
        <v>0</v>
      </c>
      <c r="I259" s="75">
        <v>0</v>
      </c>
      <c r="J259" s="46">
        <f t="shared" ref="J259" si="44">+G259-H259-K259-I259</f>
        <v>0</v>
      </c>
      <c r="K259" s="71"/>
      <c r="L259" s="20"/>
      <c r="M259" s="64">
        <f t="shared" ref="M259" si="45">+L259*K259</f>
        <v>0</v>
      </c>
      <c r="N259" s="17" t="s">
        <v>16</v>
      </c>
      <c r="O259" s="18"/>
      <c r="P259" s="23">
        <f t="shared" si="35"/>
        <v>0</v>
      </c>
      <c r="Q259" s="89"/>
      <c r="R259" s="43">
        <f t="shared" ref="R259" si="4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1161.6500000000003</v>
      </c>
    </row>
    <row r="261" spans="1:24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24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4060</v>
      </c>
    </row>
    <row r="263" spans="1:24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4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2161</v>
      </c>
      <c r="O264" s="2">
        <v>370</v>
      </c>
      <c r="P264" s="2">
        <v>145</v>
      </c>
      <c r="Q264" s="87">
        <v>75</v>
      </c>
      <c r="R264" s="2">
        <v>120</v>
      </c>
      <c r="S264" s="2">
        <v>200</v>
      </c>
      <c r="T264" s="2">
        <v>320</v>
      </c>
      <c r="U264" s="2">
        <v>350</v>
      </c>
      <c r="V264" s="2">
        <v>65</v>
      </c>
      <c r="W264" s="2">
        <v>216</v>
      </c>
      <c r="X264" s="2">
        <v>300</v>
      </c>
    </row>
    <row r="265" spans="1:24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>
        <v>90</v>
      </c>
      <c r="O266" s="2" t="s">
        <v>1461</v>
      </c>
      <c r="P266" s="136"/>
      <c r="Q266" s="136"/>
      <c r="R266" s="136"/>
    </row>
    <row r="267" spans="1:24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709</v>
      </c>
      <c r="P267" s="136"/>
      <c r="Q267" s="136"/>
      <c r="R267" s="136"/>
    </row>
    <row r="268" spans="1:24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1100</v>
      </c>
      <c r="P268" s="136"/>
      <c r="Q268" s="136"/>
      <c r="R268" s="136"/>
    </row>
    <row r="269" spans="1:24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1100</v>
      </c>
      <c r="P269" s="138" t="s">
        <v>1416</v>
      </c>
      <c r="Q269" s="139" t="s">
        <v>1417</v>
      </c>
      <c r="R269" s="140" t="s">
        <v>1418</v>
      </c>
    </row>
    <row r="270" spans="1:24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275</v>
      </c>
    </row>
    <row r="271" spans="1:24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4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275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82.5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5.7750000000000004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186.72499999999999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T342"/>
  <sheetViews>
    <sheetView zoomScale="80" zoomScaleNormal="80" workbookViewId="0">
      <pane xSplit="10" ySplit="4" topLeftCell="K122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+'3'!J5</f>
        <v>23</v>
      </c>
      <c r="F5" s="70"/>
      <c r="G5" s="46">
        <f t="shared" ref="G5:G26" si="0">E5+F5</f>
        <v>23</v>
      </c>
      <c r="H5" s="77">
        <v>0</v>
      </c>
      <c r="I5" s="75">
        <v>0</v>
      </c>
      <c r="J5" s="46">
        <f t="shared" ref="J5:J26" si="1">+G5-H5-K5-I5</f>
        <v>21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45">
        <f t="shared" ref="P5:P68" si="2">SUM(M5-O5)</f>
        <v>100</v>
      </c>
      <c r="Q5" s="13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+'3'!J6</f>
        <v>89</v>
      </c>
      <c r="F6" s="70"/>
      <c r="G6" s="46">
        <f t="shared" si="0"/>
        <v>89</v>
      </c>
      <c r="H6" s="77">
        <v>0</v>
      </c>
      <c r="I6" s="75">
        <v>0</v>
      </c>
      <c r="J6" s="46">
        <f t="shared" si="1"/>
        <v>82</v>
      </c>
      <c r="K6" s="71">
        <v>7</v>
      </c>
      <c r="L6" s="15">
        <v>100</v>
      </c>
      <c r="M6" s="64">
        <f t="shared" ref="M6:M80" si="3">+L6*K6</f>
        <v>700</v>
      </c>
      <c r="N6" s="17" t="s">
        <v>16</v>
      </c>
      <c r="O6" s="18">
        <v>360</v>
      </c>
      <c r="P6" s="145">
        <f t="shared" si="2"/>
        <v>340</v>
      </c>
      <c r="Q6" s="13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3</v>
      </c>
      <c r="K15" s="71">
        <v>2</v>
      </c>
      <c r="L15" s="15">
        <v>50</v>
      </c>
      <c r="M15" s="64">
        <f t="shared" si="3"/>
        <v>100</v>
      </c>
      <c r="N15" s="17" t="s">
        <v>16</v>
      </c>
      <c r="O15" s="18"/>
      <c r="P15" s="145">
        <f t="shared" si="2"/>
        <v>100</v>
      </c>
      <c r="Q15" s="13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5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5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24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7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>
        <v>40</v>
      </c>
      <c r="P24" s="145">
        <f t="shared" si="2"/>
        <v>160</v>
      </c>
      <c r="Q24" s="13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+'3'!J26</f>
        <v>4</v>
      </c>
      <c r="F26" s="70"/>
      <c r="G26" s="46">
        <f t="shared" si="0"/>
        <v>4</v>
      </c>
      <c r="H26" s="77">
        <v>0</v>
      </c>
      <c r="I26" s="75">
        <v>0</v>
      </c>
      <c r="J26" s="46">
        <f t="shared" si="1"/>
        <v>4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+'3'!J31</f>
        <v>22</v>
      </c>
      <c r="F31" s="70"/>
      <c r="G31" s="46">
        <f t="shared" si="5"/>
        <v>22</v>
      </c>
      <c r="H31" s="77">
        <v>0</v>
      </c>
      <c r="I31" s="75">
        <v>0</v>
      </c>
      <c r="J31" s="46">
        <f t="shared" si="6"/>
        <v>19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>
        <v>60</v>
      </c>
      <c r="P31" s="145">
        <f t="shared" si="2"/>
        <v>240</v>
      </c>
      <c r="Q31" s="13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+'3'!J32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6"/>
        <v>6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45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5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0</v>
      </c>
      <c r="K41" s="71">
        <v>1</v>
      </c>
      <c r="L41" s="15">
        <v>0</v>
      </c>
      <c r="M41" s="64">
        <f t="shared" si="3"/>
        <v>0</v>
      </c>
      <c r="N41" s="17" t="s">
        <v>1454</v>
      </c>
      <c r="O41" s="18"/>
      <c r="P41" s="23">
        <f t="shared" si="2"/>
        <v>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+'3'!J46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+'3'!J47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+'3'!J48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+'3'!J49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+'3'!J50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+'3'!J53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+'3'!J55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+'3'!J57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1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/>
      <c r="P57" s="145">
        <f t="shared" si="2"/>
        <v>120</v>
      </c>
      <c r="Q57" s="13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+'3'!J59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+'3'!J62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0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/>
      <c r="P62" s="145">
        <f t="shared" si="2"/>
        <v>120</v>
      </c>
      <c r="Q62" s="13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+'3'!J64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2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+'3'!J65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+'3'!J66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0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5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/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+'3'!J72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+'3'!J74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3"/>
        <v>50</v>
      </c>
      <c r="N74" s="17" t="s">
        <v>1462</v>
      </c>
      <c r="O74" s="18">
        <v>50</v>
      </c>
      <c r="P74" s="23">
        <f t="shared" si="7"/>
        <v>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+'3'!J77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+'3'!J80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+'3'!J81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+'3'!J87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+'3'!J88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+'3'!J94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+'3'!J95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+'3'!J96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+'3'!J97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+'3'!J98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+'3'!J99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+'3'!J100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+'3'!J101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+'3'!J102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+'3'!J106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+'3'!J107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+'3'!J108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+'3'!J109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+'3'!J110</f>
        <v>9</v>
      </c>
      <c r="F110" s="70"/>
      <c r="G110" s="46">
        <f t="shared" si="20"/>
        <v>9</v>
      </c>
      <c r="H110" s="77">
        <v>0</v>
      </c>
      <c r="I110" s="75">
        <v>0</v>
      </c>
      <c r="J110" s="46">
        <f t="shared" si="21"/>
        <v>8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45">
        <f t="shared" si="7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+'3'!J111</f>
        <v>7</v>
      </c>
      <c r="F111" s="70"/>
      <c r="G111" s="46">
        <f t="shared" si="20"/>
        <v>7</v>
      </c>
      <c r="H111" s="77">
        <v>0</v>
      </c>
      <c r="I111" s="75">
        <v>0</v>
      </c>
      <c r="J111" s="46">
        <f t="shared" si="21"/>
        <v>7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+'3'!J112</f>
        <v>1</v>
      </c>
      <c r="F112" s="70"/>
      <c r="G112" s="46">
        <f t="shared" si="20"/>
        <v>1</v>
      </c>
      <c r="H112" s="77">
        <v>0</v>
      </c>
      <c r="I112" s="75">
        <v>0</v>
      </c>
      <c r="J112" s="46">
        <f t="shared" si="21"/>
        <v>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+'3'!J113</f>
        <v>11</v>
      </c>
      <c r="F113" s="70"/>
      <c r="G113" s="46">
        <f t="shared" si="20"/>
        <v>11</v>
      </c>
      <c r="H113" s="77">
        <v>0</v>
      </c>
      <c r="I113" s="75">
        <v>0</v>
      </c>
      <c r="J113" s="46">
        <f t="shared" si="21"/>
        <v>10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45">
        <f t="shared" si="7"/>
        <v>55</v>
      </c>
      <c r="Q113" s="13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+'3'!J114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+'3'!J115</f>
        <v>11</v>
      </c>
      <c r="F115" s="70"/>
      <c r="G115" s="46">
        <f t="shared" si="20"/>
        <v>11</v>
      </c>
      <c r="H115" s="77">
        <v>0</v>
      </c>
      <c r="I115" s="75">
        <v>0</v>
      </c>
      <c r="J115" s="46">
        <f t="shared" si="21"/>
        <v>11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+'3'!J116</f>
        <v>17</v>
      </c>
      <c r="F116" s="70"/>
      <c r="G116" s="46">
        <f t="shared" si="20"/>
        <v>17</v>
      </c>
      <c r="H116" s="77">
        <v>0</v>
      </c>
      <c r="I116" s="75">
        <v>0</v>
      </c>
      <c r="J116" s="46">
        <f t="shared" si="21"/>
        <v>16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45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+'3'!J117</f>
        <v>4</v>
      </c>
      <c r="F117" s="70"/>
      <c r="G117" s="46">
        <f t="shared" si="20"/>
        <v>4</v>
      </c>
      <c r="H117" s="77">
        <v>0</v>
      </c>
      <c r="I117" s="75">
        <v>0</v>
      </c>
      <c r="J117" s="46">
        <f t="shared" si="21"/>
        <v>3</v>
      </c>
      <c r="K117" s="71">
        <v>1</v>
      </c>
      <c r="L117" s="22">
        <v>55</v>
      </c>
      <c r="M117" s="64">
        <f t="shared" si="8"/>
        <v>55</v>
      </c>
      <c r="N117" s="17" t="s">
        <v>16</v>
      </c>
      <c r="O117" s="18"/>
      <c r="P117" s="145">
        <f t="shared" si="7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+'3'!J118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+'3'!J119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+'3'!J120</f>
        <v>5</v>
      </c>
      <c r="F120" s="70"/>
      <c r="G120" s="46">
        <f t="shared" si="20"/>
        <v>5</v>
      </c>
      <c r="H120" s="77">
        <v>0</v>
      </c>
      <c r="I120" s="75">
        <v>0</v>
      </c>
      <c r="J120" s="46">
        <f t="shared" si="21"/>
        <v>5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+'3'!J121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+'3'!J122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+'3'!J123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+'3'!J124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+'3'!J125</f>
        <v>7</v>
      </c>
      <c r="F125" s="70"/>
      <c r="G125" s="46">
        <f t="shared" si="20"/>
        <v>7</v>
      </c>
      <c r="H125" s="77">
        <v>0</v>
      </c>
      <c r="I125" s="75">
        <v>0</v>
      </c>
      <c r="J125" s="46">
        <f t="shared" si="21"/>
        <v>7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+'3'!J126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+'3'!J127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+'3'!J128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+'3'!J129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+'3'!J130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+'3'!J131</f>
        <v>2</v>
      </c>
      <c r="F131" s="70">
        <v>2</v>
      </c>
      <c r="G131" s="46">
        <f t="shared" si="20"/>
        <v>4</v>
      </c>
      <c r="H131" s="77">
        <v>0</v>
      </c>
      <c r="I131" s="75">
        <v>0</v>
      </c>
      <c r="J131" s="46">
        <f t="shared" si="21"/>
        <v>1</v>
      </c>
      <c r="K131" s="71">
        <v>3</v>
      </c>
      <c r="L131" s="22">
        <v>50</v>
      </c>
      <c r="M131" s="64">
        <f t="shared" si="8"/>
        <v>150</v>
      </c>
      <c r="N131" s="17" t="s">
        <v>16</v>
      </c>
      <c r="O131" s="18"/>
      <c r="P131" s="145">
        <f t="shared" si="7"/>
        <v>150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+'3'!J132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+'3'!J133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40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+'3'!J134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+'3'!J135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+'3'!J136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+'3'!J137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+'3'!J138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+'3'!J139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+'3'!J140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+'3'!J141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ref="P141:P196" si="27">SUM(M141-O141)</f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+'3'!J142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+'3'!J143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+'3'!J144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+'3'!J145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+'3'!J146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+'3'!J147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+'3'!J148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+'3'!J149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+'3'!J150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+'3'!J151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+'3'!J152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+'3'!J153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+'3'!J154</f>
        <v>4</v>
      </c>
      <c r="F154" s="70"/>
      <c r="G154" s="46">
        <f t="shared" si="20"/>
        <v>4</v>
      </c>
      <c r="H154" s="77">
        <v>0</v>
      </c>
      <c r="I154" s="75">
        <v>0</v>
      </c>
      <c r="J154" s="46">
        <f t="shared" si="21"/>
        <v>4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+'3'!J155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+'3'!J156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+'3'!J157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+'3'!J158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+'3'!J159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+'3'!J160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+'3'!J161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+'3'!J162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+'3'!J163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+'3'!J164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+'3'!J165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+'3'!J166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+'3'!J167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+'3'!J168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+'3'!J169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+'3'!J170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+'3'!J171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+'3'!J172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+'3'!J174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+'3'!J175</f>
        <v>10</v>
      </c>
      <c r="F175" s="70"/>
      <c r="G175" s="46">
        <f t="shared" si="28"/>
        <v>10</v>
      </c>
      <c r="H175" s="77">
        <v>0</v>
      </c>
      <c r="I175" s="75">
        <v>0</v>
      </c>
      <c r="J175" s="46">
        <f t="shared" si="29"/>
        <v>9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5">
        <f t="shared" si="27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+'3'!J176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+'3'!J177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+'3'!J178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+'3'!J179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+'3'!J180</f>
        <v>6</v>
      </c>
      <c r="F180" s="70"/>
      <c r="G180" s="46">
        <f t="shared" si="28"/>
        <v>6</v>
      </c>
      <c r="H180" s="77">
        <v>0</v>
      </c>
      <c r="I180" s="75">
        <v>0</v>
      </c>
      <c r="J180" s="46">
        <f t="shared" si="29"/>
        <v>6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+'3'!J181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+'3'!J182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+'3'!J183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+'3'!J184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+'3'!J185</f>
        <v>4</v>
      </c>
      <c r="F185" s="70"/>
      <c r="G185" s="46">
        <f t="shared" si="28"/>
        <v>4</v>
      </c>
      <c r="H185" s="77">
        <v>0</v>
      </c>
      <c r="I185" s="75">
        <v>0</v>
      </c>
      <c r="J185" s="46">
        <f t="shared" si="29"/>
        <v>4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+'3'!J186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+'3'!J188</f>
        <v>20</v>
      </c>
      <c r="F188" s="70"/>
      <c r="G188" s="46">
        <f>E188+F188</f>
        <v>20</v>
      </c>
      <c r="H188" s="77">
        <v>0</v>
      </c>
      <c r="I188" s="75">
        <v>0</v>
      </c>
      <c r="J188" s="46">
        <f>+G188-H188-K188-I188</f>
        <v>10</v>
      </c>
      <c r="K188" s="71">
        <v>10</v>
      </c>
      <c r="L188" s="20">
        <v>15</v>
      </c>
      <c r="M188" s="64">
        <f>+L188*K188</f>
        <v>150</v>
      </c>
      <c r="N188" s="17" t="s">
        <v>16</v>
      </c>
      <c r="O188" s="18"/>
      <c r="P188" s="145">
        <f t="shared" si="27"/>
        <v>150</v>
      </c>
      <c r="Q188" s="89">
        <v>3.5</v>
      </c>
      <c r="R188" s="43">
        <f>+K188*Q188</f>
        <v>35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+'3'!J190</f>
        <v>7</v>
      </c>
      <c r="F190" s="70"/>
      <c r="G190" s="46">
        <f t="shared" si="28"/>
        <v>7</v>
      </c>
      <c r="H190" s="77">
        <v>0</v>
      </c>
      <c r="I190" s="75">
        <v>0</v>
      </c>
      <c r="J190" s="46">
        <f t="shared" si="29"/>
        <v>7</v>
      </c>
      <c r="K190" s="71"/>
      <c r="L190" s="20">
        <v>55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+'3'!J191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+'3'!J192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+'3'!J193</f>
        <v>9</v>
      </c>
      <c r="F193" s="70"/>
      <c r="G193" s="46">
        <f t="shared" si="28"/>
        <v>9</v>
      </c>
      <c r="H193" s="77">
        <v>0</v>
      </c>
      <c r="I193" s="75">
        <v>0</v>
      </c>
      <c r="J193" s="46">
        <f t="shared" si="29"/>
        <v>8</v>
      </c>
      <c r="K193" s="71">
        <v>1</v>
      </c>
      <c r="L193" s="20">
        <v>60</v>
      </c>
      <c r="M193" s="64">
        <f t="shared" si="32"/>
        <v>60</v>
      </c>
      <c r="N193" s="17" t="s">
        <v>16</v>
      </c>
      <c r="O193" s="18"/>
      <c r="P193" s="145">
        <f t="shared" si="27"/>
        <v>60</v>
      </c>
      <c r="Q193" s="89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+'3'!J194</f>
        <v>15</v>
      </c>
      <c r="F194" s="70"/>
      <c r="G194" s="46">
        <f t="shared" si="28"/>
        <v>15</v>
      </c>
      <c r="H194" s="77">
        <v>0</v>
      </c>
      <c r="I194" s="75">
        <v>0</v>
      </c>
      <c r="J194" s="46">
        <f t="shared" si="29"/>
        <v>15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+'3'!J195</f>
        <v>9</v>
      </c>
      <c r="F195" s="70"/>
      <c r="G195" s="46">
        <f t="shared" si="28"/>
        <v>9</v>
      </c>
      <c r="H195" s="77">
        <v>0</v>
      </c>
      <c r="I195" s="75">
        <v>0</v>
      </c>
      <c r="J195" s="46">
        <f t="shared" si="29"/>
        <v>9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+'3'!J196</f>
        <v>9</v>
      </c>
      <c r="F196" s="70"/>
      <c r="G196" s="46">
        <f t="shared" si="28"/>
        <v>9</v>
      </c>
      <c r="H196" s="77">
        <v>0</v>
      </c>
      <c r="I196" s="75">
        <v>0</v>
      </c>
      <c r="J196" s="46">
        <f t="shared" si="29"/>
        <v>9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+'3'!J197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03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+'3'!J198</f>
        <v>7</v>
      </c>
      <c r="F198" s="70"/>
      <c r="G198" s="46">
        <f t="shared" si="28"/>
        <v>7</v>
      </c>
      <c r="H198" s="77">
        <v>0</v>
      </c>
      <c r="I198" s="75">
        <v>0</v>
      </c>
      <c r="J198" s="46">
        <f t="shared" si="29"/>
        <v>7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+'3'!J199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+'3'!J200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+'3'!J201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+'3'!J202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+'3'!J203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+'3'!J204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ref="P204:P259" si="37">SUM(M204-O204)</f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+'3'!J205</f>
        <v>9</v>
      </c>
      <c r="F205" s="70"/>
      <c r="G205" s="46">
        <f t="shared" si="28"/>
        <v>9</v>
      </c>
      <c r="H205" s="77">
        <v>0</v>
      </c>
      <c r="I205" s="75">
        <v>0</v>
      </c>
      <c r="J205" s="46">
        <f t="shared" si="29"/>
        <v>9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+'3'!J206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+'3'!J208</f>
        <v>1</v>
      </c>
      <c r="F208" s="70"/>
      <c r="G208" s="46">
        <f t="shared" si="28"/>
        <v>1</v>
      </c>
      <c r="H208" s="77">
        <v>0</v>
      </c>
      <c r="I208" s="75">
        <v>0</v>
      </c>
      <c r="J208" s="46">
        <f t="shared" si="29"/>
        <v>1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+'3'!J209</f>
        <v>3</v>
      </c>
      <c r="F209" s="70"/>
      <c r="G209" s="46">
        <f t="shared" si="28"/>
        <v>3</v>
      </c>
      <c r="H209" s="77">
        <v>0</v>
      </c>
      <c r="I209" s="75">
        <v>0</v>
      </c>
      <c r="J209" s="46">
        <f t="shared" si="29"/>
        <v>3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+'3'!J210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 t="shared" si="32"/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+'3'!J211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40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+'3'!J212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40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+'3'!J213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40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+'3'!J214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 t="shared" si="32"/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+'3'!J215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+'3'!J216</f>
        <v>40</v>
      </c>
      <c r="F216" s="70"/>
      <c r="G216" s="46">
        <f t="shared" si="28"/>
        <v>40</v>
      </c>
      <c r="H216" s="77">
        <v>0</v>
      </c>
      <c r="I216" s="75">
        <v>0</v>
      </c>
      <c r="J216" s="46">
        <f t="shared" si="29"/>
        <v>40</v>
      </c>
      <c r="K216" s="71"/>
      <c r="L216" s="20">
        <v>10</v>
      </c>
      <c r="M216" s="64">
        <f t="shared" si="32"/>
        <v>0</v>
      </c>
      <c r="N216" s="17"/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+'3'!J217</f>
        <v>32</v>
      </c>
      <c r="F217" s="70"/>
      <c r="G217" s="46">
        <f t="shared" si="28"/>
        <v>32</v>
      </c>
      <c r="H217" s="77">
        <v>0</v>
      </c>
      <c r="I217" s="75">
        <v>0</v>
      </c>
      <c r="J217" s="46">
        <f t="shared" si="29"/>
        <v>32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+'3'!J218</f>
        <v>19</v>
      </c>
      <c r="F218" s="70"/>
      <c r="G218" s="46">
        <f t="shared" si="28"/>
        <v>19</v>
      </c>
      <c r="H218" s="77">
        <v>0</v>
      </c>
      <c r="I218" s="75">
        <v>0</v>
      </c>
      <c r="J218" s="46">
        <f t="shared" si="29"/>
        <v>18</v>
      </c>
      <c r="K218" s="71">
        <v>1</v>
      </c>
      <c r="L218" s="20">
        <v>20</v>
      </c>
      <c r="M218" s="64">
        <f t="shared" si="32"/>
        <v>20</v>
      </c>
      <c r="N218" s="17" t="s">
        <v>16</v>
      </c>
      <c r="O218" s="18"/>
      <c r="P218" s="145">
        <f t="shared" si="37"/>
        <v>20</v>
      </c>
      <c r="Q218" s="89">
        <v>16.670000000000002</v>
      </c>
      <c r="R218" s="43">
        <f t="shared" si="33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+'3'!J219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+'3'!J220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+'3'!J221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+'3'!J222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+'3'!J223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+'3'!J224</f>
        <v>115</v>
      </c>
      <c r="F224" s="70"/>
      <c r="G224" s="46">
        <f t="shared" si="28"/>
        <v>115</v>
      </c>
      <c r="H224" s="77">
        <v>0</v>
      </c>
      <c r="I224" s="75">
        <v>0</v>
      </c>
      <c r="J224" s="46">
        <f t="shared" si="29"/>
        <v>115</v>
      </c>
      <c r="K224" s="71"/>
      <c r="L224" s="20">
        <v>0</v>
      </c>
      <c r="M224" s="64">
        <f t="shared" si="32"/>
        <v>0</v>
      </c>
      <c r="N224" s="17"/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+'3'!J225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+'3'!J226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+'3'!J227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+'3'!J228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+'3'!J229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+'3'!J230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+'3'!J231</f>
        <v>0</v>
      </c>
      <c r="F231" s="70"/>
      <c r="G231" s="46">
        <f t="shared" ref="G231:G258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+'3'!J232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+'3'!J233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+'3'!J234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+'3'!J235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+'3'!J236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+'3'!J237</f>
        <v>3</v>
      </c>
      <c r="F237" s="70"/>
      <c r="G237" s="46">
        <f t="shared" si="39"/>
        <v>3</v>
      </c>
      <c r="H237" s="77">
        <v>0</v>
      </c>
      <c r="I237" s="75">
        <v>0</v>
      </c>
      <c r="J237" s="46">
        <f t="shared" si="40"/>
        <v>3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+'3'!J238</f>
        <v>2</v>
      </c>
      <c r="F238" s="70"/>
      <c r="G238" s="46">
        <f t="shared" si="39"/>
        <v>2</v>
      </c>
      <c r="H238" s="77">
        <v>0</v>
      </c>
      <c r="I238" s="75">
        <v>0</v>
      </c>
      <c r="J238" s="46">
        <f t="shared" si="40"/>
        <v>2</v>
      </c>
      <c r="K238" s="71"/>
      <c r="L238" s="20">
        <v>50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+'3'!J239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+'3'!J240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+'3'!J241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+'3'!J242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+'3'!J243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+'3'!J244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+'3'!J245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+'3'!J246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29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+'3'!J247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+'3'!J248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+'3'!J249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+'3'!J250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+'3'!J251</f>
        <v>1</v>
      </c>
      <c r="F251" s="70"/>
      <c r="G251" s="46">
        <f t="shared" si="39"/>
        <v>1</v>
      </c>
      <c r="H251" s="77">
        <v>0</v>
      </c>
      <c r="I251" s="75">
        <v>0</v>
      </c>
      <c r="J251" s="46">
        <f t="shared" si="40"/>
        <v>1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+'3'!J252</f>
        <v>0</v>
      </c>
      <c r="F252" s="70">
        <v>5</v>
      </c>
      <c r="G252" s="46">
        <f t="shared" si="39"/>
        <v>5</v>
      </c>
      <c r="H252" s="77">
        <v>0</v>
      </c>
      <c r="I252" s="75">
        <v>0</v>
      </c>
      <c r="J252" s="46">
        <f t="shared" si="40"/>
        <v>2</v>
      </c>
      <c r="K252" s="71">
        <v>3</v>
      </c>
      <c r="L252" s="20">
        <v>25</v>
      </c>
      <c r="M252" s="64">
        <f t="shared" si="32"/>
        <v>75</v>
      </c>
      <c r="N252" s="17" t="s">
        <v>16</v>
      </c>
      <c r="O252" s="18"/>
      <c r="P252" s="145">
        <f t="shared" si="37"/>
        <v>75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+'3'!J253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32"/>
        <v>0</v>
      </c>
      <c r="N253" s="17" t="s">
        <v>16</v>
      </c>
      <c r="O253" s="18"/>
      <c r="P253" s="23">
        <f t="shared" si="37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+'3'!J254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7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+'3'!J255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+'3'!J256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/>
    </row>
    <row r="257" spans="1:20" ht="25.5" x14ac:dyDescent="0.55000000000000004">
      <c r="A257" s="10"/>
      <c r="B257" s="10"/>
      <c r="C257" s="19"/>
      <c r="D257" s="10"/>
      <c r="E257" s="63">
        <f>+'3'!J257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/>
    </row>
    <row r="258" spans="1:20" ht="24" customHeight="1" x14ac:dyDescent="0.55000000000000004">
      <c r="A258" s="10"/>
      <c r="B258" s="10"/>
      <c r="C258" s="19"/>
      <c r="D258" s="10"/>
      <c r="E258" s="63">
        <f>+'3'!J258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20" ht="25.5" x14ac:dyDescent="0.55000000000000004">
      <c r="A259" s="10"/>
      <c r="B259" s="10"/>
      <c r="C259" s="19"/>
      <c r="D259" s="10"/>
      <c r="E259" s="63">
        <f>+'3'!J259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20"/>
      <c r="M259" s="64">
        <f t="shared" ref="M259" si="47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8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941.95999999999992</v>
      </c>
    </row>
    <row r="261" spans="1:20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20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2870</v>
      </c>
    </row>
    <row r="263" spans="1:20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0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1700</v>
      </c>
      <c r="O264" s="2">
        <v>80</v>
      </c>
      <c r="P264" s="2">
        <v>240</v>
      </c>
      <c r="Q264" s="87">
        <v>390</v>
      </c>
      <c r="R264" s="2">
        <v>160</v>
      </c>
      <c r="S264" s="2">
        <v>520</v>
      </c>
      <c r="T264" s="2">
        <v>310</v>
      </c>
    </row>
    <row r="265" spans="1:20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0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510</v>
      </c>
      <c r="P267" s="136"/>
      <c r="Q267" s="136"/>
      <c r="R267" s="136"/>
    </row>
    <row r="268" spans="1:20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660</v>
      </c>
      <c r="P268" s="136"/>
      <c r="Q268" s="136"/>
      <c r="R268" s="136"/>
    </row>
    <row r="269" spans="1:20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660</v>
      </c>
      <c r="P269" s="138" t="s">
        <v>1416</v>
      </c>
      <c r="Q269" s="139" t="s">
        <v>1417</v>
      </c>
      <c r="R269" s="140" t="s">
        <v>1418</v>
      </c>
    </row>
    <row r="270" spans="1:20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820</v>
      </c>
    </row>
    <row r="271" spans="1:20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0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820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246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17.22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556.78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Z342"/>
  <sheetViews>
    <sheetView zoomScale="80" zoomScaleNormal="80" workbookViewId="0">
      <pane xSplit="10" ySplit="4" topLeftCell="K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+'4'!J5</f>
        <v>21</v>
      </c>
      <c r="F5" s="70"/>
      <c r="G5" s="46">
        <f t="shared" ref="G5:G26" si="0">E5+F5</f>
        <v>21</v>
      </c>
      <c r="H5" s="77">
        <v>0</v>
      </c>
      <c r="I5" s="75">
        <v>0</v>
      </c>
      <c r="J5" s="46">
        <f t="shared" ref="J5:J26" si="1">+G5-H5-K5-I5</f>
        <v>3</v>
      </c>
      <c r="K5" s="71">
        <v>18</v>
      </c>
      <c r="L5" s="15">
        <v>50</v>
      </c>
      <c r="M5" s="64">
        <f>+L5*K5</f>
        <v>900</v>
      </c>
      <c r="N5" s="17" t="s">
        <v>16</v>
      </c>
      <c r="O5" s="18">
        <v>250</v>
      </c>
      <c r="P5" s="145">
        <f t="shared" ref="P5:P68" si="2">SUM(M5-O5)</f>
        <v>650</v>
      </c>
      <c r="Q5" s="131">
        <v>18.97</v>
      </c>
      <c r="R5" s="43">
        <f>+K5*Q5</f>
        <v>341.46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+'4'!J6</f>
        <v>82</v>
      </c>
      <c r="F6" s="70"/>
      <c r="G6" s="46">
        <f t="shared" si="0"/>
        <v>82</v>
      </c>
      <c r="H6" s="77">
        <v>0</v>
      </c>
      <c r="I6" s="75">
        <v>0</v>
      </c>
      <c r="J6" s="46">
        <f t="shared" si="1"/>
        <v>73</v>
      </c>
      <c r="K6" s="71">
        <v>9</v>
      </c>
      <c r="L6" s="15">
        <v>100</v>
      </c>
      <c r="M6" s="64">
        <f t="shared" ref="M6:M80" si="3">+L6*K6</f>
        <v>900</v>
      </c>
      <c r="N6" s="17" t="s">
        <v>16</v>
      </c>
      <c r="O6" s="18">
        <v>450</v>
      </c>
      <c r="P6" s="145">
        <f t="shared" si="2"/>
        <v>450</v>
      </c>
      <c r="Q6" s="131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+'4'!J11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2</v>
      </c>
      <c r="K11" s="71">
        <v>1</v>
      </c>
      <c r="L11" s="15">
        <v>50</v>
      </c>
      <c r="M11" s="64">
        <f t="shared" si="3"/>
        <v>50</v>
      </c>
      <c r="N11" s="17" t="s">
        <v>1462</v>
      </c>
      <c r="O11" s="18">
        <v>50</v>
      </c>
      <c r="P11" s="23">
        <f t="shared" si="2"/>
        <v>0</v>
      </c>
      <c r="Q11" s="13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+'4'!J15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+'4'!J18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0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>
        <v>50</v>
      </c>
      <c r="P18" s="145">
        <f t="shared" si="2"/>
        <v>50</v>
      </c>
      <c r="Q18" s="13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+'4'!J20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+'4'!J21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+'4'!J22</f>
        <v>24</v>
      </c>
      <c r="F22" s="70"/>
      <c r="G22" s="46">
        <f t="shared" si="0"/>
        <v>24</v>
      </c>
      <c r="H22" s="77">
        <v>4</v>
      </c>
      <c r="I22" s="75">
        <v>0</v>
      </c>
      <c r="J22" s="46">
        <f t="shared" si="1"/>
        <v>20</v>
      </c>
      <c r="K22" s="71"/>
      <c r="L22" s="20">
        <v>100</v>
      </c>
      <c r="M22" s="64">
        <f t="shared" si="3"/>
        <v>0</v>
      </c>
      <c r="N22" s="17" t="s">
        <v>1460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+'4'!J24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3</v>
      </c>
      <c r="K24" s="71">
        <v>4</v>
      </c>
      <c r="L24" s="15">
        <v>100</v>
      </c>
      <c r="M24" s="64">
        <f t="shared" si="3"/>
        <v>400</v>
      </c>
      <c r="N24" s="17" t="s">
        <v>16</v>
      </c>
      <c r="O24" s="18"/>
      <c r="P24" s="145">
        <f t="shared" si="2"/>
        <v>400</v>
      </c>
      <c r="Q24" s="13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+'4'!J26</f>
        <v>4</v>
      </c>
      <c r="F26" s="70"/>
      <c r="G26" s="46">
        <f t="shared" si="0"/>
        <v>4</v>
      </c>
      <c r="H26" s="77">
        <v>2</v>
      </c>
      <c r="I26" s="75">
        <v>0</v>
      </c>
      <c r="J26" s="46">
        <f t="shared" si="1"/>
        <v>0</v>
      </c>
      <c r="K26" s="71">
        <v>2</v>
      </c>
      <c r="L26" s="15">
        <v>100</v>
      </c>
      <c r="M26" s="64">
        <f t="shared" si="3"/>
        <v>200</v>
      </c>
      <c r="N26" s="17" t="s">
        <v>1460</v>
      </c>
      <c r="O26" s="18">
        <v>100</v>
      </c>
      <c r="P26" s="145">
        <f t="shared" si="2"/>
        <v>100</v>
      </c>
      <c r="Q26" s="131">
        <v>32.97</v>
      </c>
      <c r="R26" s="43">
        <f t="shared" si="4"/>
        <v>65.94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+'4'!J28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2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>
        <v>50</v>
      </c>
      <c r="P28" s="145">
        <f t="shared" si="2"/>
        <v>50</v>
      </c>
      <c r="Q28" s="13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+'4'!J31</f>
        <v>19</v>
      </c>
      <c r="F31" s="70"/>
      <c r="G31" s="46">
        <f t="shared" si="5"/>
        <v>19</v>
      </c>
      <c r="H31" s="77">
        <v>0</v>
      </c>
      <c r="I31" s="75">
        <v>0</v>
      </c>
      <c r="J31" s="46">
        <f t="shared" si="6"/>
        <v>16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45">
        <f t="shared" si="2"/>
        <v>300</v>
      </c>
      <c r="Q31" s="13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+'4'!J32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2</v>
      </c>
      <c r="K32" s="71">
        <v>4</v>
      </c>
      <c r="L32" s="15">
        <v>130</v>
      </c>
      <c r="M32" s="64">
        <f t="shared" si="3"/>
        <v>520</v>
      </c>
      <c r="N32" s="17" t="s">
        <v>16</v>
      </c>
      <c r="O32" s="18"/>
      <c r="P32" s="145">
        <f t="shared" si="2"/>
        <v>520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+'4'!J33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+'4'!J34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2</v>
      </c>
      <c r="K34" s="71">
        <v>1</v>
      </c>
      <c r="L34" s="15">
        <v>130</v>
      </c>
      <c r="M34" s="64">
        <f t="shared" si="3"/>
        <v>130</v>
      </c>
      <c r="N34" s="17" t="s">
        <v>16</v>
      </c>
      <c r="O34" s="18"/>
      <c r="P34" s="145">
        <f t="shared" si="2"/>
        <v>130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+'4'!J39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+'4'!J40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0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>
        <v>50</v>
      </c>
      <c r="P40" s="145">
        <f t="shared" si="2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+'4'!J41</f>
        <v>0</v>
      </c>
      <c r="F41" s="70"/>
      <c r="G41" s="46">
        <f t="shared" si="5"/>
        <v>0</v>
      </c>
      <c r="H41" s="77"/>
      <c r="I41" s="75">
        <v>0</v>
      </c>
      <c r="J41" s="46"/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+'4'!J46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5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25</v>
      </c>
      <c r="P46" s="145">
        <f t="shared" si="2"/>
        <v>25</v>
      </c>
      <c r="Q46" s="13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+'4'!J47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+'4'!J48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6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>
        <v>50</v>
      </c>
      <c r="P48" s="145">
        <f t="shared" si="2"/>
        <v>50</v>
      </c>
      <c r="Q48" s="13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+'4'!J49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4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50</v>
      </c>
      <c r="P49" s="145">
        <f t="shared" si="2"/>
        <v>50</v>
      </c>
      <c r="Q49" s="13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+'4'!J50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3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25</v>
      </c>
      <c r="P50" s="145">
        <f t="shared" si="2"/>
        <v>25</v>
      </c>
      <c r="Q50" s="13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+'4'!J53</f>
        <v>5</v>
      </c>
      <c r="F53" s="70">
        <v>2</v>
      </c>
      <c r="G53" s="46">
        <f t="shared" si="5"/>
        <v>7</v>
      </c>
      <c r="H53" s="77">
        <v>0</v>
      </c>
      <c r="I53" s="75">
        <v>0</v>
      </c>
      <c r="J53" s="46">
        <f t="shared" si="6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+'4'!J55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1</v>
      </c>
      <c r="K55" s="71">
        <v>1</v>
      </c>
      <c r="L55" s="15">
        <v>0</v>
      </c>
      <c r="M55" s="64">
        <f>+L55*K55</f>
        <v>0</v>
      </c>
      <c r="N55" s="17" t="s">
        <v>1454</v>
      </c>
      <c r="O55" s="18"/>
      <c r="P55" s="23">
        <f t="shared" si="2"/>
        <v>0</v>
      </c>
      <c r="Q55" s="13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+'4'!J57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0</v>
      </c>
      <c r="K57" s="71">
        <v>1</v>
      </c>
      <c r="L57" s="15">
        <v>0</v>
      </c>
      <c r="M57" s="64">
        <f t="shared" si="3"/>
        <v>0</v>
      </c>
      <c r="N57" s="17" t="s">
        <v>1454</v>
      </c>
      <c r="O57" s="18"/>
      <c r="P57" s="23">
        <f t="shared" si="2"/>
        <v>0</v>
      </c>
      <c r="Q57" s="13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+'4'!J59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+'4'!J64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1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+'4'!J65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1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3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+'4'!J72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+'4'!J74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ref="P74:P132" si="8">SUM(M74-O74)</f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+'4'!J77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+'4'!J80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+'4'!J81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+'4'!J88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+'4'!J94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+'4'!J95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+'4'!J96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+'4'!J97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+'4'!J98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+'4'!J99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+'4'!J100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+'4'!J101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+'4'!J102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+'4'!J106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+'4'!J107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+'4'!J108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+'4'!J109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 t="shared" ref="M109:M113" si="27"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+'4'!J110</f>
        <v>8</v>
      </c>
      <c r="F110" s="70"/>
      <c r="G110" s="46">
        <f t="shared" si="21"/>
        <v>8</v>
      </c>
      <c r="H110" s="77">
        <v>0</v>
      </c>
      <c r="I110" s="75">
        <v>0</v>
      </c>
      <c r="J110" s="46">
        <f t="shared" si="22"/>
        <v>7</v>
      </c>
      <c r="K110" s="71">
        <v>1</v>
      </c>
      <c r="L110" s="22">
        <v>120</v>
      </c>
      <c r="M110" s="64">
        <f t="shared" si="27"/>
        <v>120</v>
      </c>
      <c r="N110" s="17" t="s">
        <v>16</v>
      </c>
      <c r="O110" s="18">
        <v>12</v>
      </c>
      <c r="P110" s="145">
        <f t="shared" si="8"/>
        <v>108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+'4'!J111</f>
        <v>7</v>
      </c>
      <c r="F111" s="70"/>
      <c r="G111" s="46">
        <f t="shared" si="21"/>
        <v>7</v>
      </c>
      <c r="H111" s="77">
        <v>0</v>
      </c>
      <c r="I111" s="75">
        <v>0</v>
      </c>
      <c r="J111" s="46">
        <f t="shared" si="22"/>
        <v>5</v>
      </c>
      <c r="K111" s="71">
        <v>2</v>
      </c>
      <c r="L111" s="20">
        <v>250</v>
      </c>
      <c r="M111" s="64">
        <f t="shared" si="27"/>
        <v>500</v>
      </c>
      <c r="N111" s="17" t="s">
        <v>16</v>
      </c>
      <c r="O111" s="18">
        <v>25</v>
      </c>
      <c r="P111" s="145">
        <f t="shared" si="8"/>
        <v>475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+'4'!J112</f>
        <v>1</v>
      </c>
      <c r="F112" s="70"/>
      <c r="G112" s="46">
        <f t="shared" si="21"/>
        <v>1</v>
      </c>
      <c r="H112" s="77">
        <v>0</v>
      </c>
      <c r="I112" s="75">
        <v>0</v>
      </c>
      <c r="J112" s="46">
        <f t="shared" si="22"/>
        <v>0</v>
      </c>
      <c r="K112" s="71">
        <v>1</v>
      </c>
      <c r="L112" s="20">
        <v>100</v>
      </c>
      <c r="M112" s="64">
        <f t="shared" si="27"/>
        <v>100</v>
      </c>
      <c r="N112" s="17" t="s">
        <v>16</v>
      </c>
      <c r="O112" s="18"/>
      <c r="P112" s="145">
        <f t="shared" si="8"/>
        <v>100</v>
      </c>
      <c r="Q112" s="13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+'4'!J113</f>
        <v>10</v>
      </c>
      <c r="F113" s="70"/>
      <c r="G113" s="46">
        <f t="shared" si="21"/>
        <v>10</v>
      </c>
      <c r="H113" s="77">
        <v>0</v>
      </c>
      <c r="I113" s="75">
        <v>0</v>
      </c>
      <c r="J113" s="46">
        <f t="shared" si="22"/>
        <v>10</v>
      </c>
      <c r="K113" s="71"/>
      <c r="L113" s="20">
        <v>55</v>
      </c>
      <c r="M113" s="64">
        <f t="shared" si="27"/>
        <v>0</v>
      </c>
      <c r="N113" s="17" t="s">
        <v>16</v>
      </c>
      <c r="O113" s="18"/>
      <c r="P113" s="23">
        <f t="shared" si="8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+'4'!J114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+'4'!J115</f>
        <v>11</v>
      </c>
      <c r="F115" s="70"/>
      <c r="G115" s="46">
        <f t="shared" si="21"/>
        <v>11</v>
      </c>
      <c r="H115" s="77">
        <v>0</v>
      </c>
      <c r="I115" s="75">
        <v>0</v>
      </c>
      <c r="J115" s="46">
        <f t="shared" si="22"/>
        <v>11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+'4'!J116</f>
        <v>16</v>
      </c>
      <c r="F116" s="70"/>
      <c r="G116" s="46">
        <f t="shared" si="21"/>
        <v>16</v>
      </c>
      <c r="H116" s="77">
        <v>0</v>
      </c>
      <c r="I116" s="75">
        <v>0</v>
      </c>
      <c r="J116" s="46">
        <f t="shared" si="22"/>
        <v>15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/>
      <c r="P116" s="145">
        <f t="shared" si="8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+'4'!J117</f>
        <v>3</v>
      </c>
      <c r="F117" s="70"/>
      <c r="G117" s="46">
        <f t="shared" si="21"/>
        <v>3</v>
      </c>
      <c r="H117" s="77">
        <v>0</v>
      </c>
      <c r="I117" s="75">
        <v>0</v>
      </c>
      <c r="J117" s="46">
        <f t="shared" si="22"/>
        <v>3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+'4'!J118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+'4'!J119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+'4'!J120</f>
        <v>5</v>
      </c>
      <c r="F120" s="70"/>
      <c r="G120" s="46">
        <f t="shared" si="21"/>
        <v>5</v>
      </c>
      <c r="H120" s="77">
        <v>0</v>
      </c>
      <c r="I120" s="75">
        <v>0</v>
      </c>
      <c r="J120" s="46">
        <f t="shared" si="22"/>
        <v>5</v>
      </c>
      <c r="K120" s="71"/>
      <c r="L120" s="22">
        <v>35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+'4'!J121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+'4'!J122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+'4'!J123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+'4'!J124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+'4'!J125</f>
        <v>7</v>
      </c>
      <c r="F125" s="70"/>
      <c r="G125" s="46">
        <f t="shared" si="21"/>
        <v>7</v>
      </c>
      <c r="H125" s="77">
        <v>0</v>
      </c>
      <c r="I125" s="75">
        <v>0</v>
      </c>
      <c r="J125" s="46">
        <f t="shared" si="22"/>
        <v>7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+'4'!J126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+'4'!J127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+'4'!J128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+'4'!J129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+'4'!J130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+'4'!J131</f>
        <v>1</v>
      </c>
      <c r="F131" s="70"/>
      <c r="G131" s="46">
        <f t="shared" si="21"/>
        <v>1</v>
      </c>
      <c r="H131" s="77">
        <v>0</v>
      </c>
      <c r="I131" s="75">
        <v>0</v>
      </c>
      <c r="J131" s="46">
        <f t="shared" si="22"/>
        <v>0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/>
      <c r="P131" s="145">
        <f t="shared" si="8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+'4'!J132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3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+'4'!J133</f>
        <v>2</v>
      </c>
      <c r="F133" s="70"/>
      <c r="G133" s="46">
        <f t="shared" si="21"/>
        <v>2</v>
      </c>
      <c r="H133" s="77">
        <v>0</v>
      </c>
      <c r="I133" s="75">
        <v>0</v>
      </c>
      <c r="J133" s="46">
        <f t="shared" si="22"/>
        <v>1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45">
        <f t="shared" ref="P133:P137" si="28">SUM(M133-O133)</f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+'4'!J134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8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+'4'!J135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+'4'!J136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+'4'!J137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+'4'!J138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:P196" si="29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+'4'!J139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+'4'!J140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+'4'!J141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+'4'!J142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+'4'!J143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+'4'!J144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+'4'!J145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+'4'!J146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+'4'!J147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+'4'!J148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+'4'!J149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+'4'!J150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+'4'!J151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+'4'!J152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+'4'!J153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+'4'!J154</f>
        <v>4</v>
      </c>
      <c r="F154" s="70"/>
      <c r="G154" s="46">
        <f t="shared" si="21"/>
        <v>4</v>
      </c>
      <c r="H154" s="77">
        <v>0</v>
      </c>
      <c r="I154" s="75">
        <v>0</v>
      </c>
      <c r="J154" s="46">
        <f t="shared" si="22"/>
        <v>4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+'4'!J155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+'4'!J156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+'4'!J157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+'4'!J158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+'4'!J159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+'4'!J160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+'4'!J161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+'4'!J175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8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>
        <v>50</v>
      </c>
      <c r="P175" s="23">
        <f t="shared" si="29"/>
        <v>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+'4'!J178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+'4'!J180</f>
        <v>6</v>
      </c>
      <c r="F180" s="70"/>
      <c r="G180" s="46">
        <f t="shared" si="30"/>
        <v>6</v>
      </c>
      <c r="H180" s="77">
        <v>0</v>
      </c>
      <c r="I180" s="75">
        <v>0</v>
      </c>
      <c r="J180" s="46">
        <f t="shared" si="31"/>
        <v>6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+'4'!J185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+'4'!J188</f>
        <v>10</v>
      </c>
      <c r="F188" s="70"/>
      <c r="G188" s="46">
        <f>E188+F188</f>
        <v>10</v>
      </c>
      <c r="H188" s="77">
        <v>0</v>
      </c>
      <c r="I188" s="75">
        <v>0</v>
      </c>
      <c r="J188" s="46">
        <f>+G188-H188-K188-I188</f>
        <v>5</v>
      </c>
      <c r="K188" s="71">
        <v>5</v>
      </c>
      <c r="L188" s="20">
        <v>10</v>
      </c>
      <c r="M188" s="64">
        <f>+L188*K188</f>
        <v>50</v>
      </c>
      <c r="N188" s="17" t="s">
        <v>1462</v>
      </c>
      <c r="O188" s="18">
        <v>50</v>
      </c>
      <c r="P188" s="23">
        <f t="shared" si="29"/>
        <v>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+'4'!J190</f>
        <v>7</v>
      </c>
      <c r="F190" s="70"/>
      <c r="G190" s="46">
        <f t="shared" si="30"/>
        <v>7</v>
      </c>
      <c r="H190" s="77">
        <v>0</v>
      </c>
      <c r="I190" s="75">
        <v>0</v>
      </c>
      <c r="J190" s="46">
        <f t="shared" si="31"/>
        <v>7</v>
      </c>
      <c r="K190" s="71"/>
      <c r="L190" s="20">
        <v>55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+'4'!J193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7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45">
        <f t="shared" si="29"/>
        <v>60</v>
      </c>
      <c r="Q193" s="89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+'4'!J194</f>
        <v>15</v>
      </c>
      <c r="F194" s="70"/>
      <c r="G194" s="46">
        <f t="shared" si="30"/>
        <v>15</v>
      </c>
      <c r="H194" s="77">
        <v>0</v>
      </c>
      <c r="I194" s="75">
        <v>0</v>
      </c>
      <c r="J194" s="46">
        <f t="shared" si="31"/>
        <v>14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45">
        <f t="shared" si="29"/>
        <v>120</v>
      </c>
      <c r="Q194" s="89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+'4'!J195</f>
        <v>9</v>
      </c>
      <c r="F195" s="70"/>
      <c r="G195" s="46">
        <f t="shared" si="30"/>
        <v>9</v>
      </c>
      <c r="H195" s="77">
        <v>0</v>
      </c>
      <c r="I195" s="75">
        <v>0</v>
      </c>
      <c r="J195" s="46">
        <f t="shared" si="31"/>
        <v>7</v>
      </c>
      <c r="K195" s="71">
        <v>2</v>
      </c>
      <c r="L195" s="20">
        <v>60</v>
      </c>
      <c r="M195" s="64">
        <f t="shared" si="34"/>
        <v>120</v>
      </c>
      <c r="N195" s="17" t="s">
        <v>16</v>
      </c>
      <c r="O195" s="18"/>
      <c r="P195" s="145">
        <f t="shared" si="29"/>
        <v>120</v>
      </c>
      <c r="Q195" s="89">
        <v>38</v>
      </c>
      <c r="R195" s="43">
        <f t="shared" si="35"/>
        <v>76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+'4'!J196</f>
        <v>9</v>
      </c>
      <c r="F196" s="70"/>
      <c r="G196" s="46">
        <f t="shared" si="30"/>
        <v>9</v>
      </c>
      <c r="H196" s="77">
        <v>0</v>
      </c>
      <c r="I196" s="75">
        <v>0</v>
      </c>
      <c r="J196" s="46">
        <f t="shared" si="31"/>
        <v>8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45">
        <f t="shared" si="29"/>
        <v>120</v>
      </c>
      <c r="Q196" s="89">
        <v>73</v>
      </c>
      <c r="R196" s="43">
        <f t="shared" si="35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ref="P197:P201" si="38">SUM(M197-O197)</f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+'4'!J198</f>
        <v>7</v>
      </c>
      <c r="F198" s="70"/>
      <c r="G198" s="46">
        <f t="shared" si="30"/>
        <v>7</v>
      </c>
      <c r="H198" s="77">
        <v>0</v>
      </c>
      <c r="I198" s="75">
        <v>0</v>
      </c>
      <c r="J198" s="46">
        <f t="shared" si="31"/>
        <v>7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ref="P202:P259" si="39">SUM(M202-O202)</f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+'4'!J205</f>
        <v>9</v>
      </c>
      <c r="F205" s="70"/>
      <c r="G205" s="46">
        <f t="shared" si="30"/>
        <v>9</v>
      </c>
      <c r="H205" s="77">
        <v>0</v>
      </c>
      <c r="I205" s="75">
        <v>0</v>
      </c>
      <c r="J205" s="46">
        <f t="shared" si="31"/>
        <v>9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+'4'!J208</f>
        <v>1</v>
      </c>
      <c r="F208" s="70"/>
      <c r="G208" s="46">
        <f t="shared" si="30"/>
        <v>1</v>
      </c>
      <c r="H208" s="77">
        <v>0</v>
      </c>
      <c r="I208" s="75">
        <v>0</v>
      </c>
      <c r="J208" s="46">
        <f t="shared" si="31"/>
        <v>0</v>
      </c>
      <c r="K208" s="71">
        <v>1</v>
      </c>
      <c r="L208" s="20">
        <v>50</v>
      </c>
      <c r="M208" s="64">
        <f t="shared" si="34"/>
        <v>50</v>
      </c>
      <c r="N208" s="17" t="s">
        <v>16</v>
      </c>
      <c r="O208" s="18">
        <v>25</v>
      </c>
      <c r="P208" s="145">
        <f t="shared" si="39"/>
        <v>25</v>
      </c>
      <c r="Q208" s="89">
        <v>33</v>
      </c>
      <c r="R208" s="43">
        <f t="shared" si="35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+'4'!J209</f>
        <v>3</v>
      </c>
      <c r="F209" s="70"/>
      <c r="G209" s="46">
        <f t="shared" si="30"/>
        <v>3</v>
      </c>
      <c r="H209" s="77">
        <v>0</v>
      </c>
      <c r="I209" s="75">
        <v>0</v>
      </c>
      <c r="J209" s="46">
        <f t="shared" si="31"/>
        <v>0</v>
      </c>
      <c r="K209" s="71">
        <v>3</v>
      </c>
      <c r="L209" s="20">
        <v>120</v>
      </c>
      <c r="M209" s="64">
        <f t="shared" si="34"/>
        <v>360</v>
      </c>
      <c r="N209" s="17" t="s">
        <v>16</v>
      </c>
      <c r="O209" s="18"/>
      <c r="P209" s="145">
        <f t="shared" si="39"/>
        <v>360</v>
      </c>
      <c r="Q209" s="89">
        <v>83</v>
      </c>
      <c r="R209" s="43">
        <f t="shared" si="35"/>
        <v>249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+'4'!J213</f>
        <v>0</v>
      </c>
      <c r="F213" s="70">
        <v>2</v>
      </c>
      <c r="G213" s="46">
        <f t="shared" si="30"/>
        <v>2</v>
      </c>
      <c r="H213" s="77">
        <v>0</v>
      </c>
      <c r="I213" s="75">
        <v>0</v>
      </c>
      <c r="J213" s="46">
        <f t="shared" si="31"/>
        <v>0</v>
      </c>
      <c r="K213" s="71">
        <v>2</v>
      </c>
      <c r="L213" s="20">
        <v>40</v>
      </c>
      <c r="M213" s="64">
        <f t="shared" si="34"/>
        <v>80</v>
      </c>
      <c r="N213" s="17" t="s">
        <v>16</v>
      </c>
      <c r="O213" s="18"/>
      <c r="P213" s="145">
        <f t="shared" si="39"/>
        <v>80</v>
      </c>
      <c r="Q213" s="89">
        <v>15</v>
      </c>
      <c r="R213" s="43">
        <f t="shared" si="35"/>
        <v>30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+'4'!J214</f>
        <v>0</v>
      </c>
      <c r="F214" s="70">
        <v>1</v>
      </c>
      <c r="G214" s="46">
        <f t="shared" si="30"/>
        <v>1</v>
      </c>
      <c r="H214" s="77">
        <v>0</v>
      </c>
      <c r="I214" s="75">
        <v>0</v>
      </c>
      <c r="J214" s="46">
        <f t="shared" si="31"/>
        <v>0</v>
      </c>
      <c r="K214" s="71">
        <v>1</v>
      </c>
      <c r="L214" s="20">
        <v>40</v>
      </c>
      <c r="M214" s="64">
        <f>+L214*K214</f>
        <v>40</v>
      </c>
      <c r="N214" s="17" t="s">
        <v>16</v>
      </c>
      <c r="O214" s="18">
        <v>10</v>
      </c>
      <c r="P214" s="145">
        <f t="shared" si="39"/>
        <v>30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+'4'!J215</f>
        <v>0</v>
      </c>
      <c r="F215" s="70">
        <v>200</v>
      </c>
      <c r="G215" s="46">
        <f t="shared" si="30"/>
        <v>200</v>
      </c>
      <c r="H215" s="77">
        <v>0</v>
      </c>
      <c r="I215" s="75">
        <v>0</v>
      </c>
      <c r="J215" s="46">
        <f t="shared" si="31"/>
        <v>200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+'4'!J216</f>
        <v>40</v>
      </c>
      <c r="F216" s="70"/>
      <c r="G216" s="46">
        <f t="shared" si="30"/>
        <v>40</v>
      </c>
      <c r="H216" s="77">
        <v>0</v>
      </c>
      <c r="I216" s="75">
        <v>0</v>
      </c>
      <c r="J216" s="46">
        <f t="shared" si="31"/>
        <v>40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+'4'!J217</f>
        <v>32</v>
      </c>
      <c r="F217" s="70"/>
      <c r="G217" s="46">
        <f t="shared" si="30"/>
        <v>32</v>
      </c>
      <c r="H217" s="77">
        <v>0</v>
      </c>
      <c r="I217" s="75">
        <v>0</v>
      </c>
      <c r="J217" s="46">
        <f t="shared" si="31"/>
        <v>32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+'4'!J218</f>
        <v>18</v>
      </c>
      <c r="F218" s="70"/>
      <c r="G218" s="46">
        <f t="shared" si="30"/>
        <v>18</v>
      </c>
      <c r="H218" s="77">
        <v>0</v>
      </c>
      <c r="I218" s="75">
        <v>0</v>
      </c>
      <c r="J218" s="46">
        <f t="shared" si="31"/>
        <v>15</v>
      </c>
      <c r="K218" s="71">
        <v>3</v>
      </c>
      <c r="L218" s="20">
        <v>20</v>
      </c>
      <c r="M218" s="64">
        <f t="shared" si="34"/>
        <v>60</v>
      </c>
      <c r="N218" s="17" t="s">
        <v>16</v>
      </c>
      <c r="O218" s="18"/>
      <c r="P218" s="145">
        <f t="shared" si="39"/>
        <v>60</v>
      </c>
      <c r="Q218" s="89">
        <v>16.670000000000002</v>
      </c>
      <c r="R218" s="43">
        <f t="shared" si="35"/>
        <v>50.010000000000005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+'4'!J224</f>
        <v>115</v>
      </c>
      <c r="F224" s="70">
        <v>300</v>
      </c>
      <c r="G224" s="46">
        <f t="shared" si="30"/>
        <v>415</v>
      </c>
      <c r="H224" s="77">
        <v>0</v>
      </c>
      <c r="I224" s="75">
        <v>0</v>
      </c>
      <c r="J224" s="46">
        <f t="shared" si="31"/>
        <v>415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+'4'!J231</f>
        <v>0</v>
      </c>
      <c r="F231" s="70"/>
      <c r="G231" s="46">
        <f t="shared" ref="G231:G258" si="41">E231+F231</f>
        <v>0</v>
      </c>
      <c r="H231" s="77">
        <v>0</v>
      </c>
      <c r="I231" s="75">
        <v>0</v>
      </c>
      <c r="J231" s="46">
        <f t="shared" ref="J231:J258" si="42">+G231-H231-K231-I231</f>
        <v>0</v>
      </c>
      <c r="K231" s="71"/>
      <c r="L231" s="20">
        <v>35</v>
      </c>
      <c r="M231" s="64">
        <f t="shared" si="34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+'4'!J232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39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+'4'!J233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55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+'4'!J234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+'4'!J235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+'4'!J236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+'4'!J237</f>
        <v>3</v>
      </c>
      <c r="F237" s="70"/>
      <c r="G237" s="46">
        <f t="shared" si="41"/>
        <v>3</v>
      </c>
      <c r="H237" s="77">
        <v>0</v>
      </c>
      <c r="I237" s="75">
        <v>0</v>
      </c>
      <c r="J237" s="46">
        <f t="shared" si="42"/>
        <v>2</v>
      </c>
      <c r="K237" s="71">
        <v>1</v>
      </c>
      <c r="L237" s="20">
        <v>50</v>
      </c>
      <c r="M237" s="64">
        <f t="shared" si="43"/>
        <v>50</v>
      </c>
      <c r="N237" s="17" t="s">
        <v>16</v>
      </c>
      <c r="O237" s="18">
        <v>25</v>
      </c>
      <c r="P237" s="145">
        <f t="shared" si="39"/>
        <v>25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+'4'!J238</f>
        <v>2</v>
      </c>
      <c r="F238" s="70"/>
      <c r="G238" s="46">
        <f t="shared" si="41"/>
        <v>2</v>
      </c>
      <c r="H238" s="77">
        <v>0</v>
      </c>
      <c r="I238" s="75">
        <v>0</v>
      </c>
      <c r="J238" s="46">
        <f t="shared" si="42"/>
        <v>1</v>
      </c>
      <c r="K238" s="71">
        <v>1</v>
      </c>
      <c r="L238" s="20">
        <v>50</v>
      </c>
      <c r="M238" s="64">
        <f t="shared" si="43"/>
        <v>50</v>
      </c>
      <c r="N238" s="17" t="s">
        <v>16</v>
      </c>
      <c r="O238" s="18"/>
      <c r="P238" s="145">
        <f t="shared" si="39"/>
        <v>50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+'4'!J239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+'4'!J240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+'4'!J241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+'4'!J242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+'4'!J243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+'4'!J244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+'4'!J245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+'4'!J246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5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+'4'!J247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39</v>
      </c>
      <c r="M247" s="64">
        <f t="shared" si="43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+'4'!J248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+'4'!J249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+'4'!J250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+'4'!J251</f>
        <v>1</v>
      </c>
      <c r="F251" s="70"/>
      <c r="G251" s="46">
        <f t="shared" si="41"/>
        <v>1</v>
      </c>
      <c r="H251" s="77">
        <v>1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4"/>
        <v>0</v>
      </c>
      <c r="N251" s="17" t="s">
        <v>1460</v>
      </c>
      <c r="O251" s="18"/>
      <c r="P251" s="23">
        <f t="shared" si="39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+'4'!J252</f>
        <v>2</v>
      </c>
      <c r="F252" s="70"/>
      <c r="G252" s="46">
        <f t="shared" si="41"/>
        <v>2</v>
      </c>
      <c r="H252" s="77">
        <v>0</v>
      </c>
      <c r="I252" s="75">
        <v>0</v>
      </c>
      <c r="J252" s="46">
        <f t="shared" si="42"/>
        <v>0</v>
      </c>
      <c r="K252" s="71">
        <v>2</v>
      </c>
      <c r="L252" s="20">
        <v>25</v>
      </c>
      <c r="M252" s="64">
        <f t="shared" si="34"/>
        <v>50</v>
      </c>
      <c r="N252" s="17" t="s">
        <v>16</v>
      </c>
      <c r="O252" s="18"/>
      <c r="P252" s="145">
        <f t="shared" si="39"/>
        <v>50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+'4'!J253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+'4'!J254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9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+'4'!J255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9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+'4'!J256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9"/>
        <v>0</v>
      </c>
      <c r="Q256" s="89"/>
      <c r="R256" s="43"/>
    </row>
    <row r="257" spans="1:26" ht="25.5" x14ac:dyDescent="0.55000000000000004">
      <c r="A257" s="10"/>
      <c r="B257" s="10"/>
      <c r="C257" s="19"/>
      <c r="D257" s="10"/>
      <c r="E257" s="63">
        <f>+'4'!J257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9"/>
        <v>0</v>
      </c>
      <c r="Q257" s="89"/>
      <c r="R257" s="43"/>
    </row>
    <row r="258" spans="1:26" ht="24" customHeight="1" x14ac:dyDescent="0.55000000000000004">
      <c r="A258" s="10"/>
      <c r="B258" s="10"/>
      <c r="C258" s="19"/>
      <c r="D258" s="10"/>
      <c r="E258" s="63">
        <f>+'4'!J258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5"/>
        <v>0</v>
      </c>
    </row>
    <row r="259" spans="1:26" ht="25.5" x14ac:dyDescent="0.55000000000000004">
      <c r="A259" s="10"/>
      <c r="B259" s="10"/>
      <c r="C259" s="19"/>
      <c r="D259" s="10"/>
      <c r="E259" s="63">
        <f>+'4'!J259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20"/>
      <c r="M259" s="64">
        <f t="shared" ref="M259" si="49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0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2337.33</v>
      </c>
    </row>
    <row r="261" spans="1:26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26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6280</v>
      </c>
    </row>
    <row r="263" spans="1:26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6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2018</v>
      </c>
      <c r="O264" s="2">
        <v>30</v>
      </c>
      <c r="P264" s="2">
        <v>240</v>
      </c>
      <c r="Q264" s="87">
        <v>150</v>
      </c>
      <c r="R264" s="2">
        <v>230</v>
      </c>
      <c r="S264" s="2">
        <v>50</v>
      </c>
      <c r="T264" s="2">
        <v>25</v>
      </c>
      <c r="U264" s="2">
        <v>128</v>
      </c>
      <c r="V264" s="2">
        <v>120</v>
      </c>
      <c r="W264" s="2">
        <v>80</v>
      </c>
      <c r="X264" s="2">
        <v>450</v>
      </c>
      <c r="Y264" s="2">
        <v>245</v>
      </c>
      <c r="Z264" s="2">
        <v>270</v>
      </c>
    </row>
    <row r="265" spans="1:26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6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1347</v>
      </c>
      <c r="P267" s="136"/>
      <c r="Q267" s="136"/>
      <c r="R267" s="136"/>
    </row>
    <row r="268" spans="1:26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2915</v>
      </c>
      <c r="P268" s="136"/>
      <c r="Q268" s="136"/>
      <c r="R268" s="136"/>
    </row>
    <row r="269" spans="1:26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2915</v>
      </c>
      <c r="P269" s="138" t="s">
        <v>1416</v>
      </c>
      <c r="Q269" s="139" t="s">
        <v>1417</v>
      </c>
      <c r="R269" s="140" t="s">
        <v>1418</v>
      </c>
    </row>
    <row r="270" spans="1:26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459</v>
      </c>
    </row>
    <row r="271" spans="1:26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6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459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137.69999999999999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9.6389999999999993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311.661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X342"/>
  <sheetViews>
    <sheetView zoomScale="80" zoomScaleNormal="80" workbookViewId="0">
      <pane xSplit="10" ySplit="4" topLeftCell="K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+'5'!J5</f>
        <v>3</v>
      </c>
      <c r="F5" s="70"/>
      <c r="G5" s="46">
        <f t="shared" ref="G5:G26" si="0">E5+F5</f>
        <v>3</v>
      </c>
      <c r="H5" s="77">
        <v>0</v>
      </c>
      <c r="I5" s="75">
        <v>0</v>
      </c>
      <c r="J5" s="46">
        <f t="shared" ref="J5:J26" si="1">+G5-H5-K5-I5</f>
        <v>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+'5'!J6</f>
        <v>73</v>
      </c>
      <c r="F6" s="70"/>
      <c r="G6" s="46">
        <f t="shared" si="0"/>
        <v>73</v>
      </c>
      <c r="H6" s="77">
        <v>0</v>
      </c>
      <c r="I6" s="75"/>
      <c r="J6" s="46">
        <f t="shared" si="1"/>
        <v>71</v>
      </c>
      <c r="K6" s="71">
        <v>2</v>
      </c>
      <c r="L6" s="15">
        <v>100</v>
      </c>
      <c r="M6" s="64">
        <f t="shared" ref="M6:M80" si="3">+L6*K6</f>
        <v>200</v>
      </c>
      <c r="N6" s="17"/>
      <c r="O6" s="18"/>
      <c r="P6" s="145">
        <f t="shared" si="2"/>
        <v>200</v>
      </c>
      <c r="Q6" s="13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+'5'!J11</f>
        <v>2</v>
      </c>
      <c r="F11" s="70"/>
      <c r="G11" s="46">
        <f t="shared" si="0"/>
        <v>2</v>
      </c>
      <c r="H11" s="77">
        <v>2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1460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+'5'!J15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+'5'!J20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+'5'!J21</f>
        <v>5</v>
      </c>
      <c r="F21" s="70"/>
      <c r="G21" s="46">
        <f t="shared" si="0"/>
        <v>5</v>
      </c>
      <c r="H21" s="77">
        <v>2</v>
      </c>
      <c r="I21" s="75">
        <v>0</v>
      </c>
      <c r="J21" s="46">
        <f t="shared" si="1"/>
        <v>2</v>
      </c>
      <c r="K21" s="71">
        <v>1</v>
      </c>
      <c r="L21" s="15">
        <v>85</v>
      </c>
      <c r="M21" s="64">
        <f t="shared" si="3"/>
        <v>85</v>
      </c>
      <c r="N21" s="17" t="s">
        <v>1460</v>
      </c>
      <c r="O21" s="18"/>
      <c r="P21" s="145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+'5'!J22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20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+'5'!J24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2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5">
        <f t="shared" si="2"/>
        <v>100</v>
      </c>
      <c r="Q24" s="13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+'5'!J28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+'5'!J31</f>
        <v>16</v>
      </c>
      <c r="F31" s="70"/>
      <c r="G31" s="46">
        <f t="shared" si="5"/>
        <v>16</v>
      </c>
      <c r="H31" s="77">
        <v>0</v>
      </c>
      <c r="I31" s="75"/>
      <c r="J31" s="46">
        <f t="shared" si="6"/>
        <v>15</v>
      </c>
      <c r="K31" s="71">
        <v>1</v>
      </c>
      <c r="L31" s="15">
        <v>100</v>
      </c>
      <c r="M31" s="64">
        <f t="shared" si="3"/>
        <v>100</v>
      </c>
      <c r="N31" s="17"/>
      <c r="O31" s="18"/>
      <c r="P31" s="145">
        <f t="shared" si="2"/>
        <v>100</v>
      </c>
      <c r="Q31" s="13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+'5'!J32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0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45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+'5'!J33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1</v>
      </c>
      <c r="K33" s="71">
        <v>3</v>
      </c>
      <c r="L33" s="15">
        <v>130</v>
      </c>
      <c r="M33" s="64">
        <f t="shared" si="3"/>
        <v>390</v>
      </c>
      <c r="N33" s="17" t="s">
        <v>16</v>
      </c>
      <c r="O33" s="18">
        <v>30</v>
      </c>
      <c r="P33" s="145">
        <f t="shared" si="2"/>
        <v>360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+'5'!J34</f>
        <v>2</v>
      </c>
      <c r="F34" s="70"/>
      <c r="G34" s="46">
        <f t="shared" si="5"/>
        <v>2</v>
      </c>
      <c r="H34" s="77">
        <v>0</v>
      </c>
      <c r="I34" s="75">
        <v>0</v>
      </c>
      <c r="J34" s="46">
        <f t="shared" si="6"/>
        <v>1</v>
      </c>
      <c r="K34" s="71">
        <v>1</v>
      </c>
      <c r="L34" s="15">
        <v>130</v>
      </c>
      <c r="M34" s="64">
        <f t="shared" si="3"/>
        <v>130</v>
      </c>
      <c r="N34" s="17" t="s">
        <v>16</v>
      </c>
      <c r="O34" s="18"/>
      <c r="P34" s="145">
        <f t="shared" si="2"/>
        <v>130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+'5'!J39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+'5'!J40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+'5'!J46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3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>
        <v>50</v>
      </c>
      <c r="P46" s="145">
        <f t="shared" si="2"/>
        <v>50</v>
      </c>
      <c r="Q46" s="13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+'5'!J47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+'5'!J48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4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>
        <v>25</v>
      </c>
      <c r="P48" s="145">
        <f t="shared" si="2"/>
        <v>75</v>
      </c>
      <c r="Q48" s="13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+'5'!J49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2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25</v>
      </c>
      <c r="P49" s="145">
        <f t="shared" si="2"/>
        <v>75</v>
      </c>
      <c r="Q49" s="13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+'5'!J50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+'5'!J53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3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45">
        <f t="shared" si="2"/>
        <v>200</v>
      </c>
      <c r="Q53" s="13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+'5'!J55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+'5'!J59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1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/>
      <c r="P59" s="145">
        <f t="shared" si="2"/>
        <v>120</v>
      </c>
      <c r="Q59" s="13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+'5'!J64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+'5'!J65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0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+'5'!J72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+'5'!J74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+'5'!J77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1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45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+'5'!J80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+'5'!J81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1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45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+'5'!J88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+'5'!J94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+'5'!J95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+'5'!J96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+'5'!J97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+'5'!J98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+'5'!J99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+'5'!J100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+'5'!J101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+'5'!J102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+'5'!J106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+'5'!J107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+'5'!J108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+'5'!J109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+'5'!J110</f>
        <v>7</v>
      </c>
      <c r="F110" s="70"/>
      <c r="G110" s="46">
        <f t="shared" si="20"/>
        <v>7</v>
      </c>
      <c r="H110" s="77">
        <v>0</v>
      </c>
      <c r="I110" s="75">
        <v>0</v>
      </c>
      <c r="J110" s="46">
        <f t="shared" si="21"/>
        <v>5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/>
      <c r="P110" s="145">
        <f t="shared" si="7"/>
        <v>240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+'5'!J111</f>
        <v>5</v>
      </c>
      <c r="F111" s="70"/>
      <c r="G111" s="46">
        <f t="shared" si="20"/>
        <v>5</v>
      </c>
      <c r="H111" s="77">
        <v>0</v>
      </c>
      <c r="I111" s="75">
        <v>0</v>
      </c>
      <c r="J111" s="46">
        <f t="shared" si="21"/>
        <v>5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+'5'!J112</f>
        <v>0</v>
      </c>
      <c r="F112" s="70"/>
      <c r="G112" s="46">
        <f t="shared" si="20"/>
        <v>0</v>
      </c>
      <c r="H112" s="77">
        <v>0</v>
      </c>
      <c r="I112" s="75">
        <v>0</v>
      </c>
      <c r="J112" s="46">
        <f t="shared" si="21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+'5'!J113</f>
        <v>10</v>
      </c>
      <c r="F113" s="70"/>
      <c r="G113" s="46">
        <f t="shared" si="20"/>
        <v>10</v>
      </c>
      <c r="H113" s="77">
        <v>0</v>
      </c>
      <c r="I113" s="75">
        <v>0</v>
      </c>
      <c r="J113" s="46">
        <f t="shared" si="21"/>
        <v>10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+'5'!J114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+'5'!J115</f>
        <v>11</v>
      </c>
      <c r="F115" s="70"/>
      <c r="G115" s="46">
        <f t="shared" si="20"/>
        <v>11</v>
      </c>
      <c r="H115" s="77">
        <v>0</v>
      </c>
      <c r="I115" s="75">
        <v>0</v>
      </c>
      <c r="J115" s="46">
        <f t="shared" si="21"/>
        <v>11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+'5'!J116</f>
        <v>15</v>
      </c>
      <c r="F116" s="70"/>
      <c r="G116" s="46">
        <f t="shared" si="20"/>
        <v>15</v>
      </c>
      <c r="H116" s="77">
        <v>0</v>
      </c>
      <c r="I116" s="75">
        <v>0</v>
      </c>
      <c r="J116" s="46">
        <f t="shared" si="21"/>
        <v>15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+'5'!J117</f>
        <v>3</v>
      </c>
      <c r="F117" s="70"/>
      <c r="G117" s="46">
        <f t="shared" si="20"/>
        <v>3</v>
      </c>
      <c r="H117" s="77">
        <v>0</v>
      </c>
      <c r="I117" s="75">
        <v>0</v>
      </c>
      <c r="J117" s="46">
        <f t="shared" si="21"/>
        <v>2</v>
      </c>
      <c r="K117" s="71">
        <v>1</v>
      </c>
      <c r="L117" s="22">
        <v>55</v>
      </c>
      <c r="M117" s="64">
        <f t="shared" si="8"/>
        <v>55</v>
      </c>
      <c r="N117" s="17" t="s">
        <v>16</v>
      </c>
      <c r="O117" s="18"/>
      <c r="P117" s="145">
        <f t="shared" si="7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+'5'!J118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+'5'!J119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+'5'!J120</f>
        <v>5</v>
      </c>
      <c r="F120" s="70"/>
      <c r="G120" s="46">
        <f t="shared" si="20"/>
        <v>5</v>
      </c>
      <c r="H120" s="77">
        <v>0</v>
      </c>
      <c r="I120" s="75">
        <v>0</v>
      </c>
      <c r="J120" s="46">
        <f t="shared" si="21"/>
        <v>5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+'5'!J121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+'5'!J122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+'5'!J123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50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+'5'!J124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+'5'!J125</f>
        <v>7</v>
      </c>
      <c r="F125" s="70"/>
      <c r="G125" s="46">
        <f t="shared" si="20"/>
        <v>7</v>
      </c>
      <c r="H125" s="77">
        <v>0</v>
      </c>
      <c r="I125" s="75">
        <v>0</v>
      </c>
      <c r="J125" s="46">
        <f t="shared" si="21"/>
        <v>7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+'5'!J126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+'5'!J127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+'5'!J128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+'5'!J129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+'5'!J130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+'5'!J131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+'5'!J132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+'5'!J133</f>
        <v>1</v>
      </c>
      <c r="F133" s="70"/>
      <c r="G133" s="46">
        <f t="shared" si="20"/>
        <v>1</v>
      </c>
      <c r="H133" s="77">
        <v>0</v>
      </c>
      <c r="I133" s="75">
        <v>0</v>
      </c>
      <c r="J133" s="46">
        <f t="shared" si="21"/>
        <v>0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45">
        <f t="shared" ref="P133:P138" si="26">SUM(M133-O133)</f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+'5'!J134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+'5'!J135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+'5'!J136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+'5'!J137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+'5'!J138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+'5'!J139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ref="P139:P196" si="27">SUM(M139-O139)</f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+'5'!J140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+'5'!J141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+'5'!J142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+'5'!J143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+'5'!J144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+'5'!J145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+'5'!J146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+'5'!J147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+'5'!J148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+'5'!J149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+'5'!J150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+'5'!J151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+'5'!J152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+'5'!J153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+'5'!J154</f>
        <v>4</v>
      </c>
      <c r="F154" s="70"/>
      <c r="G154" s="46">
        <f t="shared" si="20"/>
        <v>4</v>
      </c>
      <c r="H154" s="77">
        <v>0</v>
      </c>
      <c r="I154" s="75">
        <v>0</v>
      </c>
      <c r="J154" s="46">
        <f t="shared" si="21"/>
        <v>3</v>
      </c>
      <c r="K154" s="71">
        <v>1</v>
      </c>
      <c r="L154" s="20">
        <v>25</v>
      </c>
      <c r="M154" s="64">
        <f>+L154*K154</f>
        <v>25</v>
      </c>
      <c r="N154" s="17" t="s">
        <v>1462</v>
      </c>
      <c r="O154" s="18">
        <v>25</v>
      </c>
      <c r="P154" s="23">
        <f t="shared" si="27"/>
        <v>0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+'5'!J155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+'5'!J156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+'5'!J157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+'5'!J158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+'5'!J159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+'5'!J160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+'5'!J161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+'5'!J162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+'5'!J163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+'5'!J164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+'5'!J165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+'5'!J166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+'5'!J167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+'5'!J168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+'5'!J169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+'5'!J170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+'5'!J171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+'5'!J172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+'5'!J174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+'5'!J175</f>
        <v>8</v>
      </c>
      <c r="F175" s="70"/>
      <c r="G175" s="46">
        <f t="shared" si="28"/>
        <v>8</v>
      </c>
      <c r="H175" s="77">
        <v>0</v>
      </c>
      <c r="I175" s="75">
        <v>0</v>
      </c>
      <c r="J175" s="46">
        <f t="shared" si="29"/>
        <v>6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45">
        <f t="shared" si="27"/>
        <v>100</v>
      </c>
      <c r="Q175" s="13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+'5'!J176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+'5'!J177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+'5'!J178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+'5'!J179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+'5'!J180</f>
        <v>6</v>
      </c>
      <c r="F180" s="70"/>
      <c r="G180" s="46">
        <f t="shared" si="28"/>
        <v>6</v>
      </c>
      <c r="H180" s="77">
        <v>0</v>
      </c>
      <c r="I180" s="75">
        <v>0</v>
      </c>
      <c r="J180" s="46">
        <f t="shared" si="29"/>
        <v>3</v>
      </c>
      <c r="K180" s="71">
        <v>3</v>
      </c>
      <c r="L180" s="20">
        <v>35</v>
      </c>
      <c r="M180" s="64">
        <f t="shared" si="32"/>
        <v>105</v>
      </c>
      <c r="N180" s="17" t="s">
        <v>16</v>
      </c>
      <c r="O180" s="18">
        <v>35</v>
      </c>
      <c r="P180" s="145">
        <f t="shared" si="27"/>
        <v>70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+'5'!J181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+'5'!J182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+'5'!J183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+'5'!J184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+'5'!J185</f>
        <v>4</v>
      </c>
      <c r="F185" s="70"/>
      <c r="G185" s="46">
        <f t="shared" si="28"/>
        <v>4</v>
      </c>
      <c r="H185" s="77">
        <v>0</v>
      </c>
      <c r="I185" s="75">
        <v>0</v>
      </c>
      <c r="J185" s="46">
        <f t="shared" si="29"/>
        <v>4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+'5'!J186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+'5'!J188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+'5'!J190</f>
        <v>7</v>
      </c>
      <c r="F190" s="70"/>
      <c r="G190" s="46">
        <f t="shared" si="28"/>
        <v>7</v>
      </c>
      <c r="H190" s="77">
        <v>0</v>
      </c>
      <c r="I190" s="75">
        <v>0</v>
      </c>
      <c r="J190" s="46">
        <f t="shared" si="29"/>
        <v>6</v>
      </c>
      <c r="K190" s="71">
        <v>1</v>
      </c>
      <c r="L190" s="20">
        <v>45</v>
      </c>
      <c r="M190" s="64">
        <f t="shared" si="32"/>
        <v>45</v>
      </c>
      <c r="N190" s="17" t="s">
        <v>16</v>
      </c>
      <c r="O190" s="18"/>
      <c r="P190" s="145">
        <f t="shared" si="27"/>
        <v>45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+'5'!J191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+'5'!J192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+'5'!J193</f>
        <v>7</v>
      </c>
      <c r="F193" s="70"/>
      <c r="G193" s="46">
        <f t="shared" si="28"/>
        <v>7</v>
      </c>
      <c r="H193" s="77">
        <v>0</v>
      </c>
      <c r="I193" s="75">
        <v>0</v>
      </c>
      <c r="J193" s="46">
        <f t="shared" si="29"/>
        <v>4</v>
      </c>
      <c r="K193" s="71">
        <v>3</v>
      </c>
      <c r="L193" s="20">
        <v>60</v>
      </c>
      <c r="M193" s="64">
        <f t="shared" si="32"/>
        <v>180</v>
      </c>
      <c r="N193" s="17" t="s">
        <v>16</v>
      </c>
      <c r="O193" s="18"/>
      <c r="P193" s="145">
        <f t="shared" si="27"/>
        <v>180</v>
      </c>
      <c r="Q193" s="89">
        <v>38</v>
      </c>
      <c r="R193" s="43">
        <f t="shared" si="33"/>
        <v>114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+'5'!J194</f>
        <v>14</v>
      </c>
      <c r="F194" s="70"/>
      <c r="G194" s="46">
        <f t="shared" si="28"/>
        <v>14</v>
      </c>
      <c r="H194" s="77">
        <v>0</v>
      </c>
      <c r="I194" s="75">
        <v>0</v>
      </c>
      <c r="J194" s="46">
        <f t="shared" si="29"/>
        <v>13</v>
      </c>
      <c r="K194" s="71">
        <v>1</v>
      </c>
      <c r="L194" s="20">
        <v>120</v>
      </c>
      <c r="M194" s="64">
        <f t="shared" si="32"/>
        <v>120</v>
      </c>
      <c r="N194" s="17" t="s">
        <v>16</v>
      </c>
      <c r="O194" s="18"/>
      <c r="P194" s="145">
        <f t="shared" si="27"/>
        <v>120</v>
      </c>
      <c r="Q194" s="89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+'5'!J195</f>
        <v>7</v>
      </c>
      <c r="F195" s="70"/>
      <c r="G195" s="46">
        <f t="shared" si="28"/>
        <v>7</v>
      </c>
      <c r="H195" s="77">
        <v>0</v>
      </c>
      <c r="I195" s="75">
        <v>0</v>
      </c>
      <c r="J195" s="46">
        <f t="shared" si="29"/>
        <v>7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+'5'!J196</f>
        <v>8</v>
      </c>
      <c r="F196" s="70"/>
      <c r="G196" s="46">
        <f t="shared" si="28"/>
        <v>8</v>
      </c>
      <c r="H196" s="77">
        <v>0</v>
      </c>
      <c r="I196" s="75">
        <v>0</v>
      </c>
      <c r="J196" s="46">
        <f t="shared" si="29"/>
        <v>7</v>
      </c>
      <c r="K196" s="71">
        <v>1</v>
      </c>
      <c r="L196" s="20">
        <v>120</v>
      </c>
      <c r="M196" s="64">
        <f t="shared" si="32"/>
        <v>120</v>
      </c>
      <c r="N196" s="17" t="s">
        <v>16</v>
      </c>
      <c r="O196" s="18"/>
      <c r="P196" s="145">
        <f t="shared" si="27"/>
        <v>120</v>
      </c>
      <c r="Q196" s="89">
        <v>73</v>
      </c>
      <c r="R196" s="43">
        <f t="shared" si="33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+'5'!J197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02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+'5'!J198</f>
        <v>7</v>
      </c>
      <c r="F198" s="70"/>
      <c r="G198" s="46">
        <f t="shared" si="28"/>
        <v>7</v>
      </c>
      <c r="H198" s="77">
        <v>0</v>
      </c>
      <c r="I198" s="75">
        <v>0</v>
      </c>
      <c r="J198" s="46">
        <f t="shared" si="29"/>
        <v>7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+'5'!J199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+'5'!J200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+'5'!J201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+'5'!J202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+'5'!J203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ref="P203:P259" si="37">SUM(M203-O203)</f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+'5'!J204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+'5'!J205</f>
        <v>9</v>
      </c>
      <c r="F205" s="70"/>
      <c r="G205" s="46">
        <f t="shared" si="28"/>
        <v>9</v>
      </c>
      <c r="H205" s="77">
        <v>0</v>
      </c>
      <c r="I205" s="75">
        <v>0</v>
      </c>
      <c r="J205" s="46">
        <f t="shared" si="29"/>
        <v>8</v>
      </c>
      <c r="K205" s="71">
        <v>1</v>
      </c>
      <c r="L205" s="20">
        <v>55</v>
      </c>
      <c r="M205" s="64">
        <f t="shared" si="32"/>
        <v>55</v>
      </c>
      <c r="N205" s="17" t="s">
        <v>16</v>
      </c>
      <c r="O205" s="18"/>
      <c r="P205" s="145">
        <f t="shared" si="37"/>
        <v>55</v>
      </c>
      <c r="Q205" s="89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+'5'!J206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+'5'!J208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+'5'!J209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+'5'!J210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+'5'!J211</f>
        <v>0</v>
      </c>
      <c r="F211" s="70">
        <v>1</v>
      </c>
      <c r="G211" s="46">
        <f t="shared" si="28"/>
        <v>1</v>
      </c>
      <c r="H211" s="77">
        <v>0</v>
      </c>
      <c r="I211" s="75">
        <v>0</v>
      </c>
      <c r="J211" s="46">
        <f t="shared" si="29"/>
        <v>0</v>
      </c>
      <c r="K211" s="71">
        <v>1</v>
      </c>
      <c r="L211" s="20">
        <v>40</v>
      </c>
      <c r="M211" s="64">
        <f t="shared" si="32"/>
        <v>40</v>
      </c>
      <c r="N211" s="17" t="s">
        <v>16</v>
      </c>
      <c r="O211" s="18"/>
      <c r="P211" s="145">
        <f t="shared" si="37"/>
        <v>40</v>
      </c>
      <c r="Q211" s="89">
        <v>15</v>
      </c>
      <c r="R211" s="43">
        <f t="shared" si="33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+'5'!J212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+'5'!J213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40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+'5'!J214</f>
        <v>0</v>
      </c>
      <c r="F214" s="70">
        <v>1</v>
      </c>
      <c r="G214" s="46">
        <f t="shared" si="28"/>
        <v>1</v>
      </c>
      <c r="H214" s="77">
        <v>0</v>
      </c>
      <c r="I214" s="75">
        <v>0</v>
      </c>
      <c r="J214" s="46">
        <f t="shared" si="29"/>
        <v>0</v>
      </c>
      <c r="K214" s="71">
        <v>1</v>
      </c>
      <c r="L214" s="20">
        <v>40</v>
      </c>
      <c r="M214" s="64">
        <f>+L214*K214</f>
        <v>40</v>
      </c>
      <c r="N214" s="17" t="s">
        <v>16</v>
      </c>
      <c r="O214" s="18"/>
      <c r="P214" s="145">
        <f t="shared" si="37"/>
        <v>40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+'5'!J215</f>
        <v>200</v>
      </c>
      <c r="F215" s="70"/>
      <c r="G215" s="46">
        <f t="shared" si="28"/>
        <v>200</v>
      </c>
      <c r="H215" s="77">
        <v>0</v>
      </c>
      <c r="I215" s="75">
        <v>0</v>
      </c>
      <c r="J215" s="46">
        <f t="shared" si="29"/>
        <v>200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+'5'!J216</f>
        <v>40</v>
      </c>
      <c r="F216" s="70">
        <v>200</v>
      </c>
      <c r="G216" s="46">
        <f t="shared" si="28"/>
        <v>240</v>
      </c>
      <c r="H216" s="77">
        <v>0</v>
      </c>
      <c r="I216" s="75">
        <v>0</v>
      </c>
      <c r="J216" s="46">
        <f t="shared" si="29"/>
        <v>240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+'5'!J217</f>
        <v>32</v>
      </c>
      <c r="F217" s="70"/>
      <c r="G217" s="46">
        <f t="shared" si="28"/>
        <v>32</v>
      </c>
      <c r="H217" s="77">
        <v>0</v>
      </c>
      <c r="I217" s="75">
        <v>0</v>
      </c>
      <c r="J217" s="46">
        <f t="shared" si="29"/>
        <v>32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+'5'!J218</f>
        <v>15</v>
      </c>
      <c r="F218" s="70"/>
      <c r="G218" s="46">
        <f t="shared" si="28"/>
        <v>15</v>
      </c>
      <c r="H218" s="77">
        <v>0</v>
      </c>
      <c r="I218" s="75">
        <v>0</v>
      </c>
      <c r="J218" s="46">
        <f t="shared" si="29"/>
        <v>14</v>
      </c>
      <c r="K218" s="71">
        <v>1</v>
      </c>
      <c r="L218" s="20">
        <v>20</v>
      </c>
      <c r="M218" s="64">
        <f t="shared" si="32"/>
        <v>20</v>
      </c>
      <c r="N218" s="17" t="s">
        <v>16</v>
      </c>
      <c r="O218" s="18"/>
      <c r="P218" s="145">
        <f t="shared" si="37"/>
        <v>20</v>
      </c>
      <c r="Q218" s="89">
        <v>16.670000000000002</v>
      </c>
      <c r="R218" s="43">
        <f t="shared" si="33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+'5'!J219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+'5'!J220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+'5'!J221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+'5'!J222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+'5'!J223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+'5'!J224</f>
        <v>415</v>
      </c>
      <c r="F224" s="70"/>
      <c r="G224" s="46">
        <f t="shared" si="28"/>
        <v>415</v>
      </c>
      <c r="H224" s="77">
        <v>0</v>
      </c>
      <c r="I224" s="75">
        <v>0</v>
      </c>
      <c r="J224" s="46">
        <f t="shared" si="29"/>
        <v>415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+'5'!J225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+'5'!J226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+'5'!J227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+'5'!J228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+'5'!J229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+'5'!J230</f>
        <v>0</v>
      </c>
      <c r="F230" s="70">
        <v>1</v>
      </c>
      <c r="G230" s="46">
        <f t="shared" si="28"/>
        <v>1</v>
      </c>
      <c r="H230" s="77">
        <v>0</v>
      </c>
      <c r="I230" s="75">
        <v>0</v>
      </c>
      <c r="J230" s="46">
        <f t="shared" si="29"/>
        <v>0</v>
      </c>
      <c r="K230" s="71">
        <v>1</v>
      </c>
      <c r="L230" s="20">
        <v>35</v>
      </c>
      <c r="M230" s="64">
        <f t="shared" si="32"/>
        <v>35</v>
      </c>
      <c r="N230" s="17" t="s">
        <v>16</v>
      </c>
      <c r="O230" s="18"/>
      <c r="P230" s="145">
        <f t="shared" si="37"/>
        <v>35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+'5'!J231</f>
        <v>0</v>
      </c>
      <c r="F231" s="70"/>
      <c r="G231" s="46">
        <f t="shared" ref="G231:G258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+'5'!J232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+'5'!J233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+'5'!J234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+'5'!J235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+'5'!J236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+'5'!J237</f>
        <v>2</v>
      </c>
      <c r="F237" s="70"/>
      <c r="G237" s="46">
        <f t="shared" si="39"/>
        <v>2</v>
      </c>
      <c r="H237" s="77">
        <v>0</v>
      </c>
      <c r="I237" s="75">
        <v>0</v>
      </c>
      <c r="J237" s="46">
        <f t="shared" si="40"/>
        <v>2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+'5'!J238</f>
        <v>1</v>
      </c>
      <c r="F238" s="70"/>
      <c r="G238" s="46">
        <f t="shared" si="39"/>
        <v>1</v>
      </c>
      <c r="H238" s="77">
        <v>0</v>
      </c>
      <c r="I238" s="75">
        <v>0</v>
      </c>
      <c r="J238" s="46">
        <f t="shared" si="40"/>
        <v>0</v>
      </c>
      <c r="K238" s="71">
        <v>1</v>
      </c>
      <c r="L238" s="20">
        <v>50</v>
      </c>
      <c r="M238" s="64">
        <f t="shared" si="41"/>
        <v>50</v>
      </c>
      <c r="N238" s="17" t="s">
        <v>16</v>
      </c>
      <c r="O238" s="18"/>
      <c r="P238" s="145">
        <f t="shared" si="37"/>
        <v>50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+'5'!J239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+'5'!J240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+'5'!J241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+'5'!J242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+'5'!J243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+'5'!J244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+'5'!J245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+'5'!J246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+'5'!J247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+'5'!J248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+'5'!J249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+'5'!J250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+'5'!J251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+'5'!J252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>
        <v>25</v>
      </c>
      <c r="M252" s="64"/>
      <c r="N252" s="17"/>
      <c r="O252" s="18"/>
      <c r="P252" s="23"/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+'5'!J253</f>
        <v>0</v>
      </c>
      <c r="F253" s="70"/>
      <c r="G253" s="46"/>
      <c r="H253" s="77"/>
      <c r="I253" s="75"/>
      <c r="J253" s="46"/>
      <c r="K253" s="71"/>
      <c r="L253" s="20"/>
      <c r="M253" s="64"/>
      <c r="N253" s="17"/>
      <c r="O253" s="18"/>
      <c r="P253" s="23"/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+'5'!J254</f>
        <v>0</v>
      </c>
      <c r="F254" s="70"/>
      <c r="G254" s="46"/>
      <c r="H254" s="77"/>
      <c r="I254" s="75"/>
      <c r="J254" s="46"/>
      <c r="K254" s="71"/>
      <c r="L254" s="20"/>
      <c r="M254" s="64"/>
      <c r="N254" s="17"/>
      <c r="O254" s="18"/>
      <c r="P254" s="23"/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+'5'!J255</f>
        <v>0</v>
      </c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+'5'!J256</f>
        <v>0</v>
      </c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24" ht="25.5" x14ac:dyDescent="0.55000000000000004">
      <c r="A257" s="10"/>
      <c r="B257" s="10"/>
      <c r="C257" s="19"/>
      <c r="D257" s="10"/>
      <c r="E257" s="63">
        <f>+'5'!J257</f>
        <v>0</v>
      </c>
      <c r="F257" s="70"/>
      <c r="G257" s="46"/>
      <c r="H257" s="77"/>
      <c r="I257" s="75"/>
      <c r="J257" s="46"/>
      <c r="K257" s="71"/>
      <c r="L257" s="20"/>
      <c r="M257" s="64"/>
      <c r="N257" s="17"/>
      <c r="O257" s="18"/>
      <c r="P257" s="23"/>
      <c r="Q257" s="89"/>
      <c r="R257" s="43"/>
    </row>
    <row r="258" spans="1:24" ht="24" customHeight="1" x14ac:dyDescent="0.55000000000000004">
      <c r="A258" s="10"/>
      <c r="B258" s="10"/>
      <c r="C258" s="19"/>
      <c r="D258" s="10"/>
      <c r="E258" s="63">
        <f>+'5'!J258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24" ht="25.5" x14ac:dyDescent="0.55000000000000004">
      <c r="A259" s="10"/>
      <c r="B259" s="10"/>
      <c r="C259" s="19"/>
      <c r="D259" s="10"/>
      <c r="E259" s="63">
        <f>+'5'!J259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20"/>
      <c r="M259" s="64">
        <f t="shared" ref="M259" si="47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8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1128.3600000000001</v>
      </c>
    </row>
    <row r="261" spans="1:24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24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3320</v>
      </c>
    </row>
    <row r="263" spans="1:24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4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2165</v>
      </c>
      <c r="O264" s="2">
        <v>135</v>
      </c>
      <c r="P264" s="2">
        <v>150</v>
      </c>
      <c r="Q264" s="87">
        <v>100</v>
      </c>
      <c r="R264" s="2">
        <v>145</v>
      </c>
      <c r="S264" s="2">
        <v>105</v>
      </c>
      <c r="T264" s="2">
        <v>50</v>
      </c>
      <c r="U264" s="2">
        <v>650</v>
      </c>
      <c r="V264" s="2">
        <v>260</v>
      </c>
      <c r="W264" s="2">
        <v>250</v>
      </c>
      <c r="X264" s="2">
        <v>320</v>
      </c>
    </row>
    <row r="265" spans="1:24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4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190</v>
      </c>
      <c r="P267" s="136"/>
      <c r="Q267" s="136"/>
      <c r="R267" s="136"/>
    </row>
    <row r="268" spans="1:24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965</v>
      </c>
      <c r="P268" s="136"/>
      <c r="Q268" s="136"/>
      <c r="R268" s="136"/>
    </row>
    <row r="269" spans="1:24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965</v>
      </c>
      <c r="P269" s="138" t="s">
        <v>1416</v>
      </c>
      <c r="Q269" s="139" t="s">
        <v>1417</v>
      </c>
      <c r="R269" s="140" t="s">
        <v>1418</v>
      </c>
    </row>
    <row r="270" spans="1:24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280</v>
      </c>
    </row>
    <row r="271" spans="1:24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4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280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84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5.88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190.12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R342"/>
  <sheetViews>
    <sheetView zoomScale="80" zoomScaleNormal="80" workbookViewId="0">
      <pane xSplit="10" ySplit="4" topLeftCell="K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+'6'!J5</f>
        <v>3</v>
      </c>
      <c r="F5" s="70"/>
      <c r="G5" s="46">
        <f t="shared" ref="G5:G38" si="0">E5+F5</f>
        <v>3</v>
      </c>
      <c r="H5" s="77">
        <v>0</v>
      </c>
      <c r="I5" s="75">
        <v>0</v>
      </c>
      <c r="J5" s="46">
        <f t="shared" ref="J5:J26" si="1">+G5-H5-K5-I5</f>
        <v>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+'6'!J6</f>
        <v>71</v>
      </c>
      <c r="F6" s="70"/>
      <c r="G6" s="46">
        <f t="shared" si="0"/>
        <v>71</v>
      </c>
      <c r="H6" s="77">
        <v>0</v>
      </c>
      <c r="I6" s="75">
        <v>0</v>
      </c>
      <c r="J6" s="46">
        <f t="shared" si="1"/>
        <v>71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3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+'6'!J11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+'6'!J15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+'6'!J20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4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5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+'6'!J21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+'6'!J22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18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45">
        <f t="shared" si="2"/>
        <v>200</v>
      </c>
      <c r="Q22" s="13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+'6'!J24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ref="J27:J93" si="5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+'6'!J28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5"/>
        <v>1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5">
        <f t="shared" si="2"/>
        <v>100</v>
      </c>
      <c r="Q28" s="13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5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5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+'6'!J31</f>
        <v>15</v>
      </c>
      <c r="F31" s="70"/>
      <c r="G31" s="46">
        <f t="shared" si="0"/>
        <v>15</v>
      </c>
      <c r="H31" s="77">
        <v>0</v>
      </c>
      <c r="I31" s="75">
        <v>0</v>
      </c>
      <c r="J31" s="46">
        <f t="shared" si="5"/>
        <v>15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5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+'6'!J33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5"/>
        <v>1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+'6'!J34</f>
        <v>1</v>
      </c>
      <c r="F34" s="70"/>
      <c r="G34" s="46">
        <f t="shared" si="0"/>
        <v>1</v>
      </c>
      <c r="H34" s="77">
        <v>0</v>
      </c>
      <c r="I34" s="75">
        <v>0</v>
      </c>
      <c r="J34" s="46">
        <f t="shared" si="5"/>
        <v>1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5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5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5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5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+'6'!J39</f>
        <v>1</v>
      </c>
      <c r="F39" s="70"/>
      <c r="G39" s="46">
        <f t="shared" ref="G39:G93" si="6">E39+F39</f>
        <v>1</v>
      </c>
      <c r="H39" s="77">
        <v>0</v>
      </c>
      <c r="I39" s="75">
        <v>0</v>
      </c>
      <c r="J39" s="46">
        <f t="shared" si="5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+'6'!J40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5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+'6'!J41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5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+'6'!J42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5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+'6'!J43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5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+'6'!J44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5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+'6'!J45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5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+'6'!J46</f>
        <v>3</v>
      </c>
      <c r="F46" s="70"/>
      <c r="G46" s="46">
        <f t="shared" si="6"/>
        <v>3</v>
      </c>
      <c r="H46" s="77">
        <v>0</v>
      </c>
      <c r="I46" s="75">
        <v>0</v>
      </c>
      <c r="J46" s="46">
        <f t="shared" si="5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+'6'!J47</f>
        <v>3</v>
      </c>
      <c r="F47" s="70"/>
      <c r="G47" s="46">
        <f t="shared" si="6"/>
        <v>3</v>
      </c>
      <c r="H47" s="77">
        <v>0</v>
      </c>
      <c r="I47" s="75">
        <v>0</v>
      </c>
      <c r="J47" s="46">
        <f t="shared" si="5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+'6'!J48</f>
        <v>4</v>
      </c>
      <c r="F48" s="70"/>
      <c r="G48" s="46">
        <f t="shared" si="6"/>
        <v>4</v>
      </c>
      <c r="H48" s="77">
        <v>0</v>
      </c>
      <c r="I48" s="75">
        <v>0</v>
      </c>
      <c r="J48" s="46">
        <f t="shared" si="5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+'6'!J49</f>
        <v>2</v>
      </c>
      <c r="F49" s="70"/>
      <c r="G49" s="46">
        <f t="shared" si="6"/>
        <v>2</v>
      </c>
      <c r="H49" s="77">
        <v>0</v>
      </c>
      <c r="I49" s="75">
        <v>0</v>
      </c>
      <c r="J49" s="46">
        <f t="shared" si="5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+'6'!J50</f>
        <v>3</v>
      </c>
      <c r="F50" s="70"/>
      <c r="G50" s="46">
        <f t="shared" si="6"/>
        <v>3</v>
      </c>
      <c r="H50" s="77">
        <v>0</v>
      </c>
      <c r="I50" s="75">
        <v>0</v>
      </c>
      <c r="J50" s="46">
        <f t="shared" si="5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+'6'!J51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5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+'6'!J52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5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+'6'!J53</f>
        <v>3</v>
      </c>
      <c r="F53" s="70"/>
      <c r="G53" s="46">
        <f t="shared" si="6"/>
        <v>3</v>
      </c>
      <c r="H53" s="77">
        <v>0</v>
      </c>
      <c r="I53" s="75">
        <v>0</v>
      </c>
      <c r="J53" s="46">
        <f t="shared" si="5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+'6'!J54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5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+'6'!J55</f>
        <v>1</v>
      </c>
      <c r="F55" s="70"/>
      <c r="G55" s="46">
        <f t="shared" si="6"/>
        <v>1</v>
      </c>
      <c r="H55" s="77">
        <v>0</v>
      </c>
      <c r="I55" s="75">
        <v>0</v>
      </c>
      <c r="J55" s="46">
        <f t="shared" si="5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+'6'!J56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5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+'6'!J57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5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+'6'!J58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5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+'6'!J59</f>
        <v>1</v>
      </c>
      <c r="F59" s="70"/>
      <c r="G59" s="46">
        <f t="shared" si="6"/>
        <v>1</v>
      </c>
      <c r="H59" s="77">
        <v>0</v>
      </c>
      <c r="I59" s="75">
        <v>0</v>
      </c>
      <c r="J59" s="46">
        <f t="shared" si="5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+'6'!J60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5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+'6'!J61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5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+'6'!J62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5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+'6'!J63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5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+'6'!J64</f>
        <v>1</v>
      </c>
      <c r="F64" s="70"/>
      <c r="G64" s="46">
        <f t="shared" si="6"/>
        <v>1</v>
      </c>
      <c r="H64" s="77">
        <v>0</v>
      </c>
      <c r="I64" s="75">
        <v>0</v>
      </c>
      <c r="J64" s="46">
        <f t="shared" si="5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+'6'!J65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5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+'6'!J66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5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+'6'!J67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5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+'6'!J68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5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+'6'!J69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5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+'6'!J70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5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+'6'!J71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5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+'6'!J72</f>
        <v>1</v>
      </c>
      <c r="F72" s="70"/>
      <c r="G72" s="46">
        <f t="shared" si="6"/>
        <v>1</v>
      </c>
      <c r="H72" s="77">
        <v>0</v>
      </c>
      <c r="I72" s="75">
        <v>0</v>
      </c>
      <c r="J72" s="46">
        <f t="shared" si="5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+'6'!J73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5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+'6'!J74</f>
        <v>1</v>
      </c>
      <c r="F74" s="70"/>
      <c r="G74" s="46">
        <f t="shared" si="6"/>
        <v>1</v>
      </c>
      <c r="H74" s="77">
        <v>0</v>
      </c>
      <c r="I74" s="75">
        <v>0</v>
      </c>
      <c r="J74" s="46">
        <f t="shared" si="5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+'6'!J75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5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+'6'!J77</f>
        <v>1</v>
      </c>
      <c r="F77" s="70"/>
      <c r="G77" s="46">
        <f t="shared" si="6"/>
        <v>1</v>
      </c>
      <c r="H77" s="77">
        <v>0</v>
      </c>
      <c r="I77" s="75">
        <v>0</v>
      </c>
      <c r="J77" s="46">
        <f t="shared" si="5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+'6'!J78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5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+'6'!J79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5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+'6'!J80</f>
        <v>3</v>
      </c>
      <c r="F80" s="70"/>
      <c r="G80" s="46">
        <f t="shared" si="6"/>
        <v>3</v>
      </c>
      <c r="H80" s="77">
        <v>0</v>
      </c>
      <c r="I80" s="75">
        <v>0</v>
      </c>
      <c r="J80" s="46">
        <f t="shared" si="5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+'6'!J81</f>
        <v>1</v>
      </c>
      <c r="F81" s="70"/>
      <c r="G81" s="46">
        <f t="shared" si="6"/>
        <v>1</v>
      </c>
      <c r="H81" s="77">
        <v>0</v>
      </c>
      <c r="I81" s="75">
        <v>0</v>
      </c>
      <c r="J81" s="46">
        <f t="shared" si="5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+'6'!J83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5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+'6'!J84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5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+'6'!J85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5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+'6'!J86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5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+'6'!J89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5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+'6'!J90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5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+'6'!J91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5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+'6'!J92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5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+'6'!J93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5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+'6'!J102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+'6'!J110</f>
        <v>5</v>
      </c>
      <c r="F110" s="70"/>
      <c r="G110" s="46">
        <f t="shared" si="20"/>
        <v>5</v>
      </c>
      <c r="H110" s="77">
        <v>0</v>
      </c>
      <c r="I110" s="75">
        <v>0</v>
      </c>
      <c r="J110" s="46">
        <f t="shared" si="21"/>
        <v>3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>
        <v>120</v>
      </c>
      <c r="P110" s="145">
        <f t="shared" si="7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+'6'!J111</f>
        <v>5</v>
      </c>
      <c r="F111" s="70"/>
      <c r="G111" s="46">
        <f t="shared" si="20"/>
        <v>5</v>
      </c>
      <c r="H111" s="77">
        <v>0</v>
      </c>
      <c r="I111" s="75">
        <v>0</v>
      </c>
      <c r="J111" s="46">
        <f t="shared" si="21"/>
        <v>5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+'6'!J112</f>
        <v>0</v>
      </c>
      <c r="F112" s="70"/>
      <c r="G112" s="46">
        <f t="shared" si="20"/>
        <v>0</v>
      </c>
      <c r="H112" s="77">
        <v>0</v>
      </c>
      <c r="I112" s="75">
        <v>0</v>
      </c>
      <c r="J112" s="46">
        <f t="shared" si="21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+'6'!J113</f>
        <v>10</v>
      </c>
      <c r="F113" s="70"/>
      <c r="G113" s="46">
        <f t="shared" si="20"/>
        <v>10</v>
      </c>
      <c r="H113" s="77">
        <v>0</v>
      </c>
      <c r="I113" s="75">
        <v>0</v>
      </c>
      <c r="J113" s="46">
        <f t="shared" si="21"/>
        <v>10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+'6'!J115</f>
        <v>11</v>
      </c>
      <c r="F115" s="70"/>
      <c r="G115" s="46">
        <f t="shared" si="20"/>
        <v>11</v>
      </c>
      <c r="H115" s="77">
        <v>0</v>
      </c>
      <c r="I115" s="75">
        <v>0</v>
      </c>
      <c r="J115" s="46">
        <f t="shared" si="21"/>
        <v>11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+'6'!J116</f>
        <v>15</v>
      </c>
      <c r="F116" s="70"/>
      <c r="G116" s="46">
        <f t="shared" si="20"/>
        <v>15</v>
      </c>
      <c r="H116" s="77">
        <v>0</v>
      </c>
      <c r="I116" s="75">
        <v>0</v>
      </c>
      <c r="J116" s="46">
        <f t="shared" si="21"/>
        <v>15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+'6'!J117</f>
        <v>2</v>
      </c>
      <c r="F117" s="70"/>
      <c r="G117" s="46">
        <f t="shared" si="20"/>
        <v>2</v>
      </c>
      <c r="H117" s="77">
        <v>0</v>
      </c>
      <c r="I117" s="75">
        <v>0</v>
      </c>
      <c r="J117" s="46">
        <f t="shared" si="21"/>
        <v>2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+'6'!J120</f>
        <v>5</v>
      </c>
      <c r="F120" s="70"/>
      <c r="G120" s="46">
        <f t="shared" si="20"/>
        <v>5</v>
      </c>
      <c r="H120" s="77">
        <v>0</v>
      </c>
      <c r="I120" s="75">
        <v>0</v>
      </c>
      <c r="J120" s="46">
        <f t="shared" si="21"/>
        <v>5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35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+'6'!J125</f>
        <v>7</v>
      </c>
      <c r="F125" s="70"/>
      <c r="G125" s="46">
        <f t="shared" si="20"/>
        <v>7</v>
      </c>
      <c r="H125" s="77">
        <v>0</v>
      </c>
      <c r="I125" s="75">
        <v>0</v>
      </c>
      <c r="J125" s="46">
        <f t="shared" si="21"/>
        <v>5</v>
      </c>
      <c r="K125" s="71">
        <v>2</v>
      </c>
      <c r="L125" s="22">
        <v>50</v>
      </c>
      <c r="M125" s="64">
        <f t="shared" si="8"/>
        <v>100</v>
      </c>
      <c r="N125" s="17" t="s">
        <v>16</v>
      </c>
      <c r="O125" s="18">
        <v>50</v>
      </c>
      <c r="P125" s="145">
        <f t="shared" si="7"/>
        <v>50</v>
      </c>
      <c r="Q125" s="89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+'6'!J131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+'6'!J132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+'6'!J133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40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ref="P141:P184" si="27">SUM(M141-O141)</f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+'6'!J154</f>
        <v>3</v>
      </c>
      <c r="F154" s="70"/>
      <c r="G154" s="46">
        <f t="shared" si="20"/>
        <v>3</v>
      </c>
      <c r="H154" s="77">
        <v>0</v>
      </c>
      <c r="I154" s="75">
        <v>0</v>
      </c>
      <c r="J154" s="46">
        <f t="shared" si="21"/>
        <v>2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/>
      <c r="P154" s="145">
        <f t="shared" si="27"/>
        <v>25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+'6'!J162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+'6'!J163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+'6'!J164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+'6'!J165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+'6'!J166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+'6'!J167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+'6'!J168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+'6'!J169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+'6'!J170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+'6'!J171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+'6'!J172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+'6'!J174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+'6'!J175</f>
        <v>6</v>
      </c>
      <c r="F175" s="70"/>
      <c r="G175" s="46">
        <f t="shared" si="28"/>
        <v>6</v>
      </c>
      <c r="H175" s="77">
        <v>0</v>
      </c>
      <c r="I175" s="75">
        <v>0</v>
      </c>
      <c r="J175" s="46">
        <f t="shared" si="29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+'6'!J176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+'6'!J177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+'6'!J178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+'6'!J179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+'6'!J180</f>
        <v>3</v>
      </c>
      <c r="F180" s="70"/>
      <c r="G180" s="46">
        <f t="shared" si="28"/>
        <v>3</v>
      </c>
      <c r="H180" s="77">
        <v>0</v>
      </c>
      <c r="I180" s="75">
        <v>0</v>
      </c>
      <c r="J180" s="46">
        <f t="shared" si="29"/>
        <v>2</v>
      </c>
      <c r="K180" s="71">
        <v>1</v>
      </c>
      <c r="L180" s="20">
        <v>35</v>
      </c>
      <c r="M180" s="64">
        <f t="shared" si="32"/>
        <v>35</v>
      </c>
      <c r="N180" s="17" t="s">
        <v>16</v>
      </c>
      <c r="O180" s="18">
        <v>15</v>
      </c>
      <c r="P180" s="145">
        <f t="shared" si="27"/>
        <v>20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+'6'!J181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+'6'!J182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+'6'!J183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+'6'!J184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+'6'!J185</f>
        <v>4</v>
      </c>
      <c r="F185" s="70"/>
      <c r="G185" s="46">
        <f t="shared" si="28"/>
        <v>4</v>
      </c>
      <c r="H185" s="77">
        <v>0</v>
      </c>
      <c r="I185" s="75">
        <v>0</v>
      </c>
      <c r="J185" s="46">
        <f t="shared" si="29"/>
        <v>4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ref="P185:P212" si="34">SUM(M185-O185)</f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+'6'!J186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34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+'6'!J188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+'6'!J190</f>
        <v>6</v>
      </c>
      <c r="F190" s="70"/>
      <c r="G190" s="46">
        <f t="shared" si="28"/>
        <v>6</v>
      </c>
      <c r="H190" s="77">
        <v>0</v>
      </c>
      <c r="I190" s="75">
        <v>0</v>
      </c>
      <c r="J190" s="46">
        <f t="shared" si="29"/>
        <v>6</v>
      </c>
      <c r="K190" s="71"/>
      <c r="L190" s="20">
        <v>45</v>
      </c>
      <c r="M190" s="64">
        <f t="shared" si="32"/>
        <v>0</v>
      </c>
      <c r="N190" s="17" t="s">
        <v>16</v>
      </c>
      <c r="O190" s="18"/>
      <c r="P190" s="23">
        <f t="shared" si="34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+'6'!J191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34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+'6'!J192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34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+'6'!J193</f>
        <v>4</v>
      </c>
      <c r="F193" s="70"/>
      <c r="G193" s="46">
        <f t="shared" si="28"/>
        <v>4</v>
      </c>
      <c r="H193" s="77">
        <v>0</v>
      </c>
      <c r="I193" s="75">
        <v>0</v>
      </c>
      <c r="J193" s="46">
        <f t="shared" si="29"/>
        <v>4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34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+'6'!J194</f>
        <v>13</v>
      </c>
      <c r="F194" s="70"/>
      <c r="G194" s="46">
        <f t="shared" si="28"/>
        <v>13</v>
      </c>
      <c r="H194" s="77">
        <v>0</v>
      </c>
      <c r="I194" s="75">
        <v>0</v>
      </c>
      <c r="J194" s="46">
        <f t="shared" si="29"/>
        <v>13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34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+'6'!J195</f>
        <v>7</v>
      </c>
      <c r="F195" s="70"/>
      <c r="G195" s="46">
        <f t="shared" si="28"/>
        <v>7</v>
      </c>
      <c r="H195" s="77">
        <v>0</v>
      </c>
      <c r="I195" s="75">
        <v>0</v>
      </c>
      <c r="J195" s="46">
        <f t="shared" si="29"/>
        <v>7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34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+'6'!J196</f>
        <v>7</v>
      </c>
      <c r="F196" s="70"/>
      <c r="G196" s="46">
        <f t="shared" si="28"/>
        <v>7</v>
      </c>
      <c r="H196" s="77">
        <v>0</v>
      </c>
      <c r="I196" s="75">
        <v>0</v>
      </c>
      <c r="J196" s="46">
        <f t="shared" si="29"/>
        <v>6</v>
      </c>
      <c r="K196" s="71">
        <v>1</v>
      </c>
      <c r="L196" s="20">
        <v>120</v>
      </c>
      <c r="M196" s="64">
        <f t="shared" si="32"/>
        <v>120</v>
      </c>
      <c r="N196" s="17" t="s">
        <v>16</v>
      </c>
      <c r="O196" s="18"/>
      <c r="P196" s="145">
        <f t="shared" si="34"/>
        <v>120</v>
      </c>
      <c r="Q196" s="89">
        <v>73</v>
      </c>
      <c r="R196" s="43">
        <f t="shared" si="33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+'6'!J197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34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+'6'!J198</f>
        <v>7</v>
      </c>
      <c r="F198" s="70"/>
      <c r="G198" s="46">
        <f t="shared" si="28"/>
        <v>7</v>
      </c>
      <c r="H198" s="77">
        <v>0</v>
      </c>
      <c r="I198" s="75">
        <v>0</v>
      </c>
      <c r="J198" s="46">
        <f t="shared" si="29"/>
        <v>7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4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+'6'!J199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4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+'6'!J200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4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+'6'!J201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4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+'6'!J202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4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+'6'!J203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4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+'6'!J204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4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+'6'!J205</f>
        <v>8</v>
      </c>
      <c r="F205" s="70"/>
      <c r="G205" s="46">
        <f t="shared" si="28"/>
        <v>8</v>
      </c>
      <c r="H205" s="77">
        <v>0</v>
      </c>
      <c r="I205" s="75">
        <v>0</v>
      </c>
      <c r="J205" s="46">
        <f t="shared" si="29"/>
        <v>8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4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+'6'!J206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4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4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+'6'!J208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4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+'6'!J209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4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+'6'!J210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4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+'6'!J211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4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+'6'!J212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4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+'6'!J213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ref="P213:P259" si="38">SUM(M213-O213)</f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+'6'!J214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+'6'!J215</f>
        <v>200</v>
      </c>
      <c r="F215" s="70"/>
      <c r="G215" s="46">
        <f t="shared" si="28"/>
        <v>200</v>
      </c>
      <c r="H215" s="77">
        <v>0</v>
      </c>
      <c r="I215" s="75">
        <v>0</v>
      </c>
      <c r="J215" s="46">
        <f t="shared" si="29"/>
        <v>200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+'6'!J216</f>
        <v>240</v>
      </c>
      <c r="F216" s="70"/>
      <c r="G216" s="46">
        <f t="shared" si="28"/>
        <v>240</v>
      </c>
      <c r="H216" s="77">
        <v>0</v>
      </c>
      <c r="I216" s="75">
        <v>0</v>
      </c>
      <c r="J216" s="46">
        <f t="shared" si="29"/>
        <v>240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+'6'!J217</f>
        <v>32</v>
      </c>
      <c r="F217" s="70"/>
      <c r="G217" s="46">
        <f t="shared" si="28"/>
        <v>32</v>
      </c>
      <c r="H217" s="77">
        <v>0</v>
      </c>
      <c r="I217" s="75">
        <v>0</v>
      </c>
      <c r="J217" s="46">
        <f t="shared" si="29"/>
        <v>32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+'6'!J218</f>
        <v>14</v>
      </c>
      <c r="F218" s="70"/>
      <c r="G218" s="46">
        <f t="shared" si="28"/>
        <v>14</v>
      </c>
      <c r="H218" s="77">
        <v>0</v>
      </c>
      <c r="I218" s="75">
        <v>0</v>
      </c>
      <c r="J218" s="46">
        <f t="shared" si="29"/>
        <v>14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+'6'!J219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+'6'!J220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+'6'!J221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+'6'!J222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+'6'!J223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+'6'!J224</f>
        <v>415</v>
      </c>
      <c r="F224" s="70"/>
      <c r="G224" s="46">
        <f t="shared" si="28"/>
        <v>415</v>
      </c>
      <c r="H224" s="77">
        <v>0</v>
      </c>
      <c r="I224" s="75">
        <v>0</v>
      </c>
      <c r="J224" s="46">
        <f t="shared" si="29"/>
        <v>415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+'6'!J225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+'6'!J226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+'6'!J227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+'6'!J228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+'6'!J229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+'6'!J230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+'6'!J231</f>
        <v>0</v>
      </c>
      <c r="F231" s="70"/>
      <c r="G231" s="46">
        <f t="shared" ref="G231:G258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+'6'!J232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+'6'!J233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+'6'!J234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+'6'!J235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+'6'!J236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+'6'!J237</f>
        <v>2</v>
      </c>
      <c r="F237" s="70"/>
      <c r="G237" s="46">
        <f t="shared" si="39"/>
        <v>2</v>
      </c>
      <c r="H237" s="77">
        <v>0</v>
      </c>
      <c r="I237" s="75">
        <v>0</v>
      </c>
      <c r="J237" s="46">
        <f t="shared" si="40"/>
        <v>2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+'6'!J238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50</v>
      </c>
      <c r="M238" s="64">
        <f t="shared" si="41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+'6'!J239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+'6'!J240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+'6'!J241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+'6'!J242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+'6'!J243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+'6'!J244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+'6'!J245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+'6'!J246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+'6'!J247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+'6'!J248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+'6'!J249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+'6'!J250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+'6'!J251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+'6'!J252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>
        <v>25</v>
      </c>
      <c r="M252" s="64">
        <f t="shared" si="32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+'6'!J253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32"/>
        <v>0</v>
      </c>
      <c r="N253" s="17" t="s">
        <v>16</v>
      </c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+'6'!J254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8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+'6'!J255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8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+'6'!J256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8"/>
        <v>0</v>
      </c>
      <c r="Q256" s="89"/>
      <c r="R256" s="43"/>
    </row>
    <row r="257" spans="1:18" ht="25.5" x14ac:dyDescent="0.55000000000000004">
      <c r="A257" s="10"/>
      <c r="B257" s="10"/>
      <c r="C257" s="19"/>
      <c r="D257" s="10"/>
      <c r="E257" s="63">
        <f>+'6'!J257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8"/>
        <v>0</v>
      </c>
      <c r="Q257" s="89"/>
      <c r="R257" s="43"/>
    </row>
    <row r="258" spans="1:18" ht="24" customHeight="1" x14ac:dyDescent="0.55000000000000004">
      <c r="A258" s="10"/>
      <c r="B258" s="10"/>
      <c r="C258" s="19"/>
      <c r="D258" s="10"/>
      <c r="E258" s="63">
        <f>+'6'!J258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3"/>
        <v>0</v>
      </c>
    </row>
    <row r="259" spans="1:18" ht="25.5" x14ac:dyDescent="0.55000000000000004">
      <c r="A259" s="10"/>
      <c r="B259" s="10"/>
      <c r="C259" s="19"/>
      <c r="D259" s="10"/>
      <c r="E259" s="63">
        <f>+'6'!J259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20"/>
      <c r="M259" s="64">
        <f t="shared" ref="M259" si="47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8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264.23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18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885</v>
      </c>
    </row>
    <row r="263" spans="1:18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18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485</v>
      </c>
      <c r="O264" s="2">
        <v>220</v>
      </c>
      <c r="P264" s="2">
        <v>265</v>
      </c>
    </row>
    <row r="265" spans="1:18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18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8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185</v>
      </c>
      <c r="P267" s="136"/>
      <c r="Q267" s="136"/>
      <c r="R267" s="136"/>
    </row>
    <row r="268" spans="1:18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215</v>
      </c>
      <c r="P268" s="136"/>
      <c r="Q268" s="136"/>
      <c r="R268" s="136"/>
    </row>
    <row r="269" spans="1:18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215</v>
      </c>
      <c r="P269" s="138" t="s">
        <v>1416</v>
      </c>
      <c r="Q269" s="139" t="s">
        <v>1417</v>
      </c>
      <c r="R269" s="140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270</v>
      </c>
    </row>
    <row r="271" spans="1:18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8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270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81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5.67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183.33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2"/>
  <sheetViews>
    <sheetView zoomScale="80" zoomScaleNormal="80" workbookViewId="0">
      <pane xSplit="10" ySplit="4" topLeftCell="M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+'7'!J5</f>
        <v>3</v>
      </c>
      <c r="F5" s="70"/>
      <c r="G5" s="46">
        <f t="shared" ref="G5:G26" si="0">E5+F5</f>
        <v>3</v>
      </c>
      <c r="H5" s="77">
        <v>0</v>
      </c>
      <c r="I5" s="75">
        <v>0</v>
      </c>
      <c r="J5" s="46">
        <f t="shared" ref="J5:J26" si="1">+G5-H5-K5-I5</f>
        <v>1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45">
        <f t="shared" ref="P5:P68" si="2">SUM(M5-O5)</f>
        <v>100</v>
      </c>
      <c r="Q5" s="13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+'7'!J6</f>
        <v>71</v>
      </c>
      <c r="F6" s="70"/>
      <c r="G6" s="46">
        <f t="shared" si="0"/>
        <v>71</v>
      </c>
      <c r="H6" s="77">
        <v>0</v>
      </c>
      <c r="I6" s="75">
        <v>0</v>
      </c>
      <c r="J6" s="46">
        <f t="shared" si="1"/>
        <v>51</v>
      </c>
      <c r="K6" s="71">
        <v>20</v>
      </c>
      <c r="L6" s="15">
        <v>100</v>
      </c>
      <c r="M6" s="64">
        <f t="shared" ref="M6:M80" si="3">+L6*K6</f>
        <v>2000</v>
      </c>
      <c r="N6" s="17" t="s">
        <v>16</v>
      </c>
      <c r="O6" s="18">
        <v>300</v>
      </c>
      <c r="P6" s="145">
        <f t="shared" si="2"/>
        <v>1700</v>
      </c>
      <c r="Q6" s="131">
        <v>36.43</v>
      </c>
      <c r="R6" s="43">
        <f t="shared" ref="R6:R80" si="4">+K6*Q6</f>
        <v>728.6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+'7'!J11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+'7'!J15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+'7'!J20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+'7'!J21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+'7'!J22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8</v>
      </c>
      <c r="K22" s="71">
        <v>10</v>
      </c>
      <c r="L22" s="20">
        <v>100</v>
      </c>
      <c r="M22" s="64">
        <f t="shared" si="3"/>
        <v>1000</v>
      </c>
      <c r="N22" s="17" t="s">
        <v>16</v>
      </c>
      <c r="O22" s="18"/>
      <c r="P22" s="145">
        <f t="shared" si="2"/>
        <v>1000</v>
      </c>
      <c r="Q22" s="131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+'7'!J24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+'7'!J28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+'7'!J31</f>
        <v>15</v>
      </c>
      <c r="F31" s="70"/>
      <c r="G31" s="46">
        <f t="shared" si="5"/>
        <v>15</v>
      </c>
      <c r="H31" s="77">
        <v>0</v>
      </c>
      <c r="I31" s="75">
        <v>0</v>
      </c>
      <c r="J31" s="46">
        <f t="shared" si="6"/>
        <v>3</v>
      </c>
      <c r="K31" s="71">
        <v>12</v>
      </c>
      <c r="L31" s="15">
        <v>100</v>
      </c>
      <c r="M31" s="64">
        <f t="shared" si="3"/>
        <v>1200</v>
      </c>
      <c r="N31" s="17" t="s">
        <v>16</v>
      </c>
      <c r="O31" s="18">
        <v>20</v>
      </c>
      <c r="P31" s="145">
        <f t="shared" si="2"/>
        <v>1180</v>
      </c>
      <c r="Q31" s="131">
        <v>34.64</v>
      </c>
      <c r="R31" s="43">
        <f t="shared" si="4"/>
        <v>415.68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+'7'!J32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+'7'!J33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0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>
        <v>30</v>
      </c>
      <c r="P33" s="145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+'7'!J34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0</v>
      </c>
      <c r="K34" s="71">
        <v>1</v>
      </c>
      <c r="L34" s="15">
        <v>130</v>
      </c>
      <c r="M34" s="64">
        <f t="shared" si="3"/>
        <v>130</v>
      </c>
      <c r="N34" s="17" t="s">
        <v>16</v>
      </c>
      <c r="O34" s="18">
        <v>30</v>
      </c>
      <c r="P34" s="145">
        <f t="shared" si="2"/>
        <v>100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+'7'!J39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+'7'!J40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+'7'!J46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+'7'!J47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+'7'!J48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+'7'!J49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+'7'!J50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+'7'!J53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+'7'!J55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+'7'!J59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+'7'!J64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5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+'7'!J72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+'7'!J74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ref="P76:P132" si="8"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+'7'!J77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+'7'!J80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2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>
        <v>10</v>
      </c>
      <c r="P80" s="145">
        <f t="shared" si="8"/>
        <v>45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+'7'!J81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+'7'!J88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+'7'!J94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+'7'!J95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+'7'!J96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+'7'!J97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+'7'!J98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+'7'!J99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+'7'!J100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+'7'!J101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+'7'!J102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+'7'!J106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+'7'!J107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+'7'!J108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+'7'!J109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+'7'!J110</f>
        <v>3</v>
      </c>
      <c r="F110" s="70"/>
      <c r="G110" s="46">
        <f t="shared" si="21"/>
        <v>3</v>
      </c>
      <c r="H110" s="77">
        <v>0</v>
      </c>
      <c r="I110" s="75">
        <v>0</v>
      </c>
      <c r="J110" s="46">
        <f t="shared" si="22"/>
        <v>3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+'7'!J111</f>
        <v>5</v>
      </c>
      <c r="F111" s="70"/>
      <c r="G111" s="46">
        <f t="shared" si="21"/>
        <v>5</v>
      </c>
      <c r="H111" s="77">
        <v>0</v>
      </c>
      <c r="I111" s="75">
        <v>0</v>
      </c>
      <c r="J111" s="46">
        <f t="shared" si="22"/>
        <v>5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+'7'!J112</f>
        <v>0</v>
      </c>
      <c r="F112" s="70"/>
      <c r="G112" s="46">
        <f t="shared" si="21"/>
        <v>0</v>
      </c>
      <c r="H112" s="77">
        <v>0</v>
      </c>
      <c r="I112" s="75">
        <v>0</v>
      </c>
      <c r="J112" s="46">
        <f t="shared" si="22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+'7'!J113</f>
        <v>10</v>
      </c>
      <c r="F113" s="70"/>
      <c r="G113" s="46">
        <f t="shared" si="21"/>
        <v>10</v>
      </c>
      <c r="H113" s="77">
        <v>0</v>
      </c>
      <c r="I113" s="75">
        <v>0</v>
      </c>
      <c r="J113" s="46">
        <f t="shared" si="22"/>
        <v>10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+'7'!J114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+'7'!J115</f>
        <v>11</v>
      </c>
      <c r="F115" s="70"/>
      <c r="G115" s="46">
        <f t="shared" si="21"/>
        <v>11</v>
      </c>
      <c r="H115" s="77">
        <v>0</v>
      </c>
      <c r="I115" s="75">
        <v>0</v>
      </c>
      <c r="J115" s="46">
        <f t="shared" si="22"/>
        <v>11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+'7'!J116</f>
        <v>15</v>
      </c>
      <c r="F116" s="70"/>
      <c r="G116" s="46">
        <f t="shared" si="21"/>
        <v>15</v>
      </c>
      <c r="H116" s="77">
        <v>0</v>
      </c>
      <c r="I116" s="75">
        <v>0</v>
      </c>
      <c r="J116" s="46">
        <f t="shared" si="22"/>
        <v>15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+'7'!J117</f>
        <v>2</v>
      </c>
      <c r="F117" s="70"/>
      <c r="G117" s="46">
        <f t="shared" si="21"/>
        <v>2</v>
      </c>
      <c r="H117" s="77">
        <v>0</v>
      </c>
      <c r="I117" s="75">
        <v>0</v>
      </c>
      <c r="J117" s="46">
        <f t="shared" si="22"/>
        <v>1</v>
      </c>
      <c r="K117" s="71">
        <v>1</v>
      </c>
      <c r="L117" s="22">
        <v>55</v>
      </c>
      <c r="M117" s="64">
        <f t="shared" si="9"/>
        <v>55</v>
      </c>
      <c r="N117" s="17" t="s">
        <v>16</v>
      </c>
      <c r="O117" s="18">
        <v>10</v>
      </c>
      <c r="P117" s="145">
        <f t="shared" si="8"/>
        <v>45</v>
      </c>
      <c r="Q117" s="89">
        <v>11.91</v>
      </c>
      <c r="R117" s="43">
        <f t="shared" si="10"/>
        <v>11.91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+'7'!J118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+'7'!J119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+'7'!J120</f>
        <v>5</v>
      </c>
      <c r="F120" s="70"/>
      <c r="G120" s="46">
        <f t="shared" si="21"/>
        <v>5</v>
      </c>
      <c r="H120" s="77">
        <v>0</v>
      </c>
      <c r="I120" s="75">
        <v>0</v>
      </c>
      <c r="J120" s="46">
        <f t="shared" si="22"/>
        <v>4</v>
      </c>
      <c r="K120" s="71">
        <v>1</v>
      </c>
      <c r="L120" s="22">
        <v>35</v>
      </c>
      <c r="M120" s="64">
        <f t="shared" si="9"/>
        <v>35</v>
      </c>
      <c r="N120" s="17" t="s">
        <v>16</v>
      </c>
      <c r="O120" s="18">
        <v>10</v>
      </c>
      <c r="P120" s="145">
        <f t="shared" si="8"/>
        <v>25</v>
      </c>
      <c r="Q120" s="89">
        <v>30</v>
      </c>
      <c r="R120" s="43">
        <f t="shared" si="10"/>
        <v>30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+'7'!J121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+'7'!J122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+'7'!J123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+'7'!J124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+'7'!J125</f>
        <v>5</v>
      </c>
      <c r="F125" s="70"/>
      <c r="G125" s="46">
        <f t="shared" si="21"/>
        <v>5</v>
      </c>
      <c r="H125" s="77">
        <v>0</v>
      </c>
      <c r="I125" s="75">
        <v>0</v>
      </c>
      <c r="J125" s="46">
        <f t="shared" si="22"/>
        <v>5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+'7'!J126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+'7'!J127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+'7'!J128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+'7'!J129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+'7'!J130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+'7'!J131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+'7'!J132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3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+'7'!J133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ref="P133:P141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+'7'!J134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+'7'!J135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+'7'!J136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+'7'!J137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+'7'!J138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+'7'!J139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+'7'!J140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+'7'!J141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+'7'!J142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ref="P142:P196" si="28">SUM(M142-O142)</f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+'7'!J143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+'7'!J144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+'7'!J145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+'7'!J146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+'7'!J147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+'7'!J148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+'7'!J149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+'7'!J150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+'7'!J151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+'7'!J152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+'7'!J153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+'7'!J154</f>
        <v>2</v>
      </c>
      <c r="F154" s="70"/>
      <c r="G154" s="46">
        <f t="shared" si="21"/>
        <v>2</v>
      </c>
      <c r="H154" s="77">
        <v>0</v>
      </c>
      <c r="I154" s="75">
        <v>0</v>
      </c>
      <c r="J154" s="46">
        <f t="shared" si="22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+'7'!J155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+'7'!J156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+'7'!J157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+'7'!J158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+'7'!J159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+'7'!J160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+'7'!J161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+'7'!J162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+'7'!J163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+'7'!J164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+'7'!J165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+'7'!J166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+'7'!J167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+'7'!J168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+'7'!J169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+'7'!J170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+'7'!J171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+'7'!J172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80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+'7'!J174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+'7'!J175</f>
        <v>6</v>
      </c>
      <c r="F175" s="70"/>
      <c r="G175" s="46">
        <f t="shared" si="29"/>
        <v>6</v>
      </c>
      <c r="H175" s="77">
        <v>0</v>
      </c>
      <c r="I175" s="75">
        <v>0</v>
      </c>
      <c r="J175" s="46">
        <f t="shared" si="30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+'7'!J176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+'7'!J177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+'7'!J178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+'7'!J179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+'7'!J180</f>
        <v>2</v>
      </c>
      <c r="F180" s="70"/>
      <c r="G180" s="46">
        <f t="shared" si="29"/>
        <v>2</v>
      </c>
      <c r="H180" s="77">
        <v>0</v>
      </c>
      <c r="I180" s="75">
        <v>0</v>
      </c>
      <c r="J180" s="46">
        <f t="shared" si="30"/>
        <v>2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+'7'!J181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+'7'!J182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+'7'!J183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+'7'!J184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+'7'!J185</f>
        <v>4</v>
      </c>
      <c r="F185" s="70"/>
      <c r="G185" s="46">
        <f t="shared" si="29"/>
        <v>4</v>
      </c>
      <c r="H185" s="77">
        <v>0</v>
      </c>
      <c r="I185" s="75">
        <v>0</v>
      </c>
      <c r="J185" s="46">
        <f t="shared" si="30"/>
        <v>4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+'7'!J186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+'7'!J188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+'7'!J190</f>
        <v>6</v>
      </c>
      <c r="F190" s="70"/>
      <c r="G190" s="46">
        <f t="shared" si="29"/>
        <v>6</v>
      </c>
      <c r="H190" s="77">
        <v>0</v>
      </c>
      <c r="I190" s="75">
        <v>0</v>
      </c>
      <c r="J190" s="46">
        <f t="shared" si="30"/>
        <v>6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+'7'!J191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+'7'!J192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+'7'!J193</f>
        <v>4</v>
      </c>
      <c r="F193" s="70"/>
      <c r="G193" s="46">
        <f t="shared" si="29"/>
        <v>4</v>
      </c>
      <c r="H193" s="77">
        <v>0</v>
      </c>
      <c r="I193" s="75">
        <v>0</v>
      </c>
      <c r="J193" s="46">
        <f t="shared" si="30"/>
        <v>4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+'7'!J194</f>
        <v>13</v>
      </c>
      <c r="F194" s="70"/>
      <c r="G194" s="46">
        <f t="shared" si="29"/>
        <v>13</v>
      </c>
      <c r="H194" s="77">
        <v>0</v>
      </c>
      <c r="I194" s="75">
        <v>0</v>
      </c>
      <c r="J194" s="46">
        <f t="shared" si="30"/>
        <v>13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+'7'!J195</f>
        <v>7</v>
      </c>
      <c r="F195" s="70"/>
      <c r="G195" s="46">
        <f t="shared" si="29"/>
        <v>7</v>
      </c>
      <c r="H195" s="77">
        <v>0</v>
      </c>
      <c r="I195" s="75">
        <v>0</v>
      </c>
      <c r="J195" s="46">
        <f t="shared" si="30"/>
        <v>7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+'7'!J196</f>
        <v>6</v>
      </c>
      <c r="F196" s="70"/>
      <c r="G196" s="46">
        <f t="shared" si="29"/>
        <v>6</v>
      </c>
      <c r="H196" s="77">
        <v>0</v>
      </c>
      <c r="I196" s="75">
        <v>0</v>
      </c>
      <c r="J196" s="46">
        <f t="shared" si="30"/>
        <v>6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+'7'!J197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ref="P197:P198" si="37">SUM(M197-O197)</f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+'7'!J198</f>
        <v>7</v>
      </c>
      <c r="F198" s="70"/>
      <c r="G198" s="46">
        <f t="shared" si="29"/>
        <v>7</v>
      </c>
      <c r="H198" s="77">
        <v>0</v>
      </c>
      <c r="I198" s="75">
        <v>0</v>
      </c>
      <c r="J198" s="46">
        <f t="shared" si="30"/>
        <v>7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+'7'!J199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ref="P199:P259" si="38">SUM(M199-O199)</f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+'7'!J200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+'7'!J201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+'7'!J202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+'7'!J203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+'7'!J204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+'7'!J205</f>
        <v>8</v>
      </c>
      <c r="F205" s="70"/>
      <c r="G205" s="46">
        <f t="shared" si="29"/>
        <v>8</v>
      </c>
      <c r="H205" s="77">
        <v>0</v>
      </c>
      <c r="I205" s="75">
        <v>0</v>
      </c>
      <c r="J205" s="46">
        <f t="shared" si="30"/>
        <v>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+'7'!J206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+'7'!J208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+'7'!J209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+'7'!J210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+'7'!J211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+'7'!J212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+'7'!J213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+'7'!J214</f>
        <v>0</v>
      </c>
      <c r="F214" s="70">
        <v>1</v>
      </c>
      <c r="G214" s="46">
        <f t="shared" si="29"/>
        <v>1</v>
      </c>
      <c r="H214" s="77">
        <v>0</v>
      </c>
      <c r="I214" s="75">
        <v>0</v>
      </c>
      <c r="J214" s="46">
        <f t="shared" si="30"/>
        <v>0</v>
      </c>
      <c r="K214" s="71">
        <v>1</v>
      </c>
      <c r="L214" s="20">
        <v>40</v>
      </c>
      <c r="M214" s="64">
        <f>+L214*K214</f>
        <v>40</v>
      </c>
      <c r="N214" s="17" t="s">
        <v>16</v>
      </c>
      <c r="O214" s="18"/>
      <c r="P214" s="145">
        <f t="shared" si="38"/>
        <v>40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+'7'!J215</f>
        <v>200</v>
      </c>
      <c r="F215" s="70"/>
      <c r="G215" s="46">
        <f t="shared" si="29"/>
        <v>200</v>
      </c>
      <c r="H215" s="77">
        <v>0</v>
      </c>
      <c r="I215" s="75">
        <v>0</v>
      </c>
      <c r="J215" s="46">
        <f t="shared" si="30"/>
        <v>200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+'7'!J216</f>
        <v>240</v>
      </c>
      <c r="F216" s="70"/>
      <c r="G216" s="46">
        <f t="shared" si="29"/>
        <v>240</v>
      </c>
      <c r="H216" s="77">
        <v>0</v>
      </c>
      <c r="I216" s="75">
        <v>0</v>
      </c>
      <c r="J216" s="46">
        <f t="shared" si="30"/>
        <v>240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+'7'!J217</f>
        <v>32</v>
      </c>
      <c r="F217" s="70"/>
      <c r="G217" s="46">
        <f t="shared" si="29"/>
        <v>32</v>
      </c>
      <c r="H217" s="77">
        <v>0</v>
      </c>
      <c r="I217" s="75">
        <v>0</v>
      </c>
      <c r="J217" s="46">
        <f t="shared" si="30"/>
        <v>32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+'7'!J218</f>
        <v>14</v>
      </c>
      <c r="F218" s="70"/>
      <c r="G218" s="46">
        <f t="shared" si="29"/>
        <v>14</v>
      </c>
      <c r="H218" s="77">
        <v>0</v>
      </c>
      <c r="I218" s="75">
        <v>0</v>
      </c>
      <c r="J218" s="46">
        <f t="shared" si="30"/>
        <v>14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+'7'!J219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+'7'!J220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+'7'!J221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+'7'!J222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+'7'!J223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+'7'!J224</f>
        <v>415</v>
      </c>
      <c r="F224" s="70"/>
      <c r="G224" s="46">
        <f t="shared" si="29"/>
        <v>415</v>
      </c>
      <c r="H224" s="77">
        <v>0</v>
      </c>
      <c r="I224" s="75">
        <v>0</v>
      </c>
      <c r="J224" s="46">
        <f t="shared" si="30"/>
        <v>415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+'7'!J225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+'7'!J226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+'7'!J227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+'7'!J228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+'7'!J229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+'7'!J230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+'7'!J231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+'7'!J237</f>
        <v>2</v>
      </c>
      <c r="F237" s="70"/>
      <c r="G237" s="46">
        <f t="shared" si="40"/>
        <v>2</v>
      </c>
      <c r="H237" s="77">
        <v>0</v>
      </c>
      <c r="I237" s="75">
        <v>0</v>
      </c>
      <c r="J237" s="46">
        <f t="shared" si="41"/>
        <v>1</v>
      </c>
      <c r="K237" s="71">
        <v>1</v>
      </c>
      <c r="L237" s="20">
        <v>50</v>
      </c>
      <c r="M237" s="64">
        <f t="shared" si="42"/>
        <v>50</v>
      </c>
      <c r="N237" s="17" t="s">
        <v>16</v>
      </c>
      <c r="O237" s="18">
        <v>10</v>
      </c>
      <c r="P237" s="145">
        <f t="shared" si="38"/>
        <v>40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+'7'!J239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+'7'!J242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+'7'!J252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>
        <v>25</v>
      </c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+'7'!J253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+'7'!J254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+'7'!J255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+'7'!J256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>
        <f>+'7'!J257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/>
    </row>
    <row r="258" spans="1:19" ht="24" customHeight="1" x14ac:dyDescent="0.55000000000000004">
      <c r="A258" s="10"/>
      <c r="B258" s="10"/>
      <c r="C258" s="19"/>
      <c r="D258" s="10"/>
      <c r="E258" s="63">
        <f>+'7'!J258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19" x14ac:dyDescent="0.5">
      <c r="A259" s="10"/>
      <c r="B259" s="10"/>
      <c r="C259" s="19"/>
      <c r="D259" s="10"/>
      <c r="E259" s="63">
        <f>+'7'!J259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23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1610.25</v>
      </c>
    </row>
    <row r="261" spans="1:19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19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4795</v>
      </c>
    </row>
    <row r="263" spans="1:19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19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4070</v>
      </c>
      <c r="O264" s="2">
        <v>240</v>
      </c>
      <c r="P264" s="2">
        <v>2800</v>
      </c>
      <c r="Q264" s="87">
        <v>375</v>
      </c>
      <c r="R264" s="2">
        <v>290</v>
      </c>
      <c r="S264" s="2">
        <v>365</v>
      </c>
    </row>
    <row r="265" spans="1:19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9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420</v>
      </c>
      <c r="P267" s="136"/>
      <c r="Q267" s="136"/>
      <c r="R267" s="136"/>
    </row>
    <row r="268" spans="1:19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305</v>
      </c>
      <c r="P268" s="136"/>
      <c r="Q268" s="136"/>
      <c r="R268" s="136"/>
    </row>
    <row r="269" spans="1:19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305</v>
      </c>
      <c r="P269" s="138" t="s">
        <v>1416</v>
      </c>
      <c r="Q269" s="139" t="s">
        <v>1417</v>
      </c>
      <c r="R269" s="140" t="s">
        <v>1418</v>
      </c>
    </row>
    <row r="270" spans="1:19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/>
      <c r="P270" s="121"/>
      <c r="Q270" s="121"/>
      <c r="R270" s="121"/>
    </row>
    <row r="271" spans="1:19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9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U342"/>
  <sheetViews>
    <sheetView zoomScale="80" zoomScaleNormal="80" workbookViewId="0">
      <pane xSplit="10" ySplit="4" topLeftCell="K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+'8'!J5</f>
        <v>1</v>
      </c>
      <c r="F5" s="70">
        <v>10</v>
      </c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11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+'8'!J6</f>
        <v>51</v>
      </c>
      <c r="F6" s="70">
        <v>10</v>
      </c>
      <c r="G6" s="46">
        <f t="shared" si="0"/>
        <v>61</v>
      </c>
      <c r="H6" s="77">
        <v>0</v>
      </c>
      <c r="I6" s="75">
        <v>0</v>
      </c>
      <c r="J6" s="46">
        <f t="shared" si="1"/>
        <v>58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>
        <v>60</v>
      </c>
      <c r="P6" s="145">
        <f t="shared" si="2"/>
        <v>240</v>
      </c>
      <c r="Q6" s="13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+'8'!J11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+'8'!J15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+'8'!J18</f>
        <v>0</v>
      </c>
      <c r="F18" s="70">
        <v>3</v>
      </c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+'8'!J20</f>
        <v>4</v>
      </c>
      <c r="F20" s="70">
        <v>3</v>
      </c>
      <c r="G20" s="46">
        <f t="shared" si="0"/>
        <v>7</v>
      </c>
      <c r="H20" s="77">
        <v>0</v>
      </c>
      <c r="I20" s="75">
        <v>0</v>
      </c>
      <c r="J20" s="46">
        <f t="shared" si="1"/>
        <v>3</v>
      </c>
      <c r="K20" s="71">
        <v>4</v>
      </c>
      <c r="L20" s="15">
        <v>65</v>
      </c>
      <c r="M20" s="64">
        <f t="shared" si="3"/>
        <v>260</v>
      </c>
      <c r="N20" s="17" t="s">
        <v>16</v>
      </c>
      <c r="O20" s="18">
        <v>125</v>
      </c>
      <c r="P20" s="145">
        <f t="shared" si="2"/>
        <v>135</v>
      </c>
      <c r="Q20" s="89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+'8'!J21</f>
        <v>2</v>
      </c>
      <c r="F21" s="70">
        <v>3</v>
      </c>
      <c r="G21" s="46">
        <f t="shared" si="0"/>
        <v>5</v>
      </c>
      <c r="H21" s="77">
        <v>0</v>
      </c>
      <c r="I21" s="75">
        <v>0</v>
      </c>
      <c r="J21" s="46">
        <f t="shared" si="1"/>
        <v>3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>
        <v>80</v>
      </c>
      <c r="P21" s="145">
        <f t="shared" si="2"/>
        <v>90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+'8'!J22</f>
        <v>8</v>
      </c>
      <c r="F22" s="70">
        <v>10</v>
      </c>
      <c r="G22" s="46">
        <f t="shared" si="0"/>
        <v>18</v>
      </c>
      <c r="H22" s="77">
        <v>0</v>
      </c>
      <c r="I22" s="75">
        <v>0</v>
      </c>
      <c r="J22" s="46">
        <f t="shared" si="1"/>
        <v>18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+'8'!J24</f>
        <v>2</v>
      </c>
      <c r="F24" s="70">
        <v>5</v>
      </c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+'8'!J28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+'8'!J31</f>
        <v>3</v>
      </c>
      <c r="F31" s="70">
        <v>10</v>
      </c>
      <c r="G31" s="46">
        <f t="shared" si="5"/>
        <v>13</v>
      </c>
      <c r="H31" s="77">
        <v>0</v>
      </c>
      <c r="I31" s="75">
        <v>0</v>
      </c>
      <c r="J31" s="46">
        <f t="shared" si="6"/>
        <v>9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45">
        <f t="shared" si="2"/>
        <v>400</v>
      </c>
      <c r="Q31" s="13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+'8'!J32</f>
        <v>0</v>
      </c>
      <c r="F32" s="70">
        <v>5</v>
      </c>
      <c r="G32" s="46">
        <f t="shared" si="5"/>
        <v>5</v>
      </c>
      <c r="H32" s="77">
        <v>0</v>
      </c>
      <c r="I32" s="75">
        <v>0</v>
      </c>
      <c r="J32" s="46">
        <f t="shared" si="6"/>
        <v>0</v>
      </c>
      <c r="K32" s="71">
        <v>5</v>
      </c>
      <c r="L32" s="15">
        <v>130</v>
      </c>
      <c r="M32" s="64">
        <f t="shared" si="3"/>
        <v>650</v>
      </c>
      <c r="N32" s="17" t="s">
        <v>16</v>
      </c>
      <c r="O32" s="18">
        <v>20</v>
      </c>
      <c r="P32" s="145">
        <f t="shared" si="2"/>
        <v>630</v>
      </c>
      <c r="Q32" s="89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+'8'!J33</f>
        <v>0</v>
      </c>
      <c r="F33" s="70">
        <v>5</v>
      </c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+'8'!J34</f>
        <v>0</v>
      </c>
      <c r="F34" s="70">
        <v>5</v>
      </c>
      <c r="G34" s="46">
        <f t="shared" si="5"/>
        <v>5</v>
      </c>
      <c r="H34" s="77">
        <v>0</v>
      </c>
      <c r="I34" s="75">
        <v>0</v>
      </c>
      <c r="J34" s="46">
        <f t="shared" si="6"/>
        <v>4</v>
      </c>
      <c r="K34" s="71">
        <v>1</v>
      </c>
      <c r="L34" s="15">
        <v>130</v>
      </c>
      <c r="M34" s="64">
        <f t="shared" si="3"/>
        <v>130</v>
      </c>
      <c r="N34" s="17" t="s">
        <v>16</v>
      </c>
      <c r="O34" s="18"/>
      <c r="P34" s="145">
        <f t="shared" si="2"/>
        <v>130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+'8'!J39</f>
        <v>1</v>
      </c>
      <c r="F39" s="70">
        <v>3</v>
      </c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+'8'!J40</f>
        <v>0</v>
      </c>
      <c r="F40" s="70">
        <v>3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+'8'!J41</f>
        <v>0</v>
      </c>
      <c r="F41" s="70">
        <v>3</v>
      </c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+'8'!J46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2</v>
      </c>
      <c r="K46" s="71">
        <v>1</v>
      </c>
      <c r="L46" s="15">
        <v>50</v>
      </c>
      <c r="M46" s="64">
        <f t="shared" si="3"/>
        <v>50</v>
      </c>
      <c r="N46" s="17" t="s">
        <v>1462</v>
      </c>
      <c r="O46" s="18">
        <v>50</v>
      </c>
      <c r="P46" s="23">
        <f t="shared" si="2"/>
        <v>0</v>
      </c>
      <c r="Q46" s="13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+'8'!J47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+'8'!J48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45">
        <f t="shared" si="2"/>
        <v>50</v>
      </c>
      <c r="Q48" s="13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+'8'!J49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+'8'!J50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2</v>
      </c>
      <c r="K50" s="71">
        <v>1</v>
      </c>
      <c r="L50" s="15">
        <v>50</v>
      </c>
      <c r="M50" s="64">
        <f t="shared" si="3"/>
        <v>50</v>
      </c>
      <c r="N50" s="17" t="s">
        <v>1462</v>
      </c>
      <c r="O50" s="18"/>
      <c r="P50" s="145">
        <f t="shared" si="2"/>
        <v>50</v>
      </c>
      <c r="Q50" s="13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+'8'!J53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+'8'!J55</f>
        <v>1</v>
      </c>
      <c r="F55" s="70">
        <v>2</v>
      </c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+'8'!J57</f>
        <v>0</v>
      </c>
      <c r="F57" s="70">
        <v>3</v>
      </c>
      <c r="G57" s="46">
        <f t="shared" si="5"/>
        <v>3</v>
      </c>
      <c r="H57" s="77">
        <v>0</v>
      </c>
      <c r="I57" s="75">
        <v>0</v>
      </c>
      <c r="J57" s="46">
        <f t="shared" si="6"/>
        <v>2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/>
      <c r="P57" s="145">
        <f t="shared" si="2"/>
        <v>120</v>
      </c>
      <c r="Q57" s="13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+'8'!J58</f>
        <v>0</v>
      </c>
      <c r="F58" s="70">
        <v>2</v>
      </c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+'8'!J59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+'8'!J62</f>
        <v>0</v>
      </c>
      <c r="F62" s="70">
        <v>3</v>
      </c>
      <c r="G62" s="46">
        <f t="shared" si="5"/>
        <v>3</v>
      </c>
      <c r="H62" s="77">
        <v>0</v>
      </c>
      <c r="I62" s="75">
        <v>0</v>
      </c>
      <c r="J62" s="46">
        <f t="shared" si="6"/>
        <v>0</v>
      </c>
      <c r="K62" s="71">
        <v>3</v>
      </c>
      <c r="L62" s="15">
        <v>0</v>
      </c>
      <c r="M62" s="64">
        <f t="shared" si="3"/>
        <v>0</v>
      </c>
      <c r="N62" s="17" t="s">
        <v>1454</v>
      </c>
      <c r="O62" s="18"/>
      <c r="P62" s="23">
        <f t="shared" si="2"/>
        <v>0</v>
      </c>
      <c r="Q62" s="131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+'8'!J64</f>
        <v>1</v>
      </c>
      <c r="F64" s="70">
        <v>3</v>
      </c>
      <c r="G64" s="46">
        <f t="shared" si="5"/>
        <v>4</v>
      </c>
      <c r="H64" s="77">
        <v>0</v>
      </c>
      <c r="I64" s="75">
        <v>0</v>
      </c>
      <c r="J64" s="46">
        <f t="shared" si="6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+'8'!J65</f>
        <v>0</v>
      </c>
      <c r="F65" s="70">
        <v>3</v>
      </c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+'8'!J66</f>
        <v>0</v>
      </c>
      <c r="F66" s="70">
        <v>3</v>
      </c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+'8'!J72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+'8'!J74</f>
        <v>1</v>
      </c>
      <c r="F74" s="70">
        <v>3</v>
      </c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25</v>
      </c>
      <c r="P74" s="145">
        <f t="shared" si="7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+'8'!J77</f>
        <v>1</v>
      </c>
      <c r="F77" s="70">
        <v>3</v>
      </c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>
        <v>25</v>
      </c>
      <c r="P77" s="145">
        <f t="shared" si="7"/>
        <v>25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+'8'!J80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+'8'!J81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0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+'8'!J102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+'8'!J110</f>
        <v>3</v>
      </c>
      <c r="F110" s="70"/>
      <c r="G110" s="46">
        <f t="shared" si="20"/>
        <v>3</v>
      </c>
      <c r="H110" s="77">
        <v>0</v>
      </c>
      <c r="I110" s="75">
        <v>0</v>
      </c>
      <c r="J110" s="46">
        <f t="shared" si="21"/>
        <v>3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+'8'!J111</f>
        <v>5</v>
      </c>
      <c r="F111" s="70"/>
      <c r="G111" s="46">
        <f t="shared" si="20"/>
        <v>5</v>
      </c>
      <c r="H111" s="77">
        <v>0</v>
      </c>
      <c r="I111" s="75">
        <v>0</v>
      </c>
      <c r="J111" s="46">
        <f t="shared" si="21"/>
        <v>4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>
        <v>50</v>
      </c>
      <c r="P111" s="145">
        <f t="shared" si="7"/>
        <v>200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+'8'!J112</f>
        <v>0</v>
      </c>
      <c r="F112" s="70">
        <v>5</v>
      </c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+'8'!J113</f>
        <v>10</v>
      </c>
      <c r="F113" s="70"/>
      <c r="G113" s="46">
        <f t="shared" si="20"/>
        <v>10</v>
      </c>
      <c r="H113" s="77">
        <v>0</v>
      </c>
      <c r="I113" s="75">
        <v>0</v>
      </c>
      <c r="J113" s="46">
        <f t="shared" si="21"/>
        <v>9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45">
        <f t="shared" si="7"/>
        <v>55</v>
      </c>
      <c r="Q113" s="13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+'8'!J115</f>
        <v>11</v>
      </c>
      <c r="F115" s="70"/>
      <c r="G115" s="46">
        <f t="shared" si="20"/>
        <v>11</v>
      </c>
      <c r="H115" s="77">
        <v>0</v>
      </c>
      <c r="I115" s="75">
        <v>0</v>
      </c>
      <c r="J115" s="46">
        <f t="shared" si="21"/>
        <v>11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+'8'!J116</f>
        <v>15</v>
      </c>
      <c r="F116" s="70"/>
      <c r="G116" s="46">
        <f t="shared" si="20"/>
        <v>15</v>
      </c>
      <c r="H116" s="77">
        <v>0</v>
      </c>
      <c r="I116" s="75">
        <v>0</v>
      </c>
      <c r="J116" s="46">
        <f t="shared" si="21"/>
        <v>15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+'8'!J117</f>
        <v>1</v>
      </c>
      <c r="F117" s="70"/>
      <c r="G117" s="46">
        <f t="shared" si="20"/>
        <v>1</v>
      </c>
      <c r="H117" s="77">
        <v>0</v>
      </c>
      <c r="I117" s="75">
        <v>0</v>
      </c>
      <c r="J117" s="46">
        <f t="shared" si="21"/>
        <v>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+'8'!J120</f>
        <v>4</v>
      </c>
      <c r="F120" s="70"/>
      <c r="G120" s="46">
        <f t="shared" si="20"/>
        <v>4</v>
      </c>
      <c r="H120" s="77">
        <v>4</v>
      </c>
      <c r="I120" s="75">
        <v>0</v>
      </c>
      <c r="J120" s="46">
        <f t="shared" si="21"/>
        <v>0</v>
      </c>
      <c r="K120" s="71"/>
      <c r="L120" s="22">
        <v>35</v>
      </c>
      <c r="M120" s="64">
        <f t="shared" si="8"/>
        <v>0</v>
      </c>
      <c r="N120" s="17" t="s">
        <v>1460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+'8'!J125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4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45">
        <f t="shared" si="7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+'8'!J126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+'8'!J131</f>
        <v>0</v>
      </c>
      <c r="F131" s="70">
        <v>5</v>
      </c>
      <c r="G131" s="46">
        <f t="shared" si="20"/>
        <v>5</v>
      </c>
      <c r="H131" s="77">
        <v>0</v>
      </c>
      <c r="I131" s="75">
        <v>0</v>
      </c>
      <c r="J131" s="46">
        <f t="shared" si="21"/>
        <v>5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+'8'!J132</f>
        <v>3</v>
      </c>
      <c r="F132" s="70">
        <v>3</v>
      </c>
      <c r="G132" s="46">
        <f t="shared" si="20"/>
        <v>6</v>
      </c>
      <c r="H132" s="77">
        <v>0</v>
      </c>
      <c r="I132" s="75">
        <v>0</v>
      </c>
      <c r="J132" s="46">
        <f t="shared" si="21"/>
        <v>4</v>
      </c>
      <c r="K132" s="71">
        <v>2</v>
      </c>
      <c r="L132" s="22">
        <v>60</v>
      </c>
      <c r="M132" s="64">
        <f t="shared" si="8"/>
        <v>120</v>
      </c>
      <c r="N132" s="17" t="s">
        <v>16</v>
      </c>
      <c r="O132" s="18">
        <v>60</v>
      </c>
      <c r="P132" s="145">
        <f t="shared" si="7"/>
        <v>60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+'8'!J133</f>
        <v>0</v>
      </c>
      <c r="F133" s="70">
        <v>3</v>
      </c>
      <c r="G133" s="46">
        <f t="shared" si="20"/>
        <v>3</v>
      </c>
      <c r="H133" s="77">
        <v>0</v>
      </c>
      <c r="I133" s="75">
        <v>0</v>
      </c>
      <c r="J133" s="46">
        <f t="shared" si="21"/>
        <v>2</v>
      </c>
      <c r="K133" s="71">
        <v>1</v>
      </c>
      <c r="L133" s="20">
        <v>0</v>
      </c>
      <c r="M133" s="64">
        <f t="shared" si="8"/>
        <v>0</v>
      </c>
      <c r="N133" s="17" t="s">
        <v>1454</v>
      </c>
      <c r="O133" s="18"/>
      <c r="P133" s="23">
        <f t="shared" ref="P133:P135" si="26">SUM(M133-O133)</f>
        <v>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:P196" si="27">SUM(M136-O136)</f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+'8'!J141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+'8'!J142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+'8'!J150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+'8'!J154</f>
        <v>2</v>
      </c>
      <c r="F154" s="70"/>
      <c r="G154" s="46">
        <f t="shared" si="20"/>
        <v>2</v>
      </c>
      <c r="H154" s="77">
        <v>0</v>
      </c>
      <c r="I154" s="75">
        <v>0</v>
      </c>
      <c r="J154" s="46">
        <f t="shared" si="21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+'8'!J159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+'8'!J162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+'8'!J163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+'8'!J164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+'8'!J165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+'8'!J166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+'8'!J167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+'8'!J168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+'8'!J169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+'8'!J170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+'8'!J171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+'8'!J172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+'8'!J174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+'8'!J175</f>
        <v>6</v>
      </c>
      <c r="F175" s="70">
        <v>10</v>
      </c>
      <c r="G175" s="46">
        <f t="shared" si="28"/>
        <v>16</v>
      </c>
      <c r="H175" s="77">
        <v>0</v>
      </c>
      <c r="I175" s="75">
        <v>0</v>
      </c>
      <c r="J175" s="46">
        <f t="shared" si="29"/>
        <v>15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5">
        <f t="shared" si="27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+'8'!J176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+'8'!J177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+'8'!J178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+'8'!J179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+'8'!J180</f>
        <v>2</v>
      </c>
      <c r="F180" s="70"/>
      <c r="G180" s="46">
        <f t="shared" si="28"/>
        <v>2</v>
      </c>
      <c r="H180" s="77">
        <v>0</v>
      </c>
      <c r="I180" s="75">
        <v>0</v>
      </c>
      <c r="J180" s="46">
        <f t="shared" si="29"/>
        <v>2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+'8'!J181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+'8'!J182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+'8'!J183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+'8'!J184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+'8'!J185</f>
        <v>4</v>
      </c>
      <c r="F185" s="70"/>
      <c r="G185" s="46">
        <f t="shared" si="28"/>
        <v>4</v>
      </c>
      <c r="H185" s="77">
        <v>0</v>
      </c>
      <c r="I185" s="75">
        <v>0</v>
      </c>
      <c r="J185" s="46">
        <f t="shared" si="29"/>
        <v>3</v>
      </c>
      <c r="K185" s="71">
        <v>1</v>
      </c>
      <c r="L185" s="20">
        <v>80</v>
      </c>
      <c r="M185" s="64">
        <f t="shared" si="32"/>
        <v>80</v>
      </c>
      <c r="N185" s="17" t="s">
        <v>16</v>
      </c>
      <c r="O185" s="18"/>
      <c r="P185" s="145">
        <f t="shared" si="27"/>
        <v>80</v>
      </c>
      <c r="Q185" s="89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+'8'!J186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+'8'!J188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+'8'!J190</f>
        <v>6</v>
      </c>
      <c r="F190" s="70"/>
      <c r="G190" s="46">
        <f t="shared" si="28"/>
        <v>6</v>
      </c>
      <c r="H190" s="77">
        <v>0</v>
      </c>
      <c r="I190" s="75">
        <v>0</v>
      </c>
      <c r="J190" s="46">
        <f t="shared" si="29"/>
        <v>5</v>
      </c>
      <c r="K190" s="71">
        <v>1</v>
      </c>
      <c r="L190" s="20">
        <v>45</v>
      </c>
      <c r="M190" s="64">
        <f t="shared" si="32"/>
        <v>45</v>
      </c>
      <c r="N190" s="17" t="s">
        <v>16</v>
      </c>
      <c r="O190" s="18"/>
      <c r="P190" s="145">
        <f t="shared" si="27"/>
        <v>45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+'8'!J191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+'8'!J192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+'8'!J193</f>
        <v>4</v>
      </c>
      <c r="F193" s="70"/>
      <c r="G193" s="46">
        <f t="shared" si="28"/>
        <v>4</v>
      </c>
      <c r="H193" s="77">
        <v>0</v>
      </c>
      <c r="I193" s="75">
        <v>0</v>
      </c>
      <c r="J193" s="46">
        <f t="shared" si="29"/>
        <v>2</v>
      </c>
      <c r="K193" s="71">
        <v>2</v>
      </c>
      <c r="L193" s="20">
        <v>60</v>
      </c>
      <c r="M193" s="64">
        <f t="shared" si="32"/>
        <v>120</v>
      </c>
      <c r="N193" s="17" t="s">
        <v>16</v>
      </c>
      <c r="O193" s="18">
        <v>60</v>
      </c>
      <c r="P193" s="145">
        <f t="shared" si="27"/>
        <v>60</v>
      </c>
      <c r="Q193" s="89">
        <v>38</v>
      </c>
      <c r="R193" s="43">
        <f t="shared" si="33"/>
        <v>76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+'8'!J194</f>
        <v>13</v>
      </c>
      <c r="F194" s="70"/>
      <c r="G194" s="46">
        <f t="shared" si="28"/>
        <v>13</v>
      </c>
      <c r="H194" s="77">
        <v>0</v>
      </c>
      <c r="I194" s="75">
        <v>0</v>
      </c>
      <c r="J194" s="46">
        <f t="shared" si="29"/>
        <v>12</v>
      </c>
      <c r="K194" s="71">
        <v>1</v>
      </c>
      <c r="L194" s="20">
        <v>120</v>
      </c>
      <c r="M194" s="64">
        <f t="shared" si="32"/>
        <v>120</v>
      </c>
      <c r="N194" s="17" t="s">
        <v>16</v>
      </c>
      <c r="O194" s="18"/>
      <c r="P194" s="145">
        <f t="shared" si="27"/>
        <v>120</v>
      </c>
      <c r="Q194" s="89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+'8'!J195</f>
        <v>7</v>
      </c>
      <c r="F195" s="70"/>
      <c r="G195" s="46">
        <f t="shared" si="28"/>
        <v>7</v>
      </c>
      <c r="H195" s="77">
        <v>0</v>
      </c>
      <c r="I195" s="75">
        <v>0</v>
      </c>
      <c r="J195" s="46">
        <f t="shared" si="29"/>
        <v>7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+'8'!J196</f>
        <v>6</v>
      </c>
      <c r="F196" s="70"/>
      <c r="G196" s="46">
        <f t="shared" si="28"/>
        <v>6</v>
      </c>
      <c r="H196" s="77">
        <v>0</v>
      </c>
      <c r="I196" s="75">
        <v>0</v>
      </c>
      <c r="J196" s="46">
        <f t="shared" si="29"/>
        <v>6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+'8'!J197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03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+'8'!J198</f>
        <v>7</v>
      </c>
      <c r="F198" s="70"/>
      <c r="G198" s="46">
        <f t="shared" si="28"/>
        <v>7</v>
      </c>
      <c r="H198" s="77">
        <v>0</v>
      </c>
      <c r="I198" s="75">
        <v>0</v>
      </c>
      <c r="J198" s="46">
        <f t="shared" si="29"/>
        <v>1</v>
      </c>
      <c r="K198" s="71">
        <v>6</v>
      </c>
      <c r="L198" s="20">
        <v>150</v>
      </c>
      <c r="M198" s="64">
        <f t="shared" si="32"/>
        <v>900</v>
      </c>
      <c r="N198" s="17" t="s">
        <v>16</v>
      </c>
      <c r="O198" s="18"/>
      <c r="P198" s="145">
        <f t="shared" si="36"/>
        <v>900</v>
      </c>
      <c r="Q198" s="89">
        <v>64.38</v>
      </c>
      <c r="R198" s="43">
        <f t="shared" si="33"/>
        <v>386.28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+'8'!J199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+'8'!J200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+'8'!J201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+'8'!J202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+'8'!J203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+'8'!J204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ref="P204:P259" si="37">SUM(M204-O204)</f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+'8'!J205</f>
        <v>8</v>
      </c>
      <c r="F205" s="70"/>
      <c r="G205" s="46">
        <f t="shared" si="28"/>
        <v>8</v>
      </c>
      <c r="H205" s="77">
        <v>0</v>
      </c>
      <c r="I205" s="75">
        <v>0</v>
      </c>
      <c r="J205" s="46">
        <f t="shared" si="29"/>
        <v>8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+'8'!J206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+'8'!J208</f>
        <v>0</v>
      </c>
      <c r="F208" s="70">
        <v>2</v>
      </c>
      <c r="G208" s="46">
        <f t="shared" si="28"/>
        <v>2</v>
      </c>
      <c r="H208" s="77">
        <v>0</v>
      </c>
      <c r="I208" s="75">
        <v>0</v>
      </c>
      <c r="J208" s="46">
        <f t="shared" si="29"/>
        <v>2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+'8'!J209</f>
        <v>0</v>
      </c>
      <c r="F209" s="70">
        <v>3</v>
      </c>
      <c r="G209" s="46">
        <f t="shared" si="28"/>
        <v>3</v>
      </c>
      <c r="H209" s="77">
        <v>0</v>
      </c>
      <c r="I209" s="75">
        <v>0</v>
      </c>
      <c r="J209" s="46">
        <f t="shared" si="29"/>
        <v>2</v>
      </c>
      <c r="K209" s="71">
        <v>1</v>
      </c>
      <c r="L209" s="20">
        <v>120</v>
      </c>
      <c r="M209" s="64">
        <f t="shared" si="32"/>
        <v>120</v>
      </c>
      <c r="N209" s="17" t="s">
        <v>16</v>
      </c>
      <c r="O209" s="18"/>
      <c r="P209" s="145">
        <f t="shared" si="37"/>
        <v>120</v>
      </c>
      <c r="Q209" s="89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+'8'!J210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+'8'!J211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40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+'8'!J212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+'8'!J213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40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+'8'!J214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+'8'!J215</f>
        <v>200</v>
      </c>
      <c r="F215" s="70"/>
      <c r="G215" s="46">
        <f t="shared" si="28"/>
        <v>200</v>
      </c>
      <c r="H215" s="77">
        <v>0</v>
      </c>
      <c r="I215" s="75">
        <v>0</v>
      </c>
      <c r="J215" s="46">
        <f t="shared" si="29"/>
        <v>200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+'8'!J216</f>
        <v>240</v>
      </c>
      <c r="F216" s="70"/>
      <c r="G216" s="46">
        <f t="shared" si="28"/>
        <v>240</v>
      </c>
      <c r="H216" s="77">
        <v>0</v>
      </c>
      <c r="I216" s="75">
        <v>0</v>
      </c>
      <c r="J216" s="46">
        <f t="shared" si="29"/>
        <v>240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+'8'!J217</f>
        <v>32</v>
      </c>
      <c r="F217" s="70"/>
      <c r="G217" s="46">
        <f t="shared" si="28"/>
        <v>32</v>
      </c>
      <c r="H217" s="77">
        <v>0</v>
      </c>
      <c r="I217" s="75">
        <v>0</v>
      </c>
      <c r="J217" s="46">
        <f t="shared" si="29"/>
        <v>32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+'8'!J218</f>
        <v>14</v>
      </c>
      <c r="F218" s="70"/>
      <c r="G218" s="46">
        <f t="shared" si="28"/>
        <v>14</v>
      </c>
      <c r="H218" s="77">
        <v>0</v>
      </c>
      <c r="I218" s="75">
        <v>0</v>
      </c>
      <c r="J218" s="46">
        <f t="shared" si="29"/>
        <v>14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+'8'!J219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+'8'!J220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+'8'!J221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+'8'!J222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+'8'!J223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+'8'!J224</f>
        <v>415</v>
      </c>
      <c r="F224" s="70"/>
      <c r="G224" s="46">
        <f t="shared" si="28"/>
        <v>415</v>
      </c>
      <c r="H224" s="77">
        <v>0</v>
      </c>
      <c r="I224" s="75">
        <v>0</v>
      </c>
      <c r="J224" s="46">
        <f t="shared" si="29"/>
        <v>415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+'8'!J225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+'8'!J226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+'8'!J227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+'8'!J228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+'8'!J229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+'8'!J230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+'8'!J231</f>
        <v>0</v>
      </c>
      <c r="F231" s="70"/>
      <c r="G231" s="46">
        <f t="shared" ref="G231:G258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+'8'!J232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+'8'!J233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+'8'!J234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+'8'!J235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+'8'!J236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+'8'!J237</f>
        <v>1</v>
      </c>
      <c r="F237" s="70"/>
      <c r="G237" s="46">
        <f t="shared" si="39"/>
        <v>1</v>
      </c>
      <c r="H237" s="77">
        <v>0</v>
      </c>
      <c r="I237" s="75">
        <v>0</v>
      </c>
      <c r="J237" s="46">
        <f t="shared" si="40"/>
        <v>1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+'8'!J238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50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+'8'!J239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+'8'!J240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+'8'!J241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+'8'!J242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>+K242*Q242</f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+'8'!J243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+'8'!J244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+'8'!J245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+'8'!J246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+'8'!J247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+'8'!J248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+'8'!J249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+'8'!J250</f>
        <v>0</v>
      </c>
      <c r="F250" s="70">
        <v>3</v>
      </c>
      <c r="G250" s="46">
        <f t="shared" si="39"/>
        <v>3</v>
      </c>
      <c r="H250" s="77">
        <v>0</v>
      </c>
      <c r="I250" s="75">
        <v>0</v>
      </c>
      <c r="J250" s="46">
        <f t="shared" si="40"/>
        <v>3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+'8'!J251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+'8'!J252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>
        <v>25</v>
      </c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+'8'!J253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32"/>
        <v>0</v>
      </c>
      <c r="N253" s="17" t="s">
        <v>16</v>
      </c>
      <c r="O253" s="18"/>
      <c r="P253" s="23">
        <f t="shared" si="37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+'8'!J254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7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+'8'!J255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+'8'!J256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/>
    </row>
    <row r="257" spans="1:21" ht="25.5" x14ac:dyDescent="0.55000000000000004">
      <c r="A257" s="10"/>
      <c r="B257" s="10"/>
      <c r="C257" s="19"/>
      <c r="D257" s="10"/>
      <c r="E257" s="63">
        <f>+'8'!J257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/>
    </row>
    <row r="258" spans="1:21" ht="24" customHeight="1" x14ac:dyDescent="0.55000000000000004">
      <c r="A258" s="10"/>
      <c r="B258" s="10"/>
      <c r="C258" s="19"/>
      <c r="D258" s="10"/>
      <c r="E258" s="63">
        <f>+'8'!J258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21" x14ac:dyDescent="0.5">
      <c r="A259" s="10"/>
      <c r="B259" s="10"/>
      <c r="C259" s="19"/>
      <c r="D259" s="10"/>
      <c r="E259" s="63">
        <f>+'8'!J259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23"/>
      <c r="M259" s="64">
        <f t="shared" ref="M259" si="47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8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1679.93</v>
      </c>
    </row>
    <row r="261" spans="1:21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21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4190</v>
      </c>
    </row>
    <row r="263" spans="1:21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1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2860</v>
      </c>
      <c r="O264" s="2">
        <v>190</v>
      </c>
      <c r="P264" s="2">
        <v>180</v>
      </c>
      <c r="Q264" s="87">
        <v>120</v>
      </c>
      <c r="R264" s="2">
        <v>695</v>
      </c>
      <c r="S264" s="2">
        <v>250</v>
      </c>
      <c r="T264" s="2">
        <v>525</v>
      </c>
      <c r="U264" s="2">
        <v>900</v>
      </c>
    </row>
    <row r="265" spans="1:21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>
        <v>150</v>
      </c>
      <c r="O266" s="2" t="s">
        <v>1463</v>
      </c>
      <c r="P266" s="136"/>
      <c r="Q266" s="136"/>
      <c r="R266" s="136"/>
    </row>
    <row r="267" spans="1:21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555</v>
      </c>
      <c r="P267" s="136"/>
      <c r="Q267" s="136"/>
      <c r="R267" s="136"/>
    </row>
    <row r="268" spans="1:21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625</v>
      </c>
      <c r="P268" s="136"/>
      <c r="Q268" s="136"/>
      <c r="R268" s="136"/>
    </row>
    <row r="269" spans="1:21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625</v>
      </c>
      <c r="P269" s="138" t="s">
        <v>1416</v>
      </c>
      <c r="Q269" s="139" t="s">
        <v>1417</v>
      </c>
      <c r="R269" s="140" t="s">
        <v>1418</v>
      </c>
    </row>
    <row r="270" spans="1:21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785</v>
      </c>
    </row>
    <row r="271" spans="1:21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1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785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235.5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16.484999999999999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533.01499999999999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R342"/>
  <sheetViews>
    <sheetView zoomScale="80" zoomScaleNormal="80" workbookViewId="0">
      <pane xSplit="10" ySplit="4" topLeftCell="M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+'9'!J5</f>
        <v>11</v>
      </c>
      <c r="F5" s="70"/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11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+'9'!J6</f>
        <v>58</v>
      </c>
      <c r="F6" s="70"/>
      <c r="G6" s="46">
        <f t="shared" si="0"/>
        <v>58</v>
      </c>
      <c r="H6" s="77">
        <v>0</v>
      </c>
      <c r="I6" s="75">
        <v>0</v>
      </c>
      <c r="J6" s="46">
        <f t="shared" si="1"/>
        <v>58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3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+'9'!J11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+'9'!J15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+'9'!J18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+'9'!J20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+'9'!J21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1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/>
      <c r="P21" s="145">
        <f t="shared" si="2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+'9'!J22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18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+'9'!J24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+'9'!J28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+'9'!J31</f>
        <v>9</v>
      </c>
      <c r="F31" s="70"/>
      <c r="G31" s="46">
        <f t="shared" si="5"/>
        <v>9</v>
      </c>
      <c r="H31" s="77">
        <v>0</v>
      </c>
      <c r="I31" s="75">
        <v>0</v>
      </c>
      <c r="J31" s="46">
        <f t="shared" si="6"/>
        <v>5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>
        <v>80</v>
      </c>
      <c r="P31" s="145">
        <f t="shared" si="2"/>
        <v>320</v>
      </c>
      <c r="Q31" s="13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+'9'!J32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+'9'!J33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+'9'!J34</f>
        <v>4</v>
      </c>
      <c r="F34" s="70"/>
      <c r="G34" s="46">
        <f t="shared" si="5"/>
        <v>4</v>
      </c>
      <c r="H34" s="77">
        <v>0</v>
      </c>
      <c r="I34" s="75">
        <v>0</v>
      </c>
      <c r="J34" s="46">
        <f t="shared" si="6"/>
        <v>3</v>
      </c>
      <c r="K34" s="71">
        <v>1</v>
      </c>
      <c r="L34" s="15">
        <v>130</v>
      </c>
      <c r="M34" s="64">
        <f t="shared" si="3"/>
        <v>130</v>
      </c>
      <c r="N34" s="17" t="s">
        <v>16</v>
      </c>
      <c r="O34" s="18"/>
      <c r="P34" s="145">
        <f t="shared" si="2"/>
        <v>130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+'9'!J39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+'9'!J40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+'9'!J41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10</v>
      </c>
      <c r="P41" s="145">
        <f t="shared" si="2"/>
        <v>40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+'9'!J46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+'9'!J47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+'9'!J48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+'9'!J49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+'9'!J50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+'9'!J53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+'9'!J55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+'9'!J57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+'9'!J58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+'9'!J59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+'9'!J64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+'9'!J65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+'9'!J66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5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2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+'9'!J72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+'9'!J74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0</v>
      </c>
      <c r="M74" s="64">
        <f t="shared" si="3"/>
        <v>0</v>
      </c>
      <c r="N74" s="17" t="s">
        <v>1454</v>
      </c>
      <c r="O74" s="18"/>
      <c r="P74" s="23">
        <f t="shared" si="8"/>
        <v>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+'9'!J77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+'9'!J80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+'9'!J81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+'9'!J88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+'9'!J94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+'9'!J95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+'9'!J96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+'9'!J97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+'9'!J98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+'9'!J99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+'9'!J100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+'9'!J101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+'9'!J102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+'9'!J106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+'9'!J107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+'9'!J108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+'9'!J109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+'9'!J110</f>
        <v>3</v>
      </c>
      <c r="F110" s="70">
        <v>12</v>
      </c>
      <c r="G110" s="46">
        <f t="shared" si="21"/>
        <v>15</v>
      </c>
      <c r="H110" s="77">
        <v>0</v>
      </c>
      <c r="I110" s="75">
        <v>0</v>
      </c>
      <c r="J110" s="46">
        <f t="shared" si="22"/>
        <v>11</v>
      </c>
      <c r="K110" s="71">
        <v>4</v>
      </c>
      <c r="L110" s="22">
        <v>120</v>
      </c>
      <c r="M110" s="64">
        <f t="shared" si="9"/>
        <v>480</v>
      </c>
      <c r="N110" s="17" t="s">
        <v>16</v>
      </c>
      <c r="O110" s="18">
        <v>34</v>
      </c>
      <c r="P110" s="145">
        <f t="shared" si="8"/>
        <v>446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+'9'!J111</f>
        <v>4</v>
      </c>
      <c r="F111" s="70">
        <v>8</v>
      </c>
      <c r="G111" s="46">
        <f t="shared" si="21"/>
        <v>12</v>
      </c>
      <c r="H111" s="77">
        <v>0</v>
      </c>
      <c r="I111" s="75">
        <v>0</v>
      </c>
      <c r="J111" s="46">
        <f t="shared" si="22"/>
        <v>12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+'9'!J112</f>
        <v>5</v>
      </c>
      <c r="F112" s="70"/>
      <c r="G112" s="46">
        <f t="shared" si="21"/>
        <v>5</v>
      </c>
      <c r="H112" s="77">
        <v>0</v>
      </c>
      <c r="I112" s="75">
        <v>0</v>
      </c>
      <c r="J112" s="46">
        <f t="shared" si="22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+'9'!J113</f>
        <v>9</v>
      </c>
      <c r="F113" s="70"/>
      <c r="G113" s="46">
        <f t="shared" si="21"/>
        <v>9</v>
      </c>
      <c r="H113" s="77">
        <v>0</v>
      </c>
      <c r="I113" s="75">
        <v>0</v>
      </c>
      <c r="J113" s="46">
        <f t="shared" si="22"/>
        <v>9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+'9'!J114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+'9'!J115</f>
        <v>11</v>
      </c>
      <c r="F115" s="70"/>
      <c r="G115" s="46">
        <f t="shared" si="21"/>
        <v>11</v>
      </c>
      <c r="H115" s="77">
        <v>0</v>
      </c>
      <c r="I115" s="75">
        <v>0</v>
      </c>
      <c r="J115" s="46">
        <f t="shared" si="22"/>
        <v>11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+'9'!J116</f>
        <v>15</v>
      </c>
      <c r="F116" s="70"/>
      <c r="G116" s="46">
        <f t="shared" si="21"/>
        <v>15</v>
      </c>
      <c r="H116" s="77">
        <v>0</v>
      </c>
      <c r="I116" s="75">
        <v>0</v>
      </c>
      <c r="J116" s="46">
        <f t="shared" si="22"/>
        <v>15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+'9'!J117</f>
        <v>1</v>
      </c>
      <c r="F117" s="70"/>
      <c r="G117" s="46">
        <f t="shared" si="21"/>
        <v>1</v>
      </c>
      <c r="H117" s="77">
        <v>0</v>
      </c>
      <c r="I117" s="75">
        <v>0</v>
      </c>
      <c r="J117" s="46">
        <f t="shared" si="22"/>
        <v>1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+'9'!J118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+'9'!J119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+'9'!J120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+'9'!J121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+'9'!J122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+'9'!J123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30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+'9'!J124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+'9'!J125</f>
        <v>4</v>
      </c>
      <c r="F125" s="70"/>
      <c r="G125" s="46">
        <f t="shared" si="21"/>
        <v>4</v>
      </c>
      <c r="H125" s="77">
        <v>0</v>
      </c>
      <c r="I125" s="75">
        <v>0</v>
      </c>
      <c r="J125" s="46">
        <f t="shared" si="22"/>
        <v>4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+'9'!J126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+'9'!J127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+'9'!J128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+'9'!J129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+'9'!J130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+'9'!J131</f>
        <v>5</v>
      </c>
      <c r="F131" s="70"/>
      <c r="G131" s="46">
        <f t="shared" si="21"/>
        <v>5</v>
      </c>
      <c r="H131" s="77">
        <v>0</v>
      </c>
      <c r="I131" s="75">
        <v>0</v>
      </c>
      <c r="J131" s="46">
        <f t="shared" si="22"/>
        <v>5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+'9'!J132</f>
        <v>4</v>
      </c>
      <c r="F132" s="70"/>
      <c r="G132" s="46">
        <f t="shared" si="21"/>
        <v>4</v>
      </c>
      <c r="H132" s="77">
        <v>0</v>
      </c>
      <c r="I132" s="75">
        <v>0</v>
      </c>
      <c r="J132" s="46">
        <f t="shared" si="22"/>
        <v>4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+'9'!J133</f>
        <v>2</v>
      </c>
      <c r="F133" s="70"/>
      <c r="G133" s="46">
        <f t="shared" si="21"/>
        <v>2</v>
      </c>
      <c r="H133" s="77">
        <v>0</v>
      </c>
      <c r="I133" s="75">
        <v>0</v>
      </c>
      <c r="J133" s="46">
        <f t="shared" si="22"/>
        <v>2</v>
      </c>
      <c r="K133" s="71"/>
      <c r="L133" s="20">
        <v>0</v>
      </c>
      <c r="M133" s="64">
        <f t="shared" si="9"/>
        <v>0</v>
      </c>
      <c r="N133" s="17" t="s">
        <v>16</v>
      </c>
      <c r="O133" s="18"/>
      <c r="P133" s="23">
        <f t="shared" ref="P133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+'9'!J134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96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+'9'!J135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+'9'!J136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+'9'!J137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+'9'!J138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+'9'!J139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+'9'!J140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+'9'!J141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+'9'!J142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+'9'!J143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+'9'!J144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+'9'!J145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+'9'!J146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+'9'!J147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+'9'!J148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+'9'!J149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+'9'!J150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+'9'!J151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+'9'!J152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+'9'!J153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+'9'!J154</f>
        <v>2</v>
      </c>
      <c r="F154" s="70"/>
      <c r="G154" s="46">
        <f t="shared" si="21"/>
        <v>2</v>
      </c>
      <c r="H154" s="77">
        <v>0</v>
      </c>
      <c r="I154" s="75">
        <v>0</v>
      </c>
      <c r="J154" s="46">
        <f t="shared" si="22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+'9'!J155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+'9'!J156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+'9'!J157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+'9'!J158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+'9'!J159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+'9'!J160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+'9'!J161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+'9'!J162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+'9'!J163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+'9'!J164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+'9'!J165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+'9'!J166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+'9'!J167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+'9'!J168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+'9'!J169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+'9'!J170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+'9'!J171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+'9'!J172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+'9'!J174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+'9'!J175</f>
        <v>15</v>
      </c>
      <c r="F175" s="70"/>
      <c r="G175" s="46">
        <f t="shared" si="29"/>
        <v>15</v>
      </c>
      <c r="H175" s="77">
        <v>0</v>
      </c>
      <c r="I175" s="75">
        <v>0</v>
      </c>
      <c r="J175" s="46">
        <f t="shared" si="30"/>
        <v>13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45">
        <f t="shared" si="28"/>
        <v>100</v>
      </c>
      <c r="Q175" s="13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+'9'!J176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+'9'!J177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+'9'!J178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+'9'!J179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+'9'!J180</f>
        <v>2</v>
      </c>
      <c r="F180" s="70"/>
      <c r="G180" s="46">
        <f t="shared" si="29"/>
        <v>2</v>
      </c>
      <c r="H180" s="77">
        <v>0</v>
      </c>
      <c r="I180" s="75">
        <v>0</v>
      </c>
      <c r="J180" s="46">
        <f t="shared" si="30"/>
        <v>2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+'9'!J181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+'9'!J182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+'9'!J183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+'9'!J184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+'9'!J185</f>
        <v>3</v>
      </c>
      <c r="F185" s="70">
        <v>10</v>
      </c>
      <c r="G185" s="46">
        <f t="shared" si="29"/>
        <v>13</v>
      </c>
      <c r="H185" s="77">
        <v>0</v>
      </c>
      <c r="I185" s="75">
        <v>0</v>
      </c>
      <c r="J185" s="46">
        <f t="shared" si="30"/>
        <v>13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+'9'!J186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+'9'!J188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+'9'!J190</f>
        <v>5</v>
      </c>
      <c r="F190" s="70"/>
      <c r="G190" s="46">
        <f t="shared" si="29"/>
        <v>5</v>
      </c>
      <c r="H190" s="77">
        <v>0</v>
      </c>
      <c r="I190" s="75">
        <v>0</v>
      </c>
      <c r="J190" s="46">
        <f t="shared" si="30"/>
        <v>4</v>
      </c>
      <c r="K190" s="71">
        <v>1</v>
      </c>
      <c r="L190" s="20">
        <v>45</v>
      </c>
      <c r="M190" s="64">
        <f t="shared" si="33"/>
        <v>45</v>
      </c>
      <c r="N190" s="17" t="s">
        <v>16</v>
      </c>
      <c r="O190" s="18"/>
      <c r="P190" s="145">
        <f t="shared" si="28"/>
        <v>45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+'9'!J191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+'9'!J192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+'9'!J193</f>
        <v>2</v>
      </c>
      <c r="F193" s="70"/>
      <c r="G193" s="46">
        <f t="shared" si="29"/>
        <v>2</v>
      </c>
      <c r="H193" s="77">
        <v>0</v>
      </c>
      <c r="I193" s="75">
        <v>0</v>
      </c>
      <c r="J193" s="46">
        <f t="shared" si="30"/>
        <v>1</v>
      </c>
      <c r="K193" s="71">
        <v>1</v>
      </c>
      <c r="L193" s="20">
        <v>60</v>
      </c>
      <c r="M193" s="64">
        <f t="shared" si="33"/>
        <v>60</v>
      </c>
      <c r="N193" s="17" t="s">
        <v>16</v>
      </c>
      <c r="O193" s="18"/>
      <c r="P193" s="145">
        <f t="shared" si="28"/>
        <v>60</v>
      </c>
      <c r="Q193" s="89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+'9'!J194</f>
        <v>12</v>
      </c>
      <c r="F194" s="70"/>
      <c r="G194" s="46">
        <f t="shared" si="29"/>
        <v>12</v>
      </c>
      <c r="H194" s="77">
        <v>0</v>
      </c>
      <c r="I194" s="75">
        <v>0</v>
      </c>
      <c r="J194" s="46">
        <f t="shared" si="30"/>
        <v>12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+'9'!J195</f>
        <v>7</v>
      </c>
      <c r="F195" s="70"/>
      <c r="G195" s="46">
        <f t="shared" si="29"/>
        <v>7</v>
      </c>
      <c r="H195" s="77">
        <v>0</v>
      </c>
      <c r="I195" s="75">
        <v>0</v>
      </c>
      <c r="J195" s="46">
        <f t="shared" si="30"/>
        <v>6</v>
      </c>
      <c r="K195" s="71">
        <v>1</v>
      </c>
      <c r="L195" s="20">
        <v>60</v>
      </c>
      <c r="M195" s="64">
        <f t="shared" si="33"/>
        <v>60</v>
      </c>
      <c r="N195" s="17" t="s">
        <v>16</v>
      </c>
      <c r="O195" s="18"/>
      <c r="P195" s="145">
        <f t="shared" si="28"/>
        <v>60</v>
      </c>
      <c r="Q195" s="89">
        <v>38</v>
      </c>
      <c r="R195" s="43">
        <f t="shared" si="34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+'9'!J196</f>
        <v>6</v>
      </c>
      <c r="F196" s="70"/>
      <c r="G196" s="46">
        <f t="shared" si="29"/>
        <v>6</v>
      </c>
      <c r="H196" s="77">
        <v>0</v>
      </c>
      <c r="I196" s="75">
        <v>0</v>
      </c>
      <c r="J196" s="46">
        <f t="shared" si="30"/>
        <v>6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+'9'!J197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ref="P197:P199" si="37">SUM(M197-O197)</f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+'9'!J198</f>
        <v>1</v>
      </c>
      <c r="F198" s="70"/>
      <c r="G198" s="46">
        <f t="shared" si="29"/>
        <v>1</v>
      </c>
      <c r="H198" s="77">
        <v>0</v>
      </c>
      <c r="I198" s="75">
        <v>0</v>
      </c>
      <c r="J198" s="46">
        <f t="shared" si="30"/>
        <v>1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+'9'!J199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+'9'!J200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ref="P200:P259" si="38">SUM(M200-O200)</f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+'9'!J201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+'9'!J202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+'9'!J203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+'9'!J204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+'9'!J205</f>
        <v>8</v>
      </c>
      <c r="F205" s="70">
        <v>10</v>
      </c>
      <c r="G205" s="46">
        <f t="shared" si="29"/>
        <v>18</v>
      </c>
      <c r="H205" s="77">
        <v>0</v>
      </c>
      <c r="I205" s="75">
        <v>0</v>
      </c>
      <c r="J205" s="46">
        <f t="shared" si="30"/>
        <v>18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+'9'!J206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+'9'!J208</f>
        <v>2</v>
      </c>
      <c r="F208" s="70"/>
      <c r="G208" s="46">
        <f t="shared" si="29"/>
        <v>2</v>
      </c>
      <c r="H208" s="77">
        <v>0</v>
      </c>
      <c r="I208" s="75">
        <v>0</v>
      </c>
      <c r="J208" s="46">
        <f t="shared" si="30"/>
        <v>2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+'9'!J209</f>
        <v>2</v>
      </c>
      <c r="F209" s="70"/>
      <c r="G209" s="46">
        <f t="shared" si="29"/>
        <v>2</v>
      </c>
      <c r="H209" s="77">
        <v>0</v>
      </c>
      <c r="I209" s="75">
        <v>0</v>
      </c>
      <c r="J209" s="46">
        <f t="shared" si="30"/>
        <v>2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+'9'!J210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+'9'!J211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+'9'!J212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+'9'!J213</f>
        <v>0</v>
      </c>
      <c r="F213" s="70">
        <v>1</v>
      </c>
      <c r="G213" s="46">
        <f t="shared" si="29"/>
        <v>1</v>
      </c>
      <c r="H213" s="77">
        <v>0</v>
      </c>
      <c r="I213" s="75">
        <v>0</v>
      </c>
      <c r="J213" s="46">
        <f t="shared" si="30"/>
        <v>0</v>
      </c>
      <c r="K213" s="71">
        <v>1</v>
      </c>
      <c r="L213" s="20">
        <v>40</v>
      </c>
      <c r="M213" s="64">
        <f t="shared" si="33"/>
        <v>40</v>
      </c>
      <c r="N213" s="17" t="s">
        <v>16</v>
      </c>
      <c r="O213" s="18"/>
      <c r="P213" s="145">
        <f t="shared" si="38"/>
        <v>40</v>
      </c>
      <c r="Q213" s="89">
        <v>15</v>
      </c>
      <c r="R213" s="43">
        <f t="shared" si="34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+'9'!J214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+'9'!J215</f>
        <v>200</v>
      </c>
      <c r="F215" s="70"/>
      <c r="G215" s="46">
        <f t="shared" si="29"/>
        <v>200</v>
      </c>
      <c r="H215" s="77">
        <v>0</v>
      </c>
      <c r="I215" s="75">
        <v>0</v>
      </c>
      <c r="J215" s="46">
        <f t="shared" si="30"/>
        <v>200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+'9'!J216</f>
        <v>240</v>
      </c>
      <c r="F216" s="70"/>
      <c r="G216" s="46">
        <f t="shared" si="29"/>
        <v>240</v>
      </c>
      <c r="H216" s="77">
        <v>0</v>
      </c>
      <c r="I216" s="75">
        <v>0</v>
      </c>
      <c r="J216" s="46">
        <f t="shared" si="30"/>
        <v>240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+'9'!J217</f>
        <v>32</v>
      </c>
      <c r="F217" s="70"/>
      <c r="G217" s="46">
        <f t="shared" si="29"/>
        <v>32</v>
      </c>
      <c r="H217" s="77">
        <v>0</v>
      </c>
      <c r="I217" s="75">
        <v>0</v>
      </c>
      <c r="J217" s="46">
        <f t="shared" si="30"/>
        <v>32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+'9'!J218</f>
        <v>14</v>
      </c>
      <c r="F218" s="70"/>
      <c r="G218" s="46">
        <f t="shared" si="29"/>
        <v>14</v>
      </c>
      <c r="H218" s="77">
        <v>0</v>
      </c>
      <c r="I218" s="75">
        <v>0</v>
      </c>
      <c r="J218" s="46">
        <f t="shared" si="30"/>
        <v>14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+'9'!J219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+'9'!J220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+'9'!J221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+'9'!J222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+'9'!J223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+'9'!J224</f>
        <v>415</v>
      </c>
      <c r="F224" s="70"/>
      <c r="G224" s="46">
        <f t="shared" si="29"/>
        <v>415</v>
      </c>
      <c r="H224" s="77">
        <v>0</v>
      </c>
      <c r="I224" s="75">
        <v>0</v>
      </c>
      <c r="J224" s="46">
        <f t="shared" si="30"/>
        <v>415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+'9'!J225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+'9'!J226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+'9'!J227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+'9'!J228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+'9'!J229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+'9'!J230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+'9'!J231</f>
        <v>0</v>
      </c>
      <c r="F231" s="70"/>
      <c r="G231" s="46">
        <f t="shared" ref="G231:G259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+'9'!J232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+'9'!J235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+'9'!J236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+'9'!J237</f>
        <v>1</v>
      </c>
      <c r="F237" s="70"/>
      <c r="G237" s="46">
        <f t="shared" si="40"/>
        <v>1</v>
      </c>
      <c r="H237" s="77">
        <v>0</v>
      </c>
      <c r="I237" s="75">
        <v>0</v>
      </c>
      <c r="J237" s="46">
        <f t="shared" si="41"/>
        <v>1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+'9'!J238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+'9'!J239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+'9'!J240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+'9'!J241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+'9'!J242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+'9'!J243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+'9'!J244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+'9'!J245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+'9'!J246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+'9'!J247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+'9'!J248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+'9'!J249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+'9'!J250</f>
        <v>3</v>
      </c>
      <c r="F250" s="70"/>
      <c r="G250" s="46">
        <f t="shared" si="40"/>
        <v>3</v>
      </c>
      <c r="H250" s="77">
        <v>0</v>
      </c>
      <c r="I250" s="75">
        <v>0</v>
      </c>
      <c r="J250" s="46">
        <f t="shared" si="41"/>
        <v>3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+'9'!J251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+'9'!J252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>
        <v>25</v>
      </c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+'9'!J253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+'9'!J254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+'9'!J255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+'9'!J256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/>
    </row>
    <row r="257" spans="1:18" ht="25.5" x14ac:dyDescent="0.55000000000000004">
      <c r="A257" s="10"/>
      <c r="B257" s="10"/>
      <c r="C257" s="19"/>
      <c r="D257" s="10"/>
      <c r="E257" s="63">
        <f>+'9'!J257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/>
    </row>
    <row r="258" spans="1:18" ht="24" customHeight="1" x14ac:dyDescent="0.55000000000000004">
      <c r="A258" s="10"/>
      <c r="B258" s="10"/>
      <c r="C258" s="19"/>
      <c r="D258" s="10"/>
      <c r="E258" s="63">
        <f>+'9'!J258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18" x14ac:dyDescent="0.5">
      <c r="A259" s="10"/>
      <c r="B259" s="10"/>
      <c r="C259" s="19"/>
      <c r="D259" s="10"/>
      <c r="E259" s="63">
        <f>+'9'!J259</f>
        <v>0</v>
      </c>
      <c r="F259" s="70"/>
      <c r="G259" s="46">
        <f t="shared" si="40"/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142"/>
      <c r="M259" s="64">
        <f t="shared" ref="M259" si="47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8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Q260" s="2"/>
      <c r="R260" s="74">
        <f>SUM(R5:R259)</f>
        <v>414.99999999999994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18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1585</v>
      </c>
    </row>
    <row r="263" spans="1:18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18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216</v>
      </c>
      <c r="O264" s="2">
        <v>108</v>
      </c>
      <c r="P264" s="2">
        <v>108</v>
      </c>
    </row>
    <row r="265" spans="1:18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18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8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124</v>
      </c>
      <c r="P267" s="136"/>
      <c r="Q267" s="136"/>
      <c r="R267" s="136"/>
    </row>
    <row r="268" spans="1:18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1245</v>
      </c>
      <c r="P268" s="136"/>
      <c r="Q268" s="136"/>
      <c r="R268" s="136"/>
    </row>
    <row r="269" spans="1:18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1245</v>
      </c>
      <c r="P269" s="138" t="s">
        <v>1416</v>
      </c>
      <c r="Q269" s="139" t="s">
        <v>1417</v>
      </c>
      <c r="R269" s="140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60</v>
      </c>
    </row>
    <row r="271" spans="1:18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8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60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18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1.26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40.74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2"/>
  <sheetViews>
    <sheetView zoomScale="80" zoomScaleNormal="80" workbookViewId="0">
      <pane xSplit="10" ySplit="4" topLeftCell="K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+'10'!J5</f>
        <v>11</v>
      </c>
      <c r="F5" s="70">
        <v>10</v>
      </c>
      <c r="G5" s="46">
        <f t="shared" ref="G5:G26" si="0">E5+F5</f>
        <v>21</v>
      </c>
      <c r="H5" s="77">
        <v>0</v>
      </c>
      <c r="I5" s="75">
        <v>0</v>
      </c>
      <c r="J5" s="46">
        <f t="shared" ref="J5:J26" si="1">+G5-H5-K5-I5</f>
        <v>21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+'10'!J6</f>
        <v>58</v>
      </c>
      <c r="F6" s="70">
        <v>20</v>
      </c>
      <c r="G6" s="46">
        <f t="shared" si="0"/>
        <v>78</v>
      </c>
      <c r="H6" s="77">
        <v>0</v>
      </c>
      <c r="I6" s="75">
        <v>0</v>
      </c>
      <c r="J6" s="46">
        <f t="shared" si="1"/>
        <v>75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>
        <v>150</v>
      </c>
      <c r="P6" s="145">
        <f t="shared" si="2"/>
        <v>150</v>
      </c>
      <c r="Q6" s="13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+'10'!J11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+'10'!J15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+'10'!J18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+'10'!J20</f>
        <v>3</v>
      </c>
      <c r="F20" s="70">
        <v>3</v>
      </c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+'10'!J21</f>
        <v>1</v>
      </c>
      <c r="F21" s="70">
        <v>3</v>
      </c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+'10'!J22</f>
        <v>18</v>
      </c>
      <c r="F22" s="70">
        <v>5</v>
      </c>
      <c r="G22" s="46">
        <f t="shared" si="0"/>
        <v>23</v>
      </c>
      <c r="H22" s="77">
        <v>0</v>
      </c>
      <c r="I22" s="75">
        <v>0</v>
      </c>
      <c r="J22" s="46">
        <f t="shared" si="1"/>
        <v>18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>
        <v>100</v>
      </c>
      <c r="P22" s="145">
        <f t="shared" si="2"/>
        <v>400</v>
      </c>
      <c r="Q22" s="13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+'10'!J24</f>
        <v>7</v>
      </c>
      <c r="F24" s="70">
        <v>5</v>
      </c>
      <c r="G24" s="46">
        <f t="shared" si="0"/>
        <v>12</v>
      </c>
      <c r="H24" s="77">
        <v>0</v>
      </c>
      <c r="I24" s="75">
        <v>0</v>
      </c>
      <c r="J24" s="46">
        <f t="shared" si="1"/>
        <v>12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+'10'!J28</f>
        <v>1</v>
      </c>
      <c r="F28" s="70">
        <v>2</v>
      </c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+'10'!J31</f>
        <v>5</v>
      </c>
      <c r="F31" s="70">
        <v>9</v>
      </c>
      <c r="G31" s="46">
        <f t="shared" si="5"/>
        <v>14</v>
      </c>
      <c r="H31" s="77">
        <v>0</v>
      </c>
      <c r="I31" s="75">
        <v>0</v>
      </c>
      <c r="J31" s="46">
        <f t="shared" si="6"/>
        <v>0</v>
      </c>
      <c r="K31" s="71">
        <v>14</v>
      </c>
      <c r="L31" s="15">
        <v>100</v>
      </c>
      <c r="M31" s="64">
        <f t="shared" si="3"/>
        <v>1400</v>
      </c>
      <c r="N31" s="17" t="s">
        <v>16</v>
      </c>
      <c r="O31" s="18">
        <v>200</v>
      </c>
      <c r="P31" s="145">
        <f t="shared" si="2"/>
        <v>1200</v>
      </c>
      <c r="Q31" s="131">
        <v>34.64</v>
      </c>
      <c r="R31" s="43">
        <f t="shared" si="4"/>
        <v>484.96000000000004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+'10'!J32</f>
        <v>0</v>
      </c>
      <c r="F32" s="70">
        <v>5</v>
      </c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+'10'!J33</f>
        <v>5</v>
      </c>
      <c r="F33" s="70">
        <v>5</v>
      </c>
      <c r="G33" s="46">
        <f t="shared" si="5"/>
        <v>10</v>
      </c>
      <c r="H33" s="77">
        <v>0</v>
      </c>
      <c r="I33" s="75">
        <v>0</v>
      </c>
      <c r="J33" s="46">
        <f t="shared" si="6"/>
        <v>10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+'10'!J34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+'10'!J39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+'10'!J40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+'10'!J41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+'10'!J46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0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>
        <v>50</v>
      </c>
      <c r="P46" s="145">
        <f t="shared" si="2"/>
        <v>50</v>
      </c>
      <c r="Q46" s="13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+'10'!J47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2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>
        <v>25</v>
      </c>
      <c r="P47" s="145">
        <f t="shared" si="2"/>
        <v>25</v>
      </c>
      <c r="Q47" s="13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+'10'!J48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0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>
        <v>50</v>
      </c>
      <c r="P48" s="145">
        <f t="shared" si="2"/>
        <v>100</v>
      </c>
      <c r="Q48" s="13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+'10'!J49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45">
        <f t="shared" si="2"/>
        <v>25</v>
      </c>
      <c r="Q49" s="13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+'10'!J50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1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25</v>
      </c>
      <c r="P50" s="145">
        <f t="shared" si="2"/>
        <v>25</v>
      </c>
      <c r="Q50" s="13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+'10'!J53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+'10'!J55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+'10'!J57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+'10'!J58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+'10'!J59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+'10'!J64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+'10'!J65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2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+'10'!J66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+'10'!J72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+'10'!J74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+'10'!J77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+'10'!J80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+'10'!J81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+'10'!J110</f>
        <v>11</v>
      </c>
      <c r="F110" s="70"/>
      <c r="G110" s="46">
        <f t="shared" si="20"/>
        <v>11</v>
      </c>
      <c r="H110" s="77">
        <v>0</v>
      </c>
      <c r="I110" s="75">
        <v>0</v>
      </c>
      <c r="J110" s="46">
        <f t="shared" si="21"/>
        <v>11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+'10'!J111</f>
        <v>12</v>
      </c>
      <c r="F111" s="70"/>
      <c r="G111" s="46">
        <f t="shared" si="20"/>
        <v>12</v>
      </c>
      <c r="H111" s="77">
        <v>0</v>
      </c>
      <c r="I111" s="75">
        <v>0</v>
      </c>
      <c r="J111" s="46">
        <f t="shared" si="21"/>
        <v>11</v>
      </c>
      <c r="K111" s="71">
        <v>1</v>
      </c>
      <c r="L111" s="20">
        <v>0</v>
      </c>
      <c r="M111" s="64">
        <f t="shared" si="8"/>
        <v>0</v>
      </c>
      <c r="N111" s="17" t="s">
        <v>1464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+'10'!J112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+'10'!J113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8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45">
        <f t="shared" si="7"/>
        <v>55</v>
      </c>
      <c r="Q113" s="13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+'10'!J115</f>
        <v>11</v>
      </c>
      <c r="F115" s="70"/>
      <c r="G115" s="46">
        <f t="shared" si="20"/>
        <v>11</v>
      </c>
      <c r="H115" s="77">
        <v>0</v>
      </c>
      <c r="I115" s="75">
        <v>0</v>
      </c>
      <c r="J115" s="46">
        <f t="shared" si="21"/>
        <v>11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+'10'!J116</f>
        <v>15</v>
      </c>
      <c r="F116" s="70"/>
      <c r="G116" s="46">
        <f t="shared" si="20"/>
        <v>15</v>
      </c>
      <c r="H116" s="77">
        <v>0</v>
      </c>
      <c r="I116" s="75">
        <v>0</v>
      </c>
      <c r="J116" s="46">
        <f t="shared" si="21"/>
        <v>15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+'10'!J117</f>
        <v>1</v>
      </c>
      <c r="F117" s="70">
        <v>5</v>
      </c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+'10'!J120</f>
        <v>0</v>
      </c>
      <c r="F120" s="70">
        <v>5</v>
      </c>
      <c r="G120" s="46">
        <f t="shared" si="20"/>
        <v>5</v>
      </c>
      <c r="H120" s="77">
        <v>0</v>
      </c>
      <c r="I120" s="75">
        <v>0</v>
      </c>
      <c r="J120" s="46">
        <f t="shared" si="21"/>
        <v>4</v>
      </c>
      <c r="K120" s="71">
        <v>1</v>
      </c>
      <c r="L120" s="22">
        <v>35</v>
      </c>
      <c r="M120" s="64">
        <f t="shared" si="8"/>
        <v>35</v>
      </c>
      <c r="N120" s="17" t="s">
        <v>1462</v>
      </c>
      <c r="O120" s="18">
        <v>35</v>
      </c>
      <c r="P120" s="23">
        <f t="shared" si="7"/>
        <v>0</v>
      </c>
      <c r="Q120" s="89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+'10'!J125</f>
        <v>4</v>
      </c>
      <c r="F125" s="70"/>
      <c r="G125" s="46">
        <f t="shared" si="20"/>
        <v>4</v>
      </c>
      <c r="H125" s="77">
        <v>0</v>
      </c>
      <c r="I125" s="75">
        <v>0</v>
      </c>
      <c r="J125" s="46">
        <f t="shared" si="21"/>
        <v>4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+'10'!J131</f>
        <v>5</v>
      </c>
      <c r="F131" s="70">
        <v>5</v>
      </c>
      <c r="G131" s="46">
        <f t="shared" si="20"/>
        <v>10</v>
      </c>
      <c r="H131" s="77">
        <v>0</v>
      </c>
      <c r="I131" s="75">
        <v>0</v>
      </c>
      <c r="J131" s="46">
        <f t="shared" si="21"/>
        <v>10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+'10'!J132</f>
        <v>4</v>
      </c>
      <c r="F132" s="70"/>
      <c r="G132" s="46">
        <f t="shared" si="20"/>
        <v>4</v>
      </c>
      <c r="H132" s="77">
        <v>0</v>
      </c>
      <c r="I132" s="75">
        <v>0</v>
      </c>
      <c r="J132" s="46">
        <f t="shared" si="21"/>
        <v>3</v>
      </c>
      <c r="K132" s="71">
        <v>1</v>
      </c>
      <c r="L132" s="22">
        <v>0</v>
      </c>
      <c r="M132" s="64">
        <f t="shared" si="8"/>
        <v>0</v>
      </c>
      <c r="N132" s="17" t="s">
        <v>1454</v>
      </c>
      <c r="O132" s="18"/>
      <c r="P132" s="23">
        <f t="shared" si="7"/>
        <v>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+'10'!J133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1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45">
        <f t="shared" ref="P133:P196" si="26">SUM(M133-O133)</f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+'10'!J154</f>
        <v>2</v>
      </c>
      <c r="F154" s="70">
        <v>5</v>
      </c>
      <c r="G154" s="46">
        <f t="shared" si="20"/>
        <v>7</v>
      </c>
      <c r="H154" s="77">
        <v>2</v>
      </c>
      <c r="I154" s="75">
        <v>0</v>
      </c>
      <c r="J154" s="46">
        <f t="shared" si="21"/>
        <v>5</v>
      </c>
      <c r="K154" s="71"/>
      <c r="L154" s="20">
        <v>25</v>
      </c>
      <c r="M154" s="64">
        <f>+L154*K154</f>
        <v>0</v>
      </c>
      <c r="N154" s="17" t="s">
        <v>1460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+'10'!J162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+'10'!J163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+'10'!J164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+'10'!J165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+'10'!J166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+'10'!J167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+'10'!J168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+'10'!J169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+'10'!J170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+'10'!J171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+'10'!J172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+'10'!J174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+'10'!J175</f>
        <v>13</v>
      </c>
      <c r="F175" s="70"/>
      <c r="G175" s="46">
        <f t="shared" si="27"/>
        <v>13</v>
      </c>
      <c r="H175" s="77">
        <v>0</v>
      </c>
      <c r="I175" s="75">
        <v>0</v>
      </c>
      <c r="J175" s="46">
        <f t="shared" si="28"/>
        <v>13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+'10'!J176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+'10'!J177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+'10'!J178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+'10'!J179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+'10'!J180</f>
        <v>2</v>
      </c>
      <c r="F180" s="70"/>
      <c r="G180" s="46">
        <f t="shared" si="27"/>
        <v>2</v>
      </c>
      <c r="H180" s="77">
        <v>2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1460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+'10'!J181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+'10'!J182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+'10'!J183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+'10'!J184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+'10'!J185</f>
        <v>13</v>
      </c>
      <c r="F185" s="70"/>
      <c r="G185" s="46">
        <f t="shared" si="27"/>
        <v>13</v>
      </c>
      <c r="H185" s="77">
        <v>0</v>
      </c>
      <c r="I185" s="75">
        <v>0</v>
      </c>
      <c r="J185" s="46">
        <f t="shared" si="28"/>
        <v>12</v>
      </c>
      <c r="K185" s="71">
        <v>1</v>
      </c>
      <c r="L185" s="20">
        <v>80</v>
      </c>
      <c r="M185" s="64">
        <f t="shared" si="31"/>
        <v>80</v>
      </c>
      <c r="N185" s="17" t="s">
        <v>16</v>
      </c>
      <c r="O185" s="18"/>
      <c r="P185" s="145">
        <f t="shared" si="26"/>
        <v>80</v>
      </c>
      <c r="Q185" s="89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+'10'!J186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+'10'!J188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+'10'!J190</f>
        <v>4</v>
      </c>
      <c r="F190" s="70"/>
      <c r="G190" s="46">
        <f t="shared" si="27"/>
        <v>4</v>
      </c>
      <c r="H190" s="77">
        <v>0</v>
      </c>
      <c r="I190" s="75">
        <v>0</v>
      </c>
      <c r="J190" s="46">
        <f t="shared" si="28"/>
        <v>4</v>
      </c>
      <c r="K190" s="71"/>
      <c r="L190" s="20">
        <v>55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+'10'!J191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+'10'!J192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+'10'!J193</f>
        <v>1</v>
      </c>
      <c r="F193" s="70"/>
      <c r="G193" s="46">
        <f t="shared" si="27"/>
        <v>1</v>
      </c>
      <c r="H193" s="77">
        <v>0</v>
      </c>
      <c r="I193" s="75">
        <v>0</v>
      </c>
      <c r="J193" s="46">
        <f t="shared" si="28"/>
        <v>0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45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+'10'!J194</f>
        <v>12</v>
      </c>
      <c r="F194" s="70"/>
      <c r="G194" s="46">
        <f t="shared" si="27"/>
        <v>12</v>
      </c>
      <c r="H194" s="77">
        <v>0</v>
      </c>
      <c r="I194" s="75">
        <v>0</v>
      </c>
      <c r="J194" s="46">
        <f t="shared" si="28"/>
        <v>12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+'10'!J195</f>
        <v>6</v>
      </c>
      <c r="F195" s="70"/>
      <c r="G195" s="46">
        <f t="shared" si="27"/>
        <v>6</v>
      </c>
      <c r="H195" s="77">
        <v>0</v>
      </c>
      <c r="I195" s="75">
        <v>0</v>
      </c>
      <c r="J195" s="46">
        <f t="shared" si="28"/>
        <v>4</v>
      </c>
      <c r="K195" s="71">
        <v>2</v>
      </c>
      <c r="L195" s="20">
        <v>60</v>
      </c>
      <c r="M195" s="64">
        <f t="shared" si="31"/>
        <v>120</v>
      </c>
      <c r="N195" s="17" t="s">
        <v>16</v>
      </c>
      <c r="O195" s="18"/>
      <c r="P195" s="145">
        <f t="shared" si="26"/>
        <v>120</v>
      </c>
      <c r="Q195" s="89">
        <v>38</v>
      </c>
      <c r="R195" s="43">
        <f t="shared" si="32"/>
        <v>76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+'10'!J196</f>
        <v>6</v>
      </c>
      <c r="F196" s="70"/>
      <c r="G196" s="46">
        <f t="shared" si="27"/>
        <v>6</v>
      </c>
      <c r="H196" s="77">
        <v>0</v>
      </c>
      <c r="I196" s="75">
        <v>0</v>
      </c>
      <c r="J196" s="46">
        <f t="shared" si="28"/>
        <v>6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+'10'!J197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199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+'10'!J198</f>
        <v>1</v>
      </c>
      <c r="F198" s="70"/>
      <c r="G198" s="46">
        <f t="shared" si="27"/>
        <v>1</v>
      </c>
      <c r="H198" s="77">
        <v>0</v>
      </c>
      <c r="I198" s="75">
        <v>0</v>
      </c>
      <c r="J198" s="46">
        <f t="shared" si="28"/>
        <v>0</v>
      </c>
      <c r="K198" s="71">
        <v>1</v>
      </c>
      <c r="L198" s="20">
        <v>150</v>
      </c>
      <c r="M198" s="64">
        <f t="shared" si="31"/>
        <v>150</v>
      </c>
      <c r="N198" s="17" t="s">
        <v>16</v>
      </c>
      <c r="O198" s="18">
        <v>75</v>
      </c>
      <c r="P198" s="145">
        <f t="shared" si="35"/>
        <v>75</v>
      </c>
      <c r="Q198" s="89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+'10'!J199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+'10'!J200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ref="P200:P259" si="36">SUM(M200-O200)</f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+'10'!J201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+'10'!J202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+'10'!J203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+'10'!J204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+'10'!J205</f>
        <v>18</v>
      </c>
      <c r="F205" s="70"/>
      <c r="G205" s="46">
        <f t="shared" si="27"/>
        <v>18</v>
      </c>
      <c r="H205" s="77">
        <v>0</v>
      </c>
      <c r="I205" s="75">
        <v>0</v>
      </c>
      <c r="J205" s="46">
        <f t="shared" si="28"/>
        <v>18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+'10'!J206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+'10'!J208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0</v>
      </c>
      <c r="K208" s="71">
        <v>2</v>
      </c>
      <c r="L208" s="20">
        <v>50</v>
      </c>
      <c r="M208" s="64">
        <f t="shared" si="31"/>
        <v>100</v>
      </c>
      <c r="N208" s="17" t="s">
        <v>16</v>
      </c>
      <c r="O208" s="18"/>
      <c r="P208" s="145">
        <f t="shared" si="36"/>
        <v>100</v>
      </c>
      <c r="Q208" s="89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+'10'!J209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2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+'10'!J210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+'10'!J211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+'10'!J212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+'10'!J213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+'10'!J214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+'10'!J215</f>
        <v>200</v>
      </c>
      <c r="F215" s="70"/>
      <c r="G215" s="46">
        <f t="shared" si="27"/>
        <v>200</v>
      </c>
      <c r="H215" s="77">
        <v>0</v>
      </c>
      <c r="I215" s="75">
        <v>0</v>
      </c>
      <c r="J215" s="46">
        <f t="shared" si="28"/>
        <v>200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+'10'!J216</f>
        <v>240</v>
      </c>
      <c r="F216" s="70"/>
      <c r="G216" s="46">
        <f t="shared" si="27"/>
        <v>240</v>
      </c>
      <c r="H216" s="77">
        <v>0</v>
      </c>
      <c r="I216" s="75">
        <v>0</v>
      </c>
      <c r="J216" s="46">
        <f t="shared" si="28"/>
        <v>240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+'10'!J217</f>
        <v>32</v>
      </c>
      <c r="F217" s="70"/>
      <c r="G217" s="46">
        <f t="shared" si="27"/>
        <v>32</v>
      </c>
      <c r="H217" s="77">
        <v>0</v>
      </c>
      <c r="I217" s="75">
        <v>0</v>
      </c>
      <c r="J217" s="46">
        <f t="shared" si="28"/>
        <v>32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+'10'!J218</f>
        <v>14</v>
      </c>
      <c r="F218" s="70"/>
      <c r="G218" s="46">
        <f t="shared" si="27"/>
        <v>14</v>
      </c>
      <c r="H218" s="77">
        <v>0</v>
      </c>
      <c r="I218" s="75">
        <v>0</v>
      </c>
      <c r="J218" s="46">
        <f t="shared" si="28"/>
        <v>14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+'10'!J219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+'10'!J220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+'10'!J221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+'10'!J222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+'10'!J223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+'10'!J224</f>
        <v>415</v>
      </c>
      <c r="F224" s="70"/>
      <c r="G224" s="46">
        <f t="shared" si="27"/>
        <v>415</v>
      </c>
      <c r="H224" s="77">
        <v>0</v>
      </c>
      <c r="I224" s="75">
        <v>0</v>
      </c>
      <c r="J224" s="46">
        <f t="shared" si="28"/>
        <v>415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+'10'!J225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+'10'!J226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+'10'!J227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+'10'!J228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+'10'!J229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+'10'!J230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+'10'!J231</f>
        <v>0</v>
      </c>
      <c r="F231" s="70"/>
      <c r="G231" s="46">
        <f t="shared" ref="G231:G258" si="38">E231+F231</f>
        <v>0</v>
      </c>
      <c r="H231" s="77">
        <v>0</v>
      </c>
      <c r="I231" s="75">
        <v>0</v>
      </c>
      <c r="J231" s="46">
        <f t="shared" ref="J231:J258" si="39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+'10'!J232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+'10'!J233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+'10'!J234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+'10'!J235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49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+'10'!J236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39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+'10'!J237</f>
        <v>1</v>
      </c>
      <c r="F237" s="70"/>
      <c r="G237" s="46">
        <f t="shared" si="38"/>
        <v>1</v>
      </c>
      <c r="H237" s="77">
        <v>0</v>
      </c>
      <c r="I237" s="75">
        <v>0</v>
      </c>
      <c r="J237" s="46">
        <f t="shared" si="39"/>
        <v>1</v>
      </c>
      <c r="K237" s="71"/>
      <c r="L237" s="20">
        <v>50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+'10'!J238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50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+'10'!J239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+'10'!J240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80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+'10'!J241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+'10'!J242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+'10'!J243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+'10'!J244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22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+'10'!J245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35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+'10'!J246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+'10'!J247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15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+'10'!J248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+'10'!J249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+'10'!J250</f>
        <v>3</v>
      </c>
      <c r="F250" s="70"/>
      <c r="G250" s="46">
        <f t="shared" si="38"/>
        <v>3</v>
      </c>
      <c r="H250" s="77">
        <v>0</v>
      </c>
      <c r="I250" s="75">
        <v>0</v>
      </c>
      <c r="J250" s="46">
        <f t="shared" si="39"/>
        <v>3</v>
      </c>
      <c r="K250" s="71"/>
      <c r="L250" s="20">
        <v>35</v>
      </c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+'10'!J251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+'10'!J252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>
        <v>25</v>
      </c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+'10'!J253</f>
        <v>0</v>
      </c>
      <c r="F253" s="70">
        <v>20</v>
      </c>
      <c r="G253" s="46">
        <f t="shared" si="38"/>
        <v>20</v>
      </c>
      <c r="H253" s="77">
        <v>0</v>
      </c>
      <c r="I253" s="75">
        <v>0</v>
      </c>
      <c r="J253" s="46">
        <f t="shared" si="39"/>
        <v>20</v>
      </c>
      <c r="K253" s="71"/>
      <c r="L253" s="20">
        <v>15</v>
      </c>
      <c r="M253" s="64">
        <f t="shared" si="31"/>
        <v>0</v>
      </c>
      <c r="N253" s="17" t="s">
        <v>16</v>
      </c>
      <c r="O253" s="18"/>
      <c r="P253" s="23">
        <f t="shared" si="36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+'10'!J254</f>
        <v>0</v>
      </c>
      <c r="F254" s="70"/>
      <c r="G254" s="46">
        <f t="shared" si="38"/>
        <v>0</v>
      </c>
      <c r="H254" s="77">
        <v>0</v>
      </c>
      <c r="I254" s="75">
        <v>0</v>
      </c>
      <c r="J254" s="46">
        <f t="shared" si="39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6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+'10'!J255</f>
        <v>0</v>
      </c>
      <c r="F255" s="70"/>
      <c r="G255" s="46">
        <f t="shared" si="38"/>
        <v>0</v>
      </c>
      <c r="H255" s="77">
        <v>0</v>
      </c>
      <c r="I255" s="75">
        <v>0</v>
      </c>
      <c r="J255" s="46">
        <f t="shared" si="39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6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+'10'!J256</f>
        <v>0</v>
      </c>
      <c r="F256" s="70"/>
      <c r="G256" s="46">
        <f t="shared" si="38"/>
        <v>0</v>
      </c>
      <c r="H256" s="77">
        <v>0</v>
      </c>
      <c r="I256" s="75">
        <v>0</v>
      </c>
      <c r="J256" s="46">
        <f t="shared" si="39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6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>
        <f>+'10'!J257</f>
        <v>0</v>
      </c>
      <c r="F257" s="70"/>
      <c r="G257" s="46">
        <f t="shared" si="38"/>
        <v>0</v>
      </c>
      <c r="H257" s="77">
        <v>0</v>
      </c>
      <c r="I257" s="75"/>
      <c r="J257" s="46">
        <f t="shared" si="39"/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si="36"/>
        <v>0</v>
      </c>
      <c r="Q257" s="89"/>
      <c r="R257" s="43"/>
    </row>
    <row r="258" spans="1:19" ht="24" customHeight="1" x14ac:dyDescent="0.55000000000000004">
      <c r="A258" s="10"/>
      <c r="B258" s="10"/>
      <c r="C258" s="19"/>
      <c r="D258" s="10"/>
      <c r="E258" s="63">
        <f>+'10'!J258</f>
        <v>0</v>
      </c>
      <c r="F258" s="70"/>
      <c r="G258" s="46">
        <f t="shared" si="38"/>
        <v>0</v>
      </c>
      <c r="H258" s="77">
        <v>0</v>
      </c>
      <c r="I258" s="75">
        <v>0</v>
      </c>
      <c r="J258" s="46">
        <f t="shared" si="39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si="36"/>
        <v>0</v>
      </c>
      <c r="Q258" s="89"/>
      <c r="R258" s="43">
        <f t="shared" si="32"/>
        <v>0</v>
      </c>
    </row>
    <row r="259" spans="1:19" x14ac:dyDescent="0.5">
      <c r="A259" s="10"/>
      <c r="B259" s="10"/>
      <c r="C259" s="19"/>
      <c r="D259" s="10"/>
      <c r="E259" s="63">
        <f>+'10'!J259</f>
        <v>0</v>
      </c>
      <c r="F259" s="70"/>
      <c r="G259" s="46">
        <f t="shared" ref="G259" si="44">E259+F259</f>
        <v>0</v>
      </c>
      <c r="H259" s="77">
        <v>0</v>
      </c>
      <c r="I259" s="75">
        <v>0</v>
      </c>
      <c r="J259" s="46">
        <f t="shared" ref="J259" si="45">+G259-H259-K259-I259</f>
        <v>0</v>
      </c>
      <c r="K259" s="71"/>
      <c r="L259" s="142"/>
      <c r="M259" s="64">
        <f t="shared" ref="M259" si="46">+L259*K259</f>
        <v>0</v>
      </c>
      <c r="N259" s="17" t="s">
        <v>16</v>
      </c>
      <c r="O259" s="18"/>
      <c r="P259" s="23">
        <f t="shared" si="36"/>
        <v>0</v>
      </c>
      <c r="Q259" s="89"/>
      <c r="R259" s="43">
        <f t="shared" ref="R259" si="4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Q260" s="2"/>
      <c r="R260" s="74">
        <f>SUM(R5:R259)</f>
        <v>1306.3600000000001</v>
      </c>
    </row>
    <row r="261" spans="1:19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19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3300</v>
      </c>
    </row>
    <row r="263" spans="1:19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19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1700</v>
      </c>
      <c r="O264" s="2">
        <v>150</v>
      </c>
      <c r="P264" s="2">
        <v>850</v>
      </c>
      <c r="Q264" s="87">
        <v>80</v>
      </c>
      <c r="R264" s="2">
        <v>300</v>
      </c>
      <c r="S264" s="2">
        <v>320</v>
      </c>
    </row>
    <row r="265" spans="1:19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9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735</v>
      </c>
      <c r="P267" s="136"/>
      <c r="Q267" s="136"/>
      <c r="R267" s="136"/>
    </row>
    <row r="268" spans="1:19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865</v>
      </c>
      <c r="P268" s="136"/>
      <c r="Q268" s="136"/>
      <c r="R268" s="136"/>
    </row>
    <row r="269" spans="1:19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865</v>
      </c>
      <c r="P269" s="138" t="s">
        <v>1416</v>
      </c>
      <c r="Q269" s="139" t="s">
        <v>1417</v>
      </c>
      <c r="R269" s="140" t="s">
        <v>1418</v>
      </c>
    </row>
    <row r="270" spans="1:19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360</v>
      </c>
    </row>
    <row r="271" spans="1:19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9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360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108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7.56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244.44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T342"/>
  <sheetViews>
    <sheetView zoomScale="80" zoomScaleNormal="80" workbookViewId="0">
      <pane xSplit="10" ySplit="4" topLeftCell="L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+'11'!J5</f>
        <v>21</v>
      </c>
      <c r="F5" s="70"/>
      <c r="G5" s="46">
        <f t="shared" ref="G5:G26" si="0">E5+F5</f>
        <v>21</v>
      </c>
      <c r="H5" s="77">
        <v>0</v>
      </c>
      <c r="I5" s="75">
        <v>0</v>
      </c>
      <c r="J5" s="46">
        <f t="shared" ref="J5:J26" si="1">+G5-H5-K5-I5</f>
        <v>21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+'11'!J6</f>
        <v>75</v>
      </c>
      <c r="F6" s="70"/>
      <c r="G6" s="46">
        <f t="shared" si="0"/>
        <v>75</v>
      </c>
      <c r="H6" s="77">
        <v>0</v>
      </c>
      <c r="I6" s="75">
        <v>0</v>
      </c>
      <c r="J6" s="46">
        <f t="shared" si="1"/>
        <v>74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45">
        <f t="shared" si="2"/>
        <v>100</v>
      </c>
      <c r="Q6" s="13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+'11'!J11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3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45">
        <f t="shared" si="2"/>
        <v>100</v>
      </c>
      <c r="Q11" s="13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+'11'!J15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+'11'!J18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+'11'!J20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+'11'!J21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+'11'!J22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17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5">
        <f t="shared" si="2"/>
        <v>100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+'11'!J24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11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5">
        <f t="shared" si="2"/>
        <v>100</v>
      </c>
      <c r="Q24" s="13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+'11'!J28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+'11'!J31</f>
        <v>0</v>
      </c>
      <c r="F31" s="70">
        <v>3</v>
      </c>
      <c r="G31" s="46">
        <f t="shared" si="5"/>
        <v>3</v>
      </c>
      <c r="H31" s="77">
        <v>0</v>
      </c>
      <c r="I31" s="75">
        <v>0</v>
      </c>
      <c r="J31" s="46">
        <f t="shared" si="6"/>
        <v>2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5">
        <f t="shared" si="2"/>
        <v>100</v>
      </c>
      <c r="Q31" s="13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+'11'!J32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45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+'11'!J33</f>
        <v>10</v>
      </c>
      <c r="F33" s="70"/>
      <c r="G33" s="46">
        <f t="shared" si="5"/>
        <v>10</v>
      </c>
      <c r="H33" s="77">
        <v>0</v>
      </c>
      <c r="I33" s="75">
        <v>0</v>
      </c>
      <c r="J33" s="46">
        <f t="shared" si="6"/>
        <v>10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+'11'!J34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+'11'!J39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+'11'!J40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+'11'!J41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+'11'!J46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+'11'!J47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0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>
        <v>50</v>
      </c>
      <c r="P47" s="145">
        <f t="shared" si="2"/>
        <v>50</v>
      </c>
      <c r="Q47" s="13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+'11'!J48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+'11'!J49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45">
        <f t="shared" si="2"/>
        <v>25</v>
      </c>
      <c r="Q49" s="13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+'11'!J50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0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25</v>
      </c>
      <c r="P50" s="145">
        <f t="shared" si="2"/>
        <v>25</v>
      </c>
      <c r="Q50" s="13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+'11'!J53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+'11'!J55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+'11'!J57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+'11'!J58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+'11'!J59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+'11'!J64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+'11'!J65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1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+'11'!J66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5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+'11'!J72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+'11'!J74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0</v>
      </c>
      <c r="M74" s="64">
        <f t="shared" si="3"/>
        <v>0</v>
      </c>
      <c r="N74" s="17" t="s">
        <v>1454</v>
      </c>
      <c r="O74" s="18"/>
      <c r="P74" s="23">
        <f t="shared" si="7"/>
        <v>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+'11'!J77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45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+'11'!J80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+'11'!J81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+'11'!J87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+'11'!J88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+'11'!J94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+'11'!J95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+'11'!J96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+'11'!J97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+'11'!J98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+'11'!J99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+'11'!J100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+'11'!J101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+'11'!J102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+'11'!J106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+'11'!J107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+'11'!J108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+'11'!J109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+'11'!J110</f>
        <v>11</v>
      </c>
      <c r="F110" s="70"/>
      <c r="G110" s="46">
        <f t="shared" si="20"/>
        <v>11</v>
      </c>
      <c r="H110" s="77">
        <v>0</v>
      </c>
      <c r="I110" s="75">
        <v>0</v>
      </c>
      <c r="J110" s="46">
        <f t="shared" si="21"/>
        <v>9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/>
      <c r="P110" s="145">
        <f t="shared" si="7"/>
        <v>240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+'11'!J111</f>
        <v>11</v>
      </c>
      <c r="F111" s="70"/>
      <c r="G111" s="46">
        <f t="shared" si="20"/>
        <v>11</v>
      </c>
      <c r="H111" s="77">
        <v>0</v>
      </c>
      <c r="I111" s="75">
        <v>0</v>
      </c>
      <c r="J111" s="46">
        <f t="shared" si="21"/>
        <v>11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+'11'!J112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+'11'!J113</f>
        <v>8</v>
      </c>
      <c r="F113" s="70"/>
      <c r="G113" s="46">
        <f t="shared" si="20"/>
        <v>8</v>
      </c>
      <c r="H113" s="77">
        <v>0</v>
      </c>
      <c r="I113" s="75">
        <v>0</v>
      </c>
      <c r="J113" s="46">
        <f t="shared" si="21"/>
        <v>8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+'11'!J114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+'11'!J115</f>
        <v>11</v>
      </c>
      <c r="F115" s="70"/>
      <c r="G115" s="46">
        <f t="shared" si="20"/>
        <v>11</v>
      </c>
      <c r="H115" s="77">
        <v>0</v>
      </c>
      <c r="I115" s="75">
        <v>0</v>
      </c>
      <c r="J115" s="46">
        <f t="shared" si="21"/>
        <v>9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>
        <v>10</v>
      </c>
      <c r="P115" s="145">
        <f t="shared" si="7"/>
        <v>110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+'11'!J116</f>
        <v>15</v>
      </c>
      <c r="F116" s="70"/>
      <c r="G116" s="46">
        <f t="shared" si="20"/>
        <v>15</v>
      </c>
      <c r="H116" s="77">
        <v>0</v>
      </c>
      <c r="I116" s="75">
        <v>0</v>
      </c>
      <c r="J116" s="46">
        <f t="shared" si="21"/>
        <v>15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+'11'!J117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+'11'!J118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+'11'!J119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+'11'!J120</f>
        <v>4</v>
      </c>
      <c r="F120" s="70"/>
      <c r="G120" s="46">
        <f t="shared" si="20"/>
        <v>4</v>
      </c>
      <c r="H120" s="77">
        <v>0</v>
      </c>
      <c r="I120" s="75">
        <v>0</v>
      </c>
      <c r="J120" s="46">
        <f t="shared" si="21"/>
        <v>4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+'11'!J121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+'11'!J122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+'11'!J123</f>
        <v>0</v>
      </c>
      <c r="F123" s="70">
        <v>4</v>
      </c>
      <c r="G123" s="46">
        <f t="shared" si="20"/>
        <v>4</v>
      </c>
      <c r="H123" s="77">
        <v>0</v>
      </c>
      <c r="I123" s="75">
        <v>0</v>
      </c>
      <c r="J123" s="46">
        <f t="shared" si="21"/>
        <v>3</v>
      </c>
      <c r="K123" s="71">
        <v>1</v>
      </c>
      <c r="L123" s="22">
        <v>50</v>
      </c>
      <c r="M123" s="64">
        <f t="shared" si="8"/>
        <v>50</v>
      </c>
      <c r="N123" s="17" t="s">
        <v>16</v>
      </c>
      <c r="O123" s="18"/>
      <c r="P123" s="145">
        <f t="shared" si="7"/>
        <v>50</v>
      </c>
      <c r="Q123" s="89">
        <v>30</v>
      </c>
      <c r="R123" s="43">
        <f t="shared" si="9"/>
        <v>30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+'11'!J124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+'11'!J125</f>
        <v>4</v>
      </c>
      <c r="F125" s="70"/>
      <c r="G125" s="46">
        <f t="shared" si="20"/>
        <v>4</v>
      </c>
      <c r="H125" s="77">
        <v>0</v>
      </c>
      <c r="I125" s="75">
        <v>0</v>
      </c>
      <c r="J125" s="46">
        <f t="shared" si="21"/>
        <v>3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45">
        <f t="shared" si="7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+'11'!J126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+'11'!J127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+'11'!J128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+'11'!J129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+'11'!J130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+'11'!J131</f>
        <v>10</v>
      </c>
      <c r="F131" s="70"/>
      <c r="G131" s="46">
        <f t="shared" si="20"/>
        <v>10</v>
      </c>
      <c r="H131" s="77">
        <v>0</v>
      </c>
      <c r="I131" s="75">
        <v>0</v>
      </c>
      <c r="J131" s="46">
        <f t="shared" si="21"/>
        <v>10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+'11'!J132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2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45">
        <f t="shared" si="7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+'11'!J133</f>
        <v>1</v>
      </c>
      <c r="F133" s="70"/>
      <c r="G133" s="46">
        <f t="shared" si="20"/>
        <v>1</v>
      </c>
      <c r="H133" s="77">
        <v>0</v>
      </c>
      <c r="I133" s="75">
        <v>0</v>
      </c>
      <c r="J133" s="46">
        <f t="shared" si="21"/>
        <v>0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45">
        <f t="shared" ref="P133:P196" si="26">SUM(M133-O133)</f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+'11'!J134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+'11'!J135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+'11'!J136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+'11'!J137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+'11'!J138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+'11'!J139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+'11'!J140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+'11'!J141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+'11'!J142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+'11'!J143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+'11'!J144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+'11'!J145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+'11'!J146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+'11'!J147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+'11'!J148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+'11'!J149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+'11'!J150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+'11'!J151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+'11'!J152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+'11'!J153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+'11'!J154</f>
        <v>5</v>
      </c>
      <c r="F154" s="70"/>
      <c r="G154" s="46">
        <f t="shared" si="20"/>
        <v>5</v>
      </c>
      <c r="H154" s="77">
        <v>0</v>
      </c>
      <c r="I154" s="75">
        <v>0</v>
      </c>
      <c r="J154" s="46">
        <f t="shared" si="21"/>
        <v>4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/>
      <c r="P154" s="145">
        <f t="shared" si="26"/>
        <v>25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+'11'!J155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+'11'!J156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+'11'!J157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+'11'!J158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+'11'!J159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+'11'!J160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+'11'!J161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+'11'!J162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+'11'!J163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+'11'!J164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+'11'!J165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+'11'!J166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+'11'!J167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+'11'!J168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+'11'!J169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+'11'!J170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+'11'!J171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+'11'!J172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80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+'11'!J174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+'11'!J175</f>
        <v>13</v>
      </c>
      <c r="F175" s="70"/>
      <c r="G175" s="46">
        <f t="shared" si="27"/>
        <v>13</v>
      </c>
      <c r="H175" s="77">
        <v>0</v>
      </c>
      <c r="I175" s="75">
        <v>0</v>
      </c>
      <c r="J175" s="46">
        <f t="shared" si="28"/>
        <v>13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+'11'!J176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+'11'!J177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+'11'!J178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+'11'!J179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+'11'!J180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+'11'!J181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+'11'!J182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+'11'!J183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+'11'!J184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+'11'!J185</f>
        <v>12</v>
      </c>
      <c r="F185" s="70"/>
      <c r="G185" s="46">
        <f t="shared" si="27"/>
        <v>12</v>
      </c>
      <c r="H185" s="77">
        <v>0</v>
      </c>
      <c r="I185" s="75">
        <v>0</v>
      </c>
      <c r="J185" s="46">
        <f t="shared" si="28"/>
        <v>12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+'11'!J186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+'11'!J188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+'11'!J190</f>
        <v>4</v>
      </c>
      <c r="F190" s="70"/>
      <c r="G190" s="46">
        <f t="shared" si="27"/>
        <v>4</v>
      </c>
      <c r="H190" s="77">
        <v>0</v>
      </c>
      <c r="I190" s="75">
        <v>0</v>
      </c>
      <c r="J190" s="46">
        <f t="shared" si="28"/>
        <v>4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+'11'!J191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+'11'!J192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+'11'!J193</f>
        <v>0</v>
      </c>
      <c r="F193" s="70"/>
      <c r="G193" s="46">
        <f t="shared" si="27"/>
        <v>0</v>
      </c>
      <c r="H193" s="77">
        <v>0</v>
      </c>
      <c r="I193" s="75">
        <v>0</v>
      </c>
      <c r="J193" s="46">
        <f t="shared" si="28"/>
        <v>0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+'11'!J194</f>
        <v>12</v>
      </c>
      <c r="F194" s="70"/>
      <c r="G194" s="46">
        <f t="shared" si="27"/>
        <v>12</v>
      </c>
      <c r="H194" s="77">
        <v>0</v>
      </c>
      <c r="I194" s="75">
        <v>0</v>
      </c>
      <c r="J194" s="46">
        <f t="shared" si="28"/>
        <v>10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>
        <v>20</v>
      </c>
      <c r="P194" s="145">
        <f t="shared" si="26"/>
        <v>220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+'11'!J195</f>
        <v>4</v>
      </c>
      <c r="F195" s="70"/>
      <c r="G195" s="46">
        <f t="shared" si="27"/>
        <v>4</v>
      </c>
      <c r="H195" s="77">
        <v>0</v>
      </c>
      <c r="I195" s="75">
        <v>0</v>
      </c>
      <c r="J195" s="46">
        <f t="shared" si="28"/>
        <v>3</v>
      </c>
      <c r="K195" s="71">
        <v>1</v>
      </c>
      <c r="L195" s="20">
        <v>60</v>
      </c>
      <c r="M195" s="64">
        <f t="shared" si="31"/>
        <v>60</v>
      </c>
      <c r="N195" s="17" t="s">
        <v>16</v>
      </c>
      <c r="O195" s="18"/>
      <c r="P195" s="145">
        <f t="shared" si="26"/>
        <v>60</v>
      </c>
      <c r="Q195" s="89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+'11'!J196</f>
        <v>6</v>
      </c>
      <c r="F196" s="70"/>
      <c r="G196" s="46">
        <f t="shared" si="27"/>
        <v>6</v>
      </c>
      <c r="H196" s="77">
        <v>0</v>
      </c>
      <c r="I196" s="75">
        <v>0</v>
      </c>
      <c r="J196" s="46">
        <f t="shared" si="28"/>
        <v>6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+'11'!J197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+'11'!J198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+'11'!J199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+'11'!J200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+'11'!J201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+'11'!J202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+'11'!J203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+'11'!J204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+'11'!J205</f>
        <v>18</v>
      </c>
      <c r="F205" s="70"/>
      <c r="G205" s="46">
        <f t="shared" si="27"/>
        <v>18</v>
      </c>
      <c r="H205" s="77">
        <v>0</v>
      </c>
      <c r="I205" s="75">
        <v>0</v>
      </c>
      <c r="J205" s="46">
        <f t="shared" si="28"/>
        <v>18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+'11'!J206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+'11'!J208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+'11'!J209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2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+'11'!J210</f>
        <v>0</v>
      </c>
      <c r="F210" s="70">
        <v>1</v>
      </c>
      <c r="G210" s="46">
        <f t="shared" si="27"/>
        <v>1</v>
      </c>
      <c r="H210" s="77">
        <v>0</v>
      </c>
      <c r="I210" s="75">
        <v>0</v>
      </c>
      <c r="J210" s="46">
        <f t="shared" si="28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/>
      <c r="P210" s="145">
        <f t="shared" si="35"/>
        <v>40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+'11'!J211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40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+'11'!J212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40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+'11'!J213</f>
        <v>0</v>
      </c>
      <c r="F213" s="70">
        <v>1</v>
      </c>
      <c r="G213" s="46">
        <f t="shared" si="27"/>
        <v>1</v>
      </c>
      <c r="H213" s="77">
        <v>0</v>
      </c>
      <c r="I213" s="75">
        <v>0</v>
      </c>
      <c r="J213" s="46">
        <f t="shared" si="28"/>
        <v>0</v>
      </c>
      <c r="K213" s="71">
        <v>1</v>
      </c>
      <c r="L213" s="20">
        <v>40</v>
      </c>
      <c r="M213" s="64">
        <f t="shared" si="31"/>
        <v>40</v>
      </c>
      <c r="N213" s="17" t="s">
        <v>16</v>
      </c>
      <c r="O213" s="18"/>
      <c r="P213" s="145">
        <f t="shared" si="35"/>
        <v>40</v>
      </c>
      <c r="Q213" s="89">
        <v>15</v>
      </c>
      <c r="R213" s="43">
        <f t="shared" si="32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+'11'!J214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+'11'!J215</f>
        <v>200</v>
      </c>
      <c r="F215" s="70"/>
      <c r="G215" s="46">
        <f t="shared" si="27"/>
        <v>200</v>
      </c>
      <c r="H215" s="77">
        <v>0</v>
      </c>
      <c r="I215" s="75">
        <v>0</v>
      </c>
      <c r="J215" s="46">
        <f t="shared" si="28"/>
        <v>200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+'11'!J216</f>
        <v>240</v>
      </c>
      <c r="F216" s="70"/>
      <c r="G216" s="46">
        <f t="shared" si="27"/>
        <v>240</v>
      </c>
      <c r="H216" s="77">
        <v>0</v>
      </c>
      <c r="I216" s="75">
        <v>0</v>
      </c>
      <c r="J216" s="46">
        <f t="shared" si="28"/>
        <v>240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+'11'!J217</f>
        <v>32</v>
      </c>
      <c r="F217" s="70"/>
      <c r="G217" s="46">
        <f t="shared" si="27"/>
        <v>32</v>
      </c>
      <c r="H217" s="77">
        <v>0</v>
      </c>
      <c r="I217" s="75">
        <v>0</v>
      </c>
      <c r="J217" s="46">
        <f t="shared" si="28"/>
        <v>32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+'11'!J218</f>
        <v>14</v>
      </c>
      <c r="F218" s="70"/>
      <c r="G218" s="46">
        <f t="shared" si="27"/>
        <v>14</v>
      </c>
      <c r="H218" s="77">
        <v>0</v>
      </c>
      <c r="I218" s="75">
        <v>0</v>
      </c>
      <c r="J218" s="46">
        <f t="shared" si="28"/>
        <v>14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+'11'!J219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+'11'!J220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+'11'!J221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+'11'!J222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+'11'!J223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+'11'!J224</f>
        <v>415</v>
      </c>
      <c r="F224" s="70"/>
      <c r="G224" s="46">
        <f t="shared" si="27"/>
        <v>415</v>
      </c>
      <c r="H224" s="77">
        <v>0</v>
      </c>
      <c r="I224" s="75">
        <v>0</v>
      </c>
      <c r="J224" s="46">
        <f t="shared" si="28"/>
        <v>415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+'11'!J225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+'11'!J226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+'11'!J227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+'11'!J228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+'11'!J229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+'11'!J230</f>
        <v>0</v>
      </c>
      <c r="F230" s="70">
        <v>2</v>
      </c>
      <c r="G230" s="46">
        <f t="shared" si="27"/>
        <v>2</v>
      </c>
      <c r="H230" s="77">
        <v>0</v>
      </c>
      <c r="I230" s="75">
        <v>0</v>
      </c>
      <c r="J230" s="46">
        <f t="shared" si="28"/>
        <v>0</v>
      </c>
      <c r="K230" s="71">
        <v>2</v>
      </c>
      <c r="L230" s="20">
        <v>35</v>
      </c>
      <c r="M230" s="64">
        <f t="shared" si="31"/>
        <v>70</v>
      </c>
      <c r="N230" s="17" t="s">
        <v>16</v>
      </c>
      <c r="O230" s="18"/>
      <c r="P230" s="145">
        <f t="shared" si="35"/>
        <v>70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+'11'!J231</f>
        <v>0</v>
      </c>
      <c r="F231" s="70"/>
      <c r="G231" s="46">
        <f t="shared" ref="G231:G258" si="37">E231+F231</f>
        <v>0</v>
      </c>
      <c r="H231" s="77">
        <v>0</v>
      </c>
      <c r="I231" s="75">
        <v>0</v>
      </c>
      <c r="J231" s="46">
        <f t="shared" ref="J231:J258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+'11'!J232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+'11'!J233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+'11'!J234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+'11'!J235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+'11'!J236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+'11'!J237</f>
        <v>1</v>
      </c>
      <c r="F237" s="70"/>
      <c r="G237" s="46">
        <f t="shared" si="37"/>
        <v>1</v>
      </c>
      <c r="H237" s="77">
        <v>0</v>
      </c>
      <c r="I237" s="75">
        <v>0</v>
      </c>
      <c r="J237" s="46">
        <f t="shared" si="38"/>
        <v>1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+'11'!J238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+'11'!J239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+'11'!J240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+'11'!J241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+'11'!J242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+'11'!J243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+'11'!J244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+'11'!J245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+'11'!J246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+'11'!J247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+'11'!J248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+'11'!J249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+'11'!J250</f>
        <v>3</v>
      </c>
      <c r="F250" s="70"/>
      <c r="G250" s="46">
        <f t="shared" si="37"/>
        <v>3</v>
      </c>
      <c r="H250" s="77">
        <v>0</v>
      </c>
      <c r="I250" s="75">
        <v>0</v>
      </c>
      <c r="J250" s="46">
        <f t="shared" si="38"/>
        <v>3</v>
      </c>
      <c r="K250" s="71"/>
      <c r="L250" s="20">
        <v>35</v>
      </c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+'11'!J251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+'11'!J252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>
        <v>25</v>
      </c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+'11'!J253</f>
        <v>20</v>
      </c>
      <c r="F253" s="70"/>
      <c r="G253" s="46">
        <f t="shared" si="37"/>
        <v>20</v>
      </c>
      <c r="H253" s="77">
        <v>0</v>
      </c>
      <c r="I253" s="75">
        <v>0</v>
      </c>
      <c r="J253" s="46">
        <f t="shared" si="38"/>
        <v>20</v>
      </c>
      <c r="K253" s="71"/>
      <c r="L253" s="20">
        <v>15</v>
      </c>
      <c r="M253" s="64">
        <f t="shared" si="31"/>
        <v>0</v>
      </c>
      <c r="N253" s="17" t="s">
        <v>16</v>
      </c>
      <c r="O253" s="18"/>
      <c r="P253" s="23">
        <f t="shared" si="35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+'11'!J254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5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+'11'!J255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5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+'11'!J256</f>
        <v>0</v>
      </c>
      <c r="F256" s="70"/>
      <c r="G256" s="46">
        <f t="shared" si="37"/>
        <v>0</v>
      </c>
      <c r="H256" s="77">
        <v>0</v>
      </c>
      <c r="I256" s="75">
        <v>0</v>
      </c>
      <c r="J256" s="46">
        <f t="shared" si="38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5"/>
        <v>0</v>
      </c>
      <c r="Q256" s="89"/>
      <c r="R256" s="43"/>
    </row>
    <row r="257" spans="1:20" ht="25.5" x14ac:dyDescent="0.55000000000000004">
      <c r="A257" s="10"/>
      <c r="B257" s="10"/>
      <c r="C257" s="19"/>
      <c r="D257" s="10"/>
      <c r="E257" s="63">
        <f>+'11'!J257</f>
        <v>0</v>
      </c>
      <c r="F257" s="70"/>
      <c r="G257" s="46">
        <f t="shared" si="37"/>
        <v>0</v>
      </c>
      <c r="H257" s="77">
        <v>0</v>
      </c>
      <c r="I257" s="75">
        <v>0</v>
      </c>
      <c r="J257" s="46">
        <f t="shared" si="38"/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si="35"/>
        <v>0</v>
      </c>
      <c r="Q257" s="89"/>
      <c r="R257" s="43"/>
    </row>
    <row r="258" spans="1:20" ht="24" customHeight="1" x14ac:dyDescent="0.55000000000000004">
      <c r="A258" s="10"/>
      <c r="B258" s="10"/>
      <c r="C258" s="19"/>
      <c r="D258" s="10"/>
      <c r="E258" s="63">
        <f>+'11'!J258</f>
        <v>0</v>
      </c>
      <c r="F258" s="70"/>
      <c r="G258" s="46">
        <f t="shared" si="37"/>
        <v>0</v>
      </c>
      <c r="H258" s="77">
        <v>0</v>
      </c>
      <c r="I258" s="75"/>
      <c r="J258" s="46">
        <f t="shared" si="38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si="35"/>
        <v>0</v>
      </c>
      <c r="Q258" s="89"/>
      <c r="R258" s="43">
        <f t="shared" si="32"/>
        <v>0</v>
      </c>
    </row>
    <row r="259" spans="1:20" x14ac:dyDescent="0.5">
      <c r="A259" s="10"/>
      <c r="B259" s="10"/>
      <c r="C259" s="19"/>
      <c r="D259" s="10"/>
      <c r="E259" s="63">
        <f>+'11'!J259</f>
        <v>0</v>
      </c>
      <c r="F259" s="70"/>
      <c r="G259" s="46">
        <f t="shared" ref="G259" si="43">E259+F259</f>
        <v>0</v>
      </c>
      <c r="H259" s="77">
        <v>0</v>
      </c>
      <c r="I259" s="75">
        <v>0</v>
      </c>
      <c r="J259" s="46">
        <f t="shared" ref="J259" si="44">+G259-H259-K259-I259</f>
        <v>0</v>
      </c>
      <c r="K259" s="71"/>
      <c r="L259" s="142"/>
      <c r="M259" s="64">
        <f t="shared" ref="M259" si="45">+L259*K259</f>
        <v>0</v>
      </c>
      <c r="N259" s="17" t="s">
        <v>16</v>
      </c>
      <c r="O259" s="18"/>
      <c r="P259" s="23">
        <f t="shared" si="35"/>
        <v>0</v>
      </c>
      <c r="Q259" s="89"/>
      <c r="R259" s="43">
        <f t="shared" ref="R259" si="4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Q260" s="2"/>
      <c r="R260" s="74">
        <f>SUM(R5:R259)</f>
        <v>768.29000000000008</v>
      </c>
    </row>
    <row r="261" spans="1:20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20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2025</v>
      </c>
    </row>
    <row r="263" spans="1:20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0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1345</v>
      </c>
      <c r="O264" s="2">
        <v>290</v>
      </c>
      <c r="P264" s="2">
        <v>285</v>
      </c>
      <c r="Q264" s="87">
        <v>230</v>
      </c>
      <c r="R264" s="2">
        <v>270</v>
      </c>
      <c r="S264" s="2">
        <v>50</v>
      </c>
      <c r="T264" s="2">
        <v>220</v>
      </c>
    </row>
    <row r="265" spans="1:20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0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130</v>
      </c>
      <c r="P267" s="136"/>
      <c r="Q267" s="136"/>
      <c r="R267" s="136"/>
    </row>
    <row r="268" spans="1:20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550</v>
      </c>
      <c r="P268" s="136"/>
      <c r="Q268" s="136"/>
      <c r="R268" s="136"/>
    </row>
    <row r="269" spans="1:20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550</v>
      </c>
      <c r="P269" s="138" t="s">
        <v>1416</v>
      </c>
      <c r="Q269" s="139" t="s">
        <v>1417</v>
      </c>
      <c r="R269" s="140" t="s">
        <v>1418</v>
      </c>
    </row>
    <row r="270" spans="1:20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110</v>
      </c>
    </row>
    <row r="271" spans="1:20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0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110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33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2.31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74.69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T342"/>
  <sheetViews>
    <sheetView zoomScale="80" zoomScaleNormal="80" workbookViewId="0">
      <pane xSplit="10" ySplit="4" topLeftCell="K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+'12'!J5</f>
        <v>21</v>
      </c>
      <c r="F5" s="70"/>
      <c r="G5" s="46">
        <f t="shared" ref="G5:G26" si="0">E5+F5</f>
        <v>21</v>
      </c>
      <c r="H5" s="77">
        <v>0</v>
      </c>
      <c r="I5" s="75">
        <v>0</v>
      </c>
      <c r="J5" s="46">
        <f t="shared" ref="J5:J26" si="1">+G5-H5-K5-I5</f>
        <v>20</v>
      </c>
      <c r="K5" s="71">
        <v>1</v>
      </c>
      <c r="L5" s="15">
        <v>50</v>
      </c>
      <c r="M5" s="64">
        <f>+L5*K5</f>
        <v>50</v>
      </c>
      <c r="N5" s="17" t="s">
        <v>16</v>
      </c>
      <c r="O5" s="18">
        <v>50</v>
      </c>
      <c r="P5" s="23">
        <f t="shared" ref="P5:P68" si="2">SUM(M5-O5)</f>
        <v>0</v>
      </c>
      <c r="Q5" s="13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+'12'!J6</f>
        <v>74</v>
      </c>
      <c r="F6" s="70"/>
      <c r="G6" s="46">
        <f t="shared" si="0"/>
        <v>74</v>
      </c>
      <c r="H6" s="77">
        <v>0</v>
      </c>
      <c r="I6" s="75">
        <v>0</v>
      </c>
      <c r="J6" s="46">
        <f t="shared" si="1"/>
        <v>65</v>
      </c>
      <c r="K6" s="71">
        <v>9</v>
      </c>
      <c r="L6" s="15">
        <v>100</v>
      </c>
      <c r="M6" s="64">
        <f t="shared" ref="M6:M80" si="3">+L6*K6</f>
        <v>900</v>
      </c>
      <c r="N6" s="17" t="s">
        <v>16</v>
      </c>
      <c r="O6" s="18"/>
      <c r="P6" s="145">
        <f t="shared" si="2"/>
        <v>900</v>
      </c>
      <c r="Q6" s="131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+'12'!J11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+'12'!J15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+'12'!J18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+'12'!J20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5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5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+'12'!J21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+'12'!J22</f>
        <v>17</v>
      </c>
      <c r="F22" s="70">
        <v>5</v>
      </c>
      <c r="G22" s="46">
        <f t="shared" si="0"/>
        <v>22</v>
      </c>
      <c r="H22" s="77">
        <v>0</v>
      </c>
      <c r="I22" s="75">
        <v>0</v>
      </c>
      <c r="J22" s="46">
        <f t="shared" si="1"/>
        <v>22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+'12'!J24</f>
        <v>11</v>
      </c>
      <c r="F24" s="70"/>
      <c r="G24" s="46">
        <f t="shared" si="0"/>
        <v>11</v>
      </c>
      <c r="H24" s="77">
        <v>0</v>
      </c>
      <c r="I24" s="75">
        <v>0</v>
      </c>
      <c r="J24" s="46">
        <f t="shared" si="1"/>
        <v>10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5">
        <f t="shared" si="2"/>
        <v>100</v>
      </c>
      <c r="Q24" s="13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+'12'!J28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+'12'!J31</f>
        <v>2</v>
      </c>
      <c r="F31" s="70"/>
      <c r="G31" s="46">
        <f t="shared" si="5"/>
        <v>2</v>
      </c>
      <c r="H31" s="77">
        <v>0</v>
      </c>
      <c r="I31" s="75">
        <v>0</v>
      </c>
      <c r="J31" s="46">
        <f t="shared" si="6"/>
        <v>2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+'12'!J32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+'12'!J33</f>
        <v>10</v>
      </c>
      <c r="F33" s="70"/>
      <c r="G33" s="46">
        <f t="shared" si="5"/>
        <v>10</v>
      </c>
      <c r="H33" s="77">
        <v>0</v>
      </c>
      <c r="I33" s="75">
        <v>0</v>
      </c>
      <c r="J33" s="46">
        <f t="shared" si="6"/>
        <v>10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+'12'!J34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+'12'!J39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+'12'!J40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5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+'12'!J41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+'12'!J46</f>
        <v>0</v>
      </c>
      <c r="F46" s="70">
        <v>2</v>
      </c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+'12'!J47</f>
        <v>0</v>
      </c>
      <c r="F47" s="70">
        <v>4</v>
      </c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+'12'!J48</f>
        <v>0</v>
      </c>
      <c r="F48" s="70">
        <v>3</v>
      </c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+'12'!J49</f>
        <v>0</v>
      </c>
      <c r="F49" s="70">
        <v>4</v>
      </c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+'12'!J50</f>
        <v>0</v>
      </c>
      <c r="F50" s="70">
        <v>4</v>
      </c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+'12'!J53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+'12'!J55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+'12'!J57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+'12'!J58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+'12'!J59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+'12'!J64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+'12'!J65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+'12'!J66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+'12'!J72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+'12'!J74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+'12'!J77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+'12'!J80</f>
        <v>2</v>
      </c>
      <c r="F80" s="70"/>
      <c r="G80" s="46">
        <f t="shared" si="5"/>
        <v>2</v>
      </c>
      <c r="H80" s="77">
        <v>1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1460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+'12'!J81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+'12'!J110</f>
        <v>9</v>
      </c>
      <c r="F110" s="70"/>
      <c r="G110" s="46">
        <f t="shared" si="20"/>
        <v>9</v>
      </c>
      <c r="H110" s="77">
        <v>0</v>
      </c>
      <c r="I110" s="75">
        <v>0</v>
      </c>
      <c r="J110" s="46">
        <f t="shared" si="21"/>
        <v>9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+'12'!J111</f>
        <v>11</v>
      </c>
      <c r="F111" s="70"/>
      <c r="G111" s="46">
        <f t="shared" si="20"/>
        <v>11</v>
      </c>
      <c r="H111" s="77">
        <v>0</v>
      </c>
      <c r="I111" s="75">
        <v>0</v>
      </c>
      <c r="J111" s="46">
        <f t="shared" si="21"/>
        <v>10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45">
        <f t="shared" si="7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+'12'!J112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5">
        <f t="shared" si="7"/>
        <v>100</v>
      </c>
      <c r="Q112" s="13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+'12'!J113</f>
        <v>8</v>
      </c>
      <c r="F113" s="70"/>
      <c r="G113" s="46">
        <f t="shared" si="20"/>
        <v>8</v>
      </c>
      <c r="H113" s="77">
        <v>0</v>
      </c>
      <c r="I113" s="75">
        <v>0</v>
      </c>
      <c r="J113" s="46">
        <f t="shared" si="21"/>
        <v>8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+'12'!J115</f>
        <v>9</v>
      </c>
      <c r="F115" s="70"/>
      <c r="G115" s="46">
        <f t="shared" si="20"/>
        <v>9</v>
      </c>
      <c r="H115" s="77">
        <v>0</v>
      </c>
      <c r="I115" s="75">
        <v>0</v>
      </c>
      <c r="J115" s="46">
        <f t="shared" si="21"/>
        <v>9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+'12'!J116</f>
        <v>15</v>
      </c>
      <c r="F116" s="70"/>
      <c r="G116" s="46">
        <f t="shared" si="20"/>
        <v>15</v>
      </c>
      <c r="H116" s="77">
        <v>0</v>
      </c>
      <c r="I116" s="75">
        <v>0</v>
      </c>
      <c r="J116" s="46">
        <f t="shared" si="21"/>
        <v>15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+'12'!J117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+'12'!J120</f>
        <v>4</v>
      </c>
      <c r="F120" s="70"/>
      <c r="G120" s="46">
        <f t="shared" si="20"/>
        <v>4</v>
      </c>
      <c r="H120" s="77">
        <v>0</v>
      </c>
      <c r="I120" s="75">
        <v>0</v>
      </c>
      <c r="J120" s="46">
        <f t="shared" si="21"/>
        <v>3</v>
      </c>
      <c r="K120" s="71">
        <v>1</v>
      </c>
      <c r="L120" s="22">
        <v>35</v>
      </c>
      <c r="M120" s="64">
        <f t="shared" si="8"/>
        <v>35</v>
      </c>
      <c r="N120" s="17" t="s">
        <v>16</v>
      </c>
      <c r="O120" s="18"/>
      <c r="P120" s="145">
        <f t="shared" si="7"/>
        <v>35</v>
      </c>
      <c r="Q120" s="89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+'12'!J123</f>
        <v>3</v>
      </c>
      <c r="F123" s="70"/>
      <c r="G123" s="46">
        <f t="shared" si="20"/>
        <v>3</v>
      </c>
      <c r="H123" s="77">
        <v>0</v>
      </c>
      <c r="I123" s="75">
        <v>0</v>
      </c>
      <c r="J123" s="46">
        <f t="shared" si="21"/>
        <v>2</v>
      </c>
      <c r="K123" s="71">
        <v>1</v>
      </c>
      <c r="L123" s="22">
        <v>50</v>
      </c>
      <c r="M123" s="64">
        <f t="shared" si="8"/>
        <v>50</v>
      </c>
      <c r="N123" s="17" t="s">
        <v>16</v>
      </c>
      <c r="O123" s="18"/>
      <c r="P123" s="145">
        <f t="shared" si="7"/>
        <v>50</v>
      </c>
      <c r="Q123" s="89">
        <v>30</v>
      </c>
      <c r="R123" s="43">
        <f t="shared" si="9"/>
        <v>30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+'12'!J125</f>
        <v>3</v>
      </c>
      <c r="F125" s="70"/>
      <c r="G125" s="46">
        <f t="shared" si="20"/>
        <v>3</v>
      </c>
      <c r="H125" s="77">
        <v>0</v>
      </c>
      <c r="I125" s="75">
        <v>0</v>
      </c>
      <c r="J125" s="46">
        <f t="shared" si="21"/>
        <v>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+'12'!J126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+'12'!J131</f>
        <v>10</v>
      </c>
      <c r="F131" s="70"/>
      <c r="G131" s="46">
        <f t="shared" si="20"/>
        <v>10</v>
      </c>
      <c r="H131" s="77">
        <v>0</v>
      </c>
      <c r="I131" s="75">
        <v>0</v>
      </c>
      <c r="J131" s="46">
        <f t="shared" si="21"/>
        <v>8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/>
      <c r="P131" s="145">
        <f t="shared" si="7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+'12'!J132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+'12'!J133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38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ref="P139:P196" si="27">SUM(M139-O139)</f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+'12'!J154</f>
        <v>4</v>
      </c>
      <c r="F154" s="70"/>
      <c r="G154" s="46">
        <f t="shared" si="20"/>
        <v>4</v>
      </c>
      <c r="H154" s="77">
        <v>0</v>
      </c>
      <c r="I154" s="75">
        <v>0</v>
      </c>
      <c r="J154" s="46">
        <f t="shared" si="21"/>
        <v>4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+'12'!J156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+'12'!J159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+'12'!J162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+'12'!J163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+'12'!J164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+'12'!J165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+'12'!J166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+'12'!J167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+'12'!J168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+'12'!J169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+'12'!J170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+'12'!J171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+'12'!J172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+'12'!J174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+'12'!J175</f>
        <v>13</v>
      </c>
      <c r="F175" s="70"/>
      <c r="G175" s="46">
        <f t="shared" si="28"/>
        <v>13</v>
      </c>
      <c r="H175" s="77">
        <v>0</v>
      </c>
      <c r="I175" s="75">
        <v>0</v>
      </c>
      <c r="J175" s="46">
        <f t="shared" si="29"/>
        <v>13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+'12'!J176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+'12'!J177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+'12'!J178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+'12'!J179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+'12'!J180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+'12'!J181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+'12'!J182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+'12'!J183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+'12'!J184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+'12'!J185</f>
        <v>12</v>
      </c>
      <c r="F185" s="70"/>
      <c r="G185" s="46">
        <f t="shared" si="28"/>
        <v>12</v>
      </c>
      <c r="H185" s="77">
        <v>0</v>
      </c>
      <c r="I185" s="75">
        <v>0</v>
      </c>
      <c r="J185" s="46">
        <f t="shared" si="29"/>
        <v>12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+'12'!J186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+'12'!J188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+'12'!J190</f>
        <v>4</v>
      </c>
      <c r="F190" s="70"/>
      <c r="G190" s="46">
        <f t="shared" si="28"/>
        <v>4</v>
      </c>
      <c r="H190" s="77">
        <v>0</v>
      </c>
      <c r="I190" s="75">
        <v>0</v>
      </c>
      <c r="J190" s="46">
        <f t="shared" si="29"/>
        <v>4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+'12'!J191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+'12'!J192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+'12'!J193</f>
        <v>0</v>
      </c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+'12'!J194</f>
        <v>10</v>
      </c>
      <c r="F194" s="70"/>
      <c r="G194" s="46">
        <f t="shared" si="28"/>
        <v>10</v>
      </c>
      <c r="H194" s="77">
        <v>0</v>
      </c>
      <c r="I194" s="75">
        <v>0</v>
      </c>
      <c r="J194" s="46">
        <f t="shared" si="29"/>
        <v>10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+'12'!J195</f>
        <v>3</v>
      </c>
      <c r="F195" s="70"/>
      <c r="G195" s="46">
        <f t="shared" si="28"/>
        <v>3</v>
      </c>
      <c r="H195" s="77">
        <v>0</v>
      </c>
      <c r="I195" s="75">
        <v>0</v>
      </c>
      <c r="J195" s="46">
        <f t="shared" si="29"/>
        <v>3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+'12'!J196</f>
        <v>6</v>
      </c>
      <c r="F196" s="70"/>
      <c r="G196" s="46">
        <f t="shared" si="28"/>
        <v>6</v>
      </c>
      <c r="H196" s="77">
        <v>0</v>
      </c>
      <c r="I196" s="75">
        <v>0</v>
      </c>
      <c r="J196" s="46">
        <f t="shared" si="29"/>
        <v>6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+'12'!J197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21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+'12'!J198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+'12'!J199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+'12'!J200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+'12'!J201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+'12'!J202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+'12'!J203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+'12'!J204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+'12'!J205</f>
        <v>18</v>
      </c>
      <c r="F205" s="70"/>
      <c r="G205" s="46">
        <f t="shared" si="28"/>
        <v>18</v>
      </c>
      <c r="H205" s="77">
        <v>0</v>
      </c>
      <c r="I205" s="75">
        <v>0</v>
      </c>
      <c r="J205" s="46">
        <f t="shared" si="29"/>
        <v>18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+'12'!J206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+'12'!J208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+'12'!J209</f>
        <v>2</v>
      </c>
      <c r="F209" s="70"/>
      <c r="G209" s="46">
        <f t="shared" si="28"/>
        <v>2</v>
      </c>
      <c r="H209" s="77">
        <v>0</v>
      </c>
      <c r="I209" s="75">
        <v>0</v>
      </c>
      <c r="J209" s="46">
        <f t="shared" si="29"/>
        <v>1</v>
      </c>
      <c r="K209" s="71">
        <v>1</v>
      </c>
      <c r="L209" s="20">
        <v>120</v>
      </c>
      <c r="M209" s="64">
        <f t="shared" si="32"/>
        <v>120</v>
      </c>
      <c r="N209" s="17" t="s">
        <v>16</v>
      </c>
      <c r="O209" s="18"/>
      <c r="P209" s="145">
        <f t="shared" si="36"/>
        <v>120</v>
      </c>
      <c r="Q209" s="89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+'12'!J210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+'12'!J211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40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+'12'!J212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+'12'!J213</f>
        <v>0</v>
      </c>
      <c r="F213" s="70">
        <v>1</v>
      </c>
      <c r="G213" s="46">
        <f t="shared" si="28"/>
        <v>1</v>
      </c>
      <c r="H213" s="77">
        <v>0</v>
      </c>
      <c r="I213" s="75">
        <v>0</v>
      </c>
      <c r="J213" s="46">
        <f t="shared" si="29"/>
        <v>0</v>
      </c>
      <c r="K213" s="71">
        <v>1</v>
      </c>
      <c r="L213" s="20">
        <v>40</v>
      </c>
      <c r="M213" s="64">
        <f t="shared" si="32"/>
        <v>40</v>
      </c>
      <c r="N213" s="17" t="s">
        <v>16</v>
      </c>
      <c r="O213" s="18"/>
      <c r="P213" s="145">
        <f t="shared" si="36"/>
        <v>40</v>
      </c>
      <c r="Q213" s="89">
        <v>15</v>
      </c>
      <c r="R213" s="43">
        <f t="shared" si="33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+'12'!J214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+'12'!J215</f>
        <v>200</v>
      </c>
      <c r="F215" s="70"/>
      <c r="G215" s="46">
        <f t="shared" si="28"/>
        <v>200</v>
      </c>
      <c r="H215" s="77">
        <v>0</v>
      </c>
      <c r="I215" s="75">
        <v>0</v>
      </c>
      <c r="J215" s="46">
        <f t="shared" si="29"/>
        <v>200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+'12'!J216</f>
        <v>240</v>
      </c>
      <c r="F216" s="70"/>
      <c r="G216" s="46">
        <f t="shared" si="28"/>
        <v>240</v>
      </c>
      <c r="H216" s="77">
        <v>0</v>
      </c>
      <c r="I216" s="75">
        <v>0</v>
      </c>
      <c r="J216" s="46">
        <f t="shared" si="29"/>
        <v>240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+'12'!J217</f>
        <v>32</v>
      </c>
      <c r="F217" s="70"/>
      <c r="G217" s="46">
        <f t="shared" si="28"/>
        <v>32</v>
      </c>
      <c r="H217" s="77">
        <v>0</v>
      </c>
      <c r="I217" s="75">
        <v>0</v>
      </c>
      <c r="J217" s="46">
        <f t="shared" si="29"/>
        <v>32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+'12'!J218</f>
        <v>14</v>
      </c>
      <c r="F218" s="70"/>
      <c r="G218" s="46">
        <f t="shared" si="28"/>
        <v>14</v>
      </c>
      <c r="H218" s="77">
        <v>0</v>
      </c>
      <c r="I218" s="75">
        <v>0</v>
      </c>
      <c r="J218" s="46">
        <f t="shared" si="29"/>
        <v>14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+'12'!J219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+'12'!J220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+'12'!J221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+'12'!J222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ref="P222:P259" si="38">SUM(M222-O222)</f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+'12'!J223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+'12'!J224</f>
        <v>415</v>
      </c>
      <c r="F224" s="70"/>
      <c r="G224" s="46">
        <f t="shared" si="28"/>
        <v>415</v>
      </c>
      <c r="H224" s="77">
        <v>0</v>
      </c>
      <c r="I224" s="75">
        <v>0</v>
      </c>
      <c r="J224" s="46">
        <f t="shared" si="29"/>
        <v>415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+'12'!J225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+'12'!J226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+'12'!J227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+'12'!J228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+'12'!J229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+'12'!J230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+'12'!J231</f>
        <v>0</v>
      </c>
      <c r="F231" s="70"/>
      <c r="G231" s="46">
        <f t="shared" ref="G231:G259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+'12'!J232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+'12'!J233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+'12'!J234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+'12'!J235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+'12'!J236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+'12'!J237</f>
        <v>1</v>
      </c>
      <c r="F237" s="70"/>
      <c r="G237" s="46">
        <f t="shared" si="39"/>
        <v>1</v>
      </c>
      <c r="H237" s="77">
        <v>0</v>
      </c>
      <c r="I237" s="75">
        <v>0</v>
      </c>
      <c r="J237" s="46">
        <f t="shared" si="40"/>
        <v>1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+'12'!J238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50</v>
      </c>
      <c r="M238" s="64">
        <f t="shared" si="41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+'12'!J239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+'12'!J240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+'12'!J241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+'12'!J242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+'12'!J243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+'12'!J244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+'12'!J245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+'12'!J246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+'12'!J247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+'12'!J248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+'12'!J249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+'12'!J250</f>
        <v>3</v>
      </c>
      <c r="F250" s="70"/>
      <c r="G250" s="46">
        <f t="shared" si="39"/>
        <v>3</v>
      </c>
      <c r="H250" s="77">
        <v>0</v>
      </c>
      <c r="I250" s="75">
        <v>0</v>
      </c>
      <c r="J250" s="46">
        <f t="shared" si="40"/>
        <v>2</v>
      </c>
      <c r="K250" s="71">
        <v>1</v>
      </c>
      <c r="L250" s="20">
        <v>35</v>
      </c>
      <c r="M250" s="64">
        <f t="shared" si="32"/>
        <v>35</v>
      </c>
      <c r="N250" s="17" t="s">
        <v>16</v>
      </c>
      <c r="O250" s="18"/>
      <c r="P250" s="145">
        <f t="shared" si="38"/>
        <v>35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+'12'!J251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+'12'!J252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>
        <v>25</v>
      </c>
      <c r="M252" s="64">
        <f t="shared" si="32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+'12'!J253</f>
        <v>20</v>
      </c>
      <c r="F253" s="70"/>
      <c r="G253" s="46">
        <f t="shared" si="39"/>
        <v>20</v>
      </c>
      <c r="H253" s="77">
        <v>0</v>
      </c>
      <c r="I253" s="75">
        <v>0</v>
      </c>
      <c r="J253" s="46">
        <f t="shared" si="40"/>
        <v>16</v>
      </c>
      <c r="K253" s="71">
        <v>4</v>
      </c>
      <c r="L253" s="20">
        <v>15</v>
      </c>
      <c r="M253" s="64">
        <f t="shared" si="32"/>
        <v>60</v>
      </c>
      <c r="N253" s="17" t="s">
        <v>16</v>
      </c>
      <c r="O253" s="18"/>
      <c r="P253" s="145">
        <f t="shared" si="38"/>
        <v>60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+'12'!J254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8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+'12'!J255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8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+'12'!J256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8"/>
        <v>0</v>
      </c>
      <c r="Q256" s="89"/>
      <c r="R256" s="43"/>
    </row>
    <row r="257" spans="1:20" ht="25.5" x14ac:dyDescent="0.55000000000000004">
      <c r="A257" s="10"/>
      <c r="B257" s="10"/>
      <c r="C257" s="19"/>
      <c r="D257" s="10"/>
      <c r="E257" s="63">
        <f>+'12'!J257</f>
        <v>0</v>
      </c>
      <c r="F257" s="70"/>
      <c r="G257" s="46">
        <f t="shared" si="39"/>
        <v>0</v>
      </c>
      <c r="H257" s="77"/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8"/>
        <v>0</v>
      </c>
      <c r="Q257" s="89"/>
      <c r="R257" s="43"/>
    </row>
    <row r="258" spans="1:20" ht="24" customHeight="1" x14ac:dyDescent="0.55000000000000004">
      <c r="A258" s="10"/>
      <c r="B258" s="10"/>
      <c r="C258" s="19"/>
      <c r="D258" s="10"/>
      <c r="E258" s="63">
        <f>+'12'!J258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3"/>
        <v>0</v>
      </c>
    </row>
    <row r="259" spans="1:20" x14ac:dyDescent="0.5">
      <c r="A259" s="10"/>
      <c r="B259" s="10"/>
      <c r="C259" s="19"/>
      <c r="D259" s="10"/>
      <c r="E259" s="63">
        <f>+'12'!J259</f>
        <v>0</v>
      </c>
      <c r="F259" s="70"/>
      <c r="G259" s="46">
        <f t="shared" si="39"/>
        <v>0</v>
      </c>
      <c r="H259" s="77">
        <v>0</v>
      </c>
      <c r="I259" s="75">
        <v>0</v>
      </c>
      <c r="J259" s="46">
        <f t="shared" ref="J259" si="45">+G259-H259-K259-I259</f>
        <v>0</v>
      </c>
      <c r="K259" s="71"/>
      <c r="L259" s="142"/>
      <c r="M259" s="64">
        <f t="shared" ref="M259" si="46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7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Q260" s="2"/>
      <c r="R260" s="74">
        <f>SUM(R5:R259)</f>
        <v>646.94000000000005</v>
      </c>
    </row>
    <row r="261" spans="1:20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20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1955</v>
      </c>
    </row>
    <row r="263" spans="1:20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0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940</v>
      </c>
      <c r="O264" s="2">
        <v>100</v>
      </c>
      <c r="P264" s="2">
        <v>85</v>
      </c>
      <c r="Q264" s="87">
        <v>500</v>
      </c>
      <c r="R264" s="2">
        <v>40</v>
      </c>
      <c r="S264" s="2">
        <v>165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0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50</v>
      </c>
      <c r="P267" s="136"/>
      <c r="Q267" s="136"/>
      <c r="R267" s="136"/>
    </row>
    <row r="268" spans="1:20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965</v>
      </c>
      <c r="P268" s="136"/>
      <c r="Q268" s="136"/>
      <c r="R268" s="136"/>
    </row>
    <row r="269" spans="1:20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965</v>
      </c>
      <c r="P269" s="138" t="s">
        <v>1416</v>
      </c>
      <c r="Q269" s="139" t="s">
        <v>1417</v>
      </c>
      <c r="R269" s="140" t="s">
        <v>1418</v>
      </c>
    </row>
    <row r="270" spans="1:20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/>
    </row>
    <row r="271" spans="1:20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0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2"/>
  <sheetViews>
    <sheetView zoomScale="80" zoomScaleNormal="80" workbookViewId="0">
      <pane xSplit="10" ySplit="4" topLeftCell="M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+'13'!J5</f>
        <v>20</v>
      </c>
      <c r="F5" s="70"/>
      <c r="G5" s="46">
        <f t="shared" ref="G5:G26" si="0">E5+F5</f>
        <v>20</v>
      </c>
      <c r="H5" s="77">
        <v>0</v>
      </c>
      <c r="I5" s="75">
        <v>0</v>
      </c>
      <c r="J5" s="46">
        <f t="shared" ref="J5:J26" si="1">+G5-H5-K5-I5</f>
        <v>20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+'13'!J6</f>
        <v>65</v>
      </c>
      <c r="F6" s="70"/>
      <c r="G6" s="46">
        <f t="shared" si="0"/>
        <v>65</v>
      </c>
      <c r="H6" s="77">
        <v>0</v>
      </c>
      <c r="I6" s="75">
        <v>0</v>
      </c>
      <c r="J6" s="46">
        <f t="shared" si="1"/>
        <v>62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45">
        <f t="shared" si="2"/>
        <v>300</v>
      </c>
      <c r="Q6" s="13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+'13'!J11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+'13'!J15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1</v>
      </c>
      <c r="K15" s="71">
        <v>2</v>
      </c>
      <c r="L15" s="15">
        <v>50</v>
      </c>
      <c r="M15" s="64">
        <f t="shared" si="3"/>
        <v>100</v>
      </c>
      <c r="N15" s="17" t="s">
        <v>16</v>
      </c>
      <c r="O15" s="18">
        <v>50</v>
      </c>
      <c r="P15" s="145">
        <f t="shared" si="2"/>
        <v>50</v>
      </c>
      <c r="Q15" s="13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+'13'!J18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1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>
        <v>50</v>
      </c>
      <c r="P18" s="145">
        <f t="shared" si="2"/>
        <v>50</v>
      </c>
      <c r="Q18" s="13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+'13'!J20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+'13'!J21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+'13'!J22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19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150</v>
      </c>
      <c r="P22" s="145">
        <f t="shared" si="2"/>
        <v>150</v>
      </c>
      <c r="Q22" s="13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+'13'!J24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9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5">
        <f t="shared" si="2"/>
        <v>100</v>
      </c>
      <c r="Q24" s="13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+'13'!J28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1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>
        <v>50</v>
      </c>
      <c r="P28" s="145">
        <f t="shared" si="2"/>
        <v>150</v>
      </c>
      <c r="Q28" s="13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+'13'!J31</f>
        <v>2</v>
      </c>
      <c r="F31" s="70"/>
      <c r="G31" s="46">
        <f t="shared" si="5"/>
        <v>2</v>
      </c>
      <c r="H31" s="77">
        <v>0</v>
      </c>
      <c r="I31" s="75">
        <v>0</v>
      </c>
      <c r="J31" s="46">
        <f t="shared" si="6"/>
        <v>2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+'13'!J32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+'13'!J33</f>
        <v>10</v>
      </c>
      <c r="F33" s="70"/>
      <c r="G33" s="46">
        <f t="shared" si="5"/>
        <v>10</v>
      </c>
      <c r="H33" s="77">
        <v>0</v>
      </c>
      <c r="I33" s="75">
        <v>0</v>
      </c>
      <c r="J33" s="46">
        <f t="shared" si="6"/>
        <v>10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+'13'!J34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+'13'!J39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+'13'!J40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+'13'!J41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1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45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+'13'!J46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+'13'!J47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+'13'!J48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+'13'!J49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+'13'!J50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+'13'!J53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+'13'!J55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+'13'!J57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+'13'!J58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+'13'!J59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0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>
        <v>60</v>
      </c>
      <c r="P59" s="145">
        <f t="shared" si="2"/>
        <v>60</v>
      </c>
      <c r="Q59" s="13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+'13'!J64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3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+'13'!J65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+'13'!J66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+'13'!J72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+'13'!J74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+'13'!J77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+'13'!J80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+'13'!J81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+'13'!J87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+'13'!J88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+'13'!J94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+'13'!J95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+'13'!J96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+'13'!J97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+'13'!J98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+'13'!J99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+'13'!J100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+'13'!J101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+'13'!J102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+'13'!J106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+'13'!J107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+'13'!J108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+'13'!J109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+'13'!J110</f>
        <v>9</v>
      </c>
      <c r="F110" s="70"/>
      <c r="G110" s="46">
        <f t="shared" si="20"/>
        <v>9</v>
      </c>
      <c r="H110" s="77">
        <v>0</v>
      </c>
      <c r="I110" s="75">
        <v>0</v>
      </c>
      <c r="J110" s="46">
        <f t="shared" si="21"/>
        <v>8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45">
        <f t="shared" si="7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+'13'!J111</f>
        <v>10</v>
      </c>
      <c r="F111" s="70"/>
      <c r="G111" s="46">
        <f t="shared" si="20"/>
        <v>10</v>
      </c>
      <c r="H111" s="77">
        <v>0</v>
      </c>
      <c r="I111" s="75">
        <v>0</v>
      </c>
      <c r="J111" s="46">
        <f t="shared" si="21"/>
        <v>9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45">
        <f t="shared" si="7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+'13'!J112</f>
        <v>4</v>
      </c>
      <c r="F112" s="70"/>
      <c r="G112" s="46">
        <f t="shared" si="20"/>
        <v>4</v>
      </c>
      <c r="H112" s="77">
        <v>0</v>
      </c>
      <c r="I112" s="75">
        <v>0</v>
      </c>
      <c r="J112" s="46">
        <f t="shared" si="21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+'13'!J113</f>
        <v>8</v>
      </c>
      <c r="F113" s="70"/>
      <c r="G113" s="46">
        <f t="shared" si="20"/>
        <v>8</v>
      </c>
      <c r="H113" s="77">
        <v>0</v>
      </c>
      <c r="I113" s="75">
        <v>0</v>
      </c>
      <c r="J113" s="46">
        <f t="shared" si="21"/>
        <v>8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+'13'!J114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+'13'!J115</f>
        <v>9</v>
      </c>
      <c r="F115" s="70"/>
      <c r="G115" s="46">
        <f t="shared" si="20"/>
        <v>9</v>
      </c>
      <c r="H115" s="77">
        <v>0</v>
      </c>
      <c r="I115" s="75">
        <v>0</v>
      </c>
      <c r="J115" s="46">
        <f t="shared" si="21"/>
        <v>9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+'13'!J116</f>
        <v>15</v>
      </c>
      <c r="F116" s="70"/>
      <c r="G116" s="46">
        <f t="shared" si="20"/>
        <v>15</v>
      </c>
      <c r="H116" s="77">
        <v>0</v>
      </c>
      <c r="I116" s="75">
        <v>0</v>
      </c>
      <c r="J116" s="46">
        <f t="shared" si="21"/>
        <v>15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+'13'!J117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+'13'!J118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+'13'!J119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+'13'!J120</f>
        <v>3</v>
      </c>
      <c r="F120" s="70"/>
      <c r="G120" s="46">
        <f t="shared" si="20"/>
        <v>3</v>
      </c>
      <c r="H120" s="77">
        <v>0</v>
      </c>
      <c r="I120" s="75">
        <v>0</v>
      </c>
      <c r="J120" s="46">
        <f t="shared" si="21"/>
        <v>3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+'13'!J121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+'13'!J122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+'13'!J123</f>
        <v>2</v>
      </c>
      <c r="F123" s="70"/>
      <c r="G123" s="46">
        <f t="shared" si="20"/>
        <v>2</v>
      </c>
      <c r="H123" s="77">
        <v>0</v>
      </c>
      <c r="I123" s="75">
        <v>0</v>
      </c>
      <c r="J123" s="46">
        <f t="shared" si="21"/>
        <v>2</v>
      </c>
      <c r="K123" s="71"/>
      <c r="L123" s="22">
        <v>50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+'13'!J124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+'13'!J125</f>
        <v>3</v>
      </c>
      <c r="F125" s="70"/>
      <c r="G125" s="46">
        <f t="shared" si="20"/>
        <v>3</v>
      </c>
      <c r="H125" s="77">
        <v>0</v>
      </c>
      <c r="I125" s="75">
        <v>0</v>
      </c>
      <c r="J125" s="46">
        <f t="shared" si="21"/>
        <v>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+'13'!J126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+'13'!J127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+'13'!J128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+'13'!J129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+'13'!J130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+'13'!J131</f>
        <v>8</v>
      </c>
      <c r="F131" s="70"/>
      <c r="G131" s="46">
        <f t="shared" si="20"/>
        <v>8</v>
      </c>
      <c r="H131" s="77">
        <v>0</v>
      </c>
      <c r="I131" s="75">
        <v>0</v>
      </c>
      <c r="J131" s="46">
        <f t="shared" si="21"/>
        <v>8</v>
      </c>
      <c r="K131" s="71"/>
      <c r="L131" s="22">
        <v>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+'13'!J132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+'13'!J133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+'13'!J134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+'13'!J135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+'13'!J136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+'13'!J137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+'13'!J138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+'13'!J139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+'13'!J140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+'13'!J141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+'13'!J142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+'13'!J143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+'13'!J144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+'13'!J145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+'13'!J146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+'13'!J147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+'13'!J148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+'13'!J149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+'13'!J150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+'13'!J151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+'13'!J152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+'13'!J153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+'13'!J154</f>
        <v>4</v>
      </c>
      <c r="F154" s="70"/>
      <c r="G154" s="46">
        <f t="shared" si="20"/>
        <v>4</v>
      </c>
      <c r="H154" s="77">
        <v>0</v>
      </c>
      <c r="I154" s="75">
        <v>0</v>
      </c>
      <c r="J154" s="46">
        <f t="shared" si="21"/>
        <v>3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/>
      <c r="P154" s="145">
        <f t="shared" si="26"/>
        <v>25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+'13'!J155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+'13'!J156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+'13'!J157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+'13'!J158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+'13'!J159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+'13'!J160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+'13'!J161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+'13'!J162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+'13'!J163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+'13'!J164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+'13'!J165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+'13'!J166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+'13'!J167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+'13'!J168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+'13'!J169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+'13'!J170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+'13'!J171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+'13'!J172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+'13'!J173</f>
        <v>0</v>
      </c>
      <c r="F173" s="70"/>
      <c r="G173" s="46">
        <f>E173+F173</f>
        <v>0</v>
      </c>
      <c r="H173" s="77"/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+'13'!J174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+'13'!J175</f>
        <v>13</v>
      </c>
      <c r="F175" s="70"/>
      <c r="G175" s="46">
        <f t="shared" si="27"/>
        <v>13</v>
      </c>
      <c r="H175" s="77">
        <v>0</v>
      </c>
      <c r="I175" s="75">
        <v>0</v>
      </c>
      <c r="J175" s="46">
        <f t="shared" si="28"/>
        <v>13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+'13'!J176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+'13'!J177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+'13'!J178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+'13'!J179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+'13'!J180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+'13'!J181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+'13'!J182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+'13'!J183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+'13'!J184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+'13'!J185</f>
        <v>12</v>
      </c>
      <c r="F185" s="70"/>
      <c r="G185" s="46">
        <f t="shared" si="27"/>
        <v>12</v>
      </c>
      <c r="H185" s="77">
        <v>0</v>
      </c>
      <c r="I185" s="75">
        <v>0</v>
      </c>
      <c r="J185" s="46">
        <f t="shared" si="28"/>
        <v>12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+'13'!J186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+'13'!J188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+'13'!J190</f>
        <v>4</v>
      </c>
      <c r="F190" s="70"/>
      <c r="G190" s="46">
        <f t="shared" si="27"/>
        <v>4</v>
      </c>
      <c r="H190" s="77">
        <v>0</v>
      </c>
      <c r="I190" s="75">
        <v>0</v>
      </c>
      <c r="J190" s="46">
        <f t="shared" si="28"/>
        <v>4</v>
      </c>
      <c r="K190" s="71"/>
      <c r="L190" s="20">
        <v>45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+'13'!J191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+'13'!J192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+'13'!J193</f>
        <v>0</v>
      </c>
      <c r="F193" s="70"/>
      <c r="G193" s="46">
        <f t="shared" si="27"/>
        <v>0</v>
      </c>
      <c r="H193" s="77">
        <v>0</v>
      </c>
      <c r="I193" s="75">
        <v>0</v>
      </c>
      <c r="J193" s="46">
        <f t="shared" si="28"/>
        <v>0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+'13'!J194</f>
        <v>10</v>
      </c>
      <c r="F194" s="70"/>
      <c r="G194" s="46">
        <f t="shared" si="27"/>
        <v>10</v>
      </c>
      <c r="H194" s="77">
        <v>0</v>
      </c>
      <c r="I194" s="75">
        <v>0</v>
      </c>
      <c r="J194" s="46">
        <f t="shared" si="28"/>
        <v>10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+'13'!J195</f>
        <v>3</v>
      </c>
      <c r="F195" s="70"/>
      <c r="G195" s="46">
        <f t="shared" si="27"/>
        <v>3</v>
      </c>
      <c r="H195" s="77">
        <v>0</v>
      </c>
      <c r="I195" s="75">
        <v>0</v>
      </c>
      <c r="J195" s="46">
        <f t="shared" si="28"/>
        <v>3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+'13'!J196</f>
        <v>6</v>
      </c>
      <c r="F196" s="70"/>
      <c r="G196" s="46">
        <f t="shared" si="27"/>
        <v>6</v>
      </c>
      <c r="H196" s="77">
        <v>0</v>
      </c>
      <c r="I196" s="75">
        <v>0</v>
      </c>
      <c r="J196" s="46">
        <f t="shared" si="28"/>
        <v>6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+'13'!J197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0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+'13'!J198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+'13'!J199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+'13'!J200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+'13'!J201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+'13'!J202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+'13'!J203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+'13'!J204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ref="P204:P259" si="36">SUM(M204-O204)</f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+'13'!J205</f>
        <v>18</v>
      </c>
      <c r="F205" s="70"/>
      <c r="G205" s="46">
        <f t="shared" si="27"/>
        <v>18</v>
      </c>
      <c r="H205" s="77">
        <v>0</v>
      </c>
      <c r="I205" s="75">
        <v>0</v>
      </c>
      <c r="J205" s="46">
        <f t="shared" si="28"/>
        <v>17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45">
        <f t="shared" si="36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+'13'!J206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+'13'!J208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+'13'!J209</f>
        <v>1</v>
      </c>
      <c r="F209" s="70"/>
      <c r="G209" s="46">
        <f t="shared" si="27"/>
        <v>1</v>
      </c>
      <c r="H209" s="77">
        <v>0</v>
      </c>
      <c r="I209" s="75">
        <v>0</v>
      </c>
      <c r="J209" s="46">
        <f t="shared" si="28"/>
        <v>1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+'13'!J210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+'13'!J211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+'13'!J212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+'13'!J213</f>
        <v>0</v>
      </c>
      <c r="F213" s="70">
        <v>2</v>
      </c>
      <c r="G213" s="46">
        <f t="shared" si="27"/>
        <v>2</v>
      </c>
      <c r="H213" s="77">
        <v>0</v>
      </c>
      <c r="I213" s="75">
        <v>0</v>
      </c>
      <c r="J213" s="46">
        <f t="shared" si="28"/>
        <v>0</v>
      </c>
      <c r="K213" s="71">
        <v>2</v>
      </c>
      <c r="L213" s="20">
        <v>40</v>
      </c>
      <c r="M213" s="64">
        <f t="shared" si="31"/>
        <v>80</v>
      </c>
      <c r="N213" s="17" t="s">
        <v>16</v>
      </c>
      <c r="O213" s="18"/>
      <c r="P213" s="145">
        <f t="shared" si="36"/>
        <v>80</v>
      </c>
      <c r="Q213" s="89">
        <v>15</v>
      </c>
      <c r="R213" s="43">
        <f t="shared" si="32"/>
        <v>30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+'13'!J214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+'13'!J215</f>
        <v>200</v>
      </c>
      <c r="F215" s="70"/>
      <c r="G215" s="46">
        <f t="shared" si="27"/>
        <v>200</v>
      </c>
      <c r="H215" s="77">
        <v>0</v>
      </c>
      <c r="I215" s="75">
        <v>0</v>
      </c>
      <c r="J215" s="46">
        <f t="shared" si="28"/>
        <v>200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+'13'!J216</f>
        <v>240</v>
      </c>
      <c r="F216" s="70"/>
      <c r="G216" s="46">
        <f t="shared" si="27"/>
        <v>240</v>
      </c>
      <c r="H216" s="77">
        <v>0</v>
      </c>
      <c r="I216" s="75">
        <v>0</v>
      </c>
      <c r="J216" s="46">
        <f t="shared" si="28"/>
        <v>240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+'13'!J217</f>
        <v>32</v>
      </c>
      <c r="F217" s="70"/>
      <c r="G217" s="46">
        <f t="shared" si="27"/>
        <v>32</v>
      </c>
      <c r="H217" s="77">
        <v>0</v>
      </c>
      <c r="I217" s="75">
        <v>0</v>
      </c>
      <c r="J217" s="46">
        <f t="shared" si="28"/>
        <v>30</v>
      </c>
      <c r="K217" s="71">
        <v>2</v>
      </c>
      <c r="L217" s="20">
        <v>10</v>
      </c>
      <c r="M217" s="64">
        <f t="shared" si="31"/>
        <v>20</v>
      </c>
      <c r="N217" s="17" t="s">
        <v>16</v>
      </c>
      <c r="O217" s="18"/>
      <c r="P217" s="145">
        <f t="shared" si="36"/>
        <v>20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+'13'!J218</f>
        <v>14</v>
      </c>
      <c r="F218" s="70"/>
      <c r="G218" s="46">
        <f t="shared" si="27"/>
        <v>14</v>
      </c>
      <c r="H218" s="77">
        <v>0</v>
      </c>
      <c r="I218" s="75">
        <v>0</v>
      </c>
      <c r="J218" s="46">
        <f t="shared" si="28"/>
        <v>12</v>
      </c>
      <c r="K218" s="71">
        <v>2</v>
      </c>
      <c r="L218" s="20">
        <v>20</v>
      </c>
      <c r="M218" s="64">
        <f t="shared" si="31"/>
        <v>40</v>
      </c>
      <c r="N218" s="17" t="s">
        <v>16</v>
      </c>
      <c r="O218" s="18"/>
      <c r="P218" s="145">
        <f t="shared" si="36"/>
        <v>40</v>
      </c>
      <c r="Q218" s="89">
        <v>16.670000000000002</v>
      </c>
      <c r="R218" s="43">
        <f t="shared" si="32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+'13'!J219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+'13'!J220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+'13'!J221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+'13'!J222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+'13'!J223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+'13'!J224</f>
        <v>415</v>
      </c>
      <c r="F224" s="70"/>
      <c r="G224" s="46">
        <f t="shared" si="27"/>
        <v>415</v>
      </c>
      <c r="H224" s="77">
        <v>0</v>
      </c>
      <c r="I224" s="75">
        <v>0</v>
      </c>
      <c r="J224" s="46">
        <f t="shared" si="28"/>
        <v>415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+'13'!J225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+'13'!J226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+'13'!J227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+'13'!J228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+'13'!J229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+'13'!J230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+'13'!J231</f>
        <v>0</v>
      </c>
      <c r="F231" s="70"/>
      <c r="G231" s="46">
        <f t="shared" ref="G231:G258" si="38">E231+F231</f>
        <v>0</v>
      </c>
      <c r="H231" s="77">
        <v>0</v>
      </c>
      <c r="I231" s="75">
        <v>0</v>
      </c>
      <c r="J231" s="46">
        <f t="shared" ref="J231:J258" si="39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+'13'!J232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+'13'!J233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+'13'!J234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+'13'!J235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49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+'13'!J236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39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+'13'!J237</f>
        <v>1</v>
      </c>
      <c r="F237" s="70"/>
      <c r="G237" s="46">
        <f t="shared" si="38"/>
        <v>1</v>
      </c>
      <c r="H237" s="77">
        <v>0</v>
      </c>
      <c r="I237" s="75">
        <v>0</v>
      </c>
      <c r="J237" s="46">
        <f t="shared" si="39"/>
        <v>1</v>
      </c>
      <c r="K237" s="71"/>
      <c r="L237" s="20">
        <v>50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+'13'!J238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50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+'13'!J239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+'13'!J240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80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+'13'!J241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+'13'!J242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+'13'!J243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+'13'!J244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22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+'13'!J245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35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+'13'!J246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+'13'!J247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15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+'13'!J248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+'13'!J249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+'13'!J250</f>
        <v>2</v>
      </c>
      <c r="F250" s="70"/>
      <c r="G250" s="46">
        <f t="shared" si="38"/>
        <v>2</v>
      </c>
      <c r="H250" s="77">
        <v>0</v>
      </c>
      <c r="I250" s="75">
        <v>0</v>
      </c>
      <c r="J250" s="46">
        <f t="shared" si="39"/>
        <v>2</v>
      </c>
      <c r="K250" s="71"/>
      <c r="L250" s="20">
        <v>35</v>
      </c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+'13'!J251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+'13'!J252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>
        <v>25</v>
      </c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+'13'!J253</f>
        <v>16</v>
      </c>
      <c r="F253" s="70"/>
      <c r="G253" s="46">
        <f t="shared" si="38"/>
        <v>16</v>
      </c>
      <c r="H253" s="77">
        <v>0</v>
      </c>
      <c r="I253" s="75">
        <v>0</v>
      </c>
      <c r="J253" s="46">
        <f t="shared" si="39"/>
        <v>15</v>
      </c>
      <c r="K253" s="71">
        <v>1</v>
      </c>
      <c r="L253" s="20">
        <v>15</v>
      </c>
      <c r="M253" s="64">
        <f t="shared" si="31"/>
        <v>15</v>
      </c>
      <c r="N253" s="17" t="s">
        <v>16</v>
      </c>
      <c r="O253" s="18"/>
      <c r="P253" s="145">
        <f t="shared" si="36"/>
        <v>15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+'13'!J254</f>
        <v>0</v>
      </c>
      <c r="F254" s="70"/>
      <c r="G254" s="46">
        <f t="shared" si="38"/>
        <v>0</v>
      </c>
      <c r="H254" s="77">
        <v>0</v>
      </c>
      <c r="I254" s="75">
        <v>0</v>
      </c>
      <c r="J254" s="46">
        <f t="shared" si="39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6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+'13'!J255</f>
        <v>0</v>
      </c>
      <c r="F255" s="70"/>
      <c r="G255" s="46">
        <f t="shared" si="38"/>
        <v>0</v>
      </c>
      <c r="H255" s="77">
        <v>0</v>
      </c>
      <c r="I255" s="75">
        <v>0</v>
      </c>
      <c r="J255" s="46">
        <f t="shared" si="39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6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+'13'!J256</f>
        <v>0</v>
      </c>
      <c r="F256" s="70"/>
      <c r="G256" s="46">
        <f t="shared" si="38"/>
        <v>0</v>
      </c>
      <c r="H256" s="77">
        <v>0</v>
      </c>
      <c r="I256" s="75">
        <v>0</v>
      </c>
      <c r="J256" s="46">
        <f t="shared" si="39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6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>
        <f>+'13'!J257</f>
        <v>0</v>
      </c>
      <c r="F257" s="70"/>
      <c r="G257" s="46">
        <f t="shared" si="38"/>
        <v>0</v>
      </c>
      <c r="H257" s="77">
        <v>0</v>
      </c>
      <c r="I257" s="75">
        <v>0</v>
      </c>
      <c r="J257" s="46">
        <f t="shared" si="39"/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si="36"/>
        <v>0</v>
      </c>
      <c r="Q257" s="89"/>
      <c r="R257" s="43"/>
    </row>
    <row r="258" spans="1:19" ht="24" customHeight="1" x14ac:dyDescent="0.55000000000000004">
      <c r="A258" s="10"/>
      <c r="B258" s="10"/>
      <c r="C258" s="19"/>
      <c r="D258" s="10"/>
      <c r="E258" s="63">
        <f>+'13'!J258</f>
        <v>0</v>
      </c>
      <c r="F258" s="70"/>
      <c r="G258" s="46">
        <f t="shared" si="38"/>
        <v>0</v>
      </c>
      <c r="H258" s="77">
        <v>0</v>
      </c>
      <c r="I258" s="75">
        <v>0</v>
      </c>
      <c r="J258" s="46">
        <f t="shared" si="39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si="36"/>
        <v>0</v>
      </c>
      <c r="Q258" s="89"/>
      <c r="R258" s="43">
        <f t="shared" si="32"/>
        <v>0</v>
      </c>
    </row>
    <row r="259" spans="1:19" x14ac:dyDescent="0.5">
      <c r="A259" s="10"/>
      <c r="B259" s="10"/>
      <c r="C259" s="19"/>
      <c r="D259" s="10"/>
      <c r="E259" s="63">
        <f>+'13'!J259</f>
        <v>0</v>
      </c>
      <c r="F259" s="70"/>
      <c r="G259" s="46">
        <f t="shared" ref="G259" si="44">E259+F259</f>
        <v>0</v>
      </c>
      <c r="H259" s="77">
        <v>0</v>
      </c>
      <c r="I259" s="75">
        <v>0</v>
      </c>
      <c r="J259" s="46">
        <f t="shared" ref="J259" si="45">+G259-H259-K259-I259</f>
        <v>0</v>
      </c>
      <c r="K259" s="71"/>
      <c r="L259" s="23"/>
      <c r="M259" s="64">
        <f t="shared" ref="M259" si="46">+L259*K259</f>
        <v>0</v>
      </c>
      <c r="N259" s="17" t="s">
        <v>16</v>
      </c>
      <c r="O259" s="18"/>
      <c r="P259" s="23">
        <f t="shared" si="36"/>
        <v>0</v>
      </c>
      <c r="Q259" s="89"/>
      <c r="R259" s="43">
        <f t="shared" ref="R259" si="4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565.11</v>
      </c>
    </row>
    <row r="261" spans="1:19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19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1925</v>
      </c>
    </row>
    <row r="263" spans="1:19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19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775</v>
      </c>
      <c r="O264" s="2">
        <v>50</v>
      </c>
      <c r="P264" s="2">
        <v>365</v>
      </c>
      <c r="Q264" s="87">
        <v>270</v>
      </c>
      <c r="R264" s="2">
        <v>10</v>
      </c>
      <c r="S264" s="2">
        <v>80</v>
      </c>
    </row>
    <row r="265" spans="1:19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>
        <v>6</v>
      </c>
      <c r="O266" s="2" t="s">
        <v>1465</v>
      </c>
      <c r="P266" s="136"/>
      <c r="Q266" s="136"/>
      <c r="R266" s="136"/>
    </row>
    <row r="267" spans="1:19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360</v>
      </c>
      <c r="P267" s="136"/>
      <c r="Q267" s="136"/>
      <c r="R267" s="136"/>
    </row>
    <row r="268" spans="1:19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784</v>
      </c>
      <c r="P268" s="136"/>
      <c r="Q268" s="136"/>
      <c r="R268" s="136"/>
    </row>
    <row r="269" spans="1:19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784</v>
      </c>
      <c r="P269" s="138" t="s">
        <v>1416</v>
      </c>
      <c r="Q269" s="139" t="s">
        <v>1417</v>
      </c>
      <c r="R269" s="140" t="s">
        <v>1418</v>
      </c>
    </row>
    <row r="270" spans="1:19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200</v>
      </c>
    </row>
    <row r="271" spans="1:19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9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200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60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4.2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135.80000000000001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V342"/>
  <sheetViews>
    <sheetView zoomScale="80" zoomScaleNormal="80" workbookViewId="0">
      <pane xSplit="10" ySplit="4" topLeftCell="L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+'14'!J5</f>
        <v>20</v>
      </c>
      <c r="F5" s="70"/>
      <c r="G5" s="46">
        <f t="shared" ref="G5:G26" si="0">E5+F5</f>
        <v>20</v>
      </c>
      <c r="H5" s="77">
        <v>0</v>
      </c>
      <c r="I5" s="75">
        <v>0</v>
      </c>
      <c r="J5" s="46">
        <f t="shared" ref="J5:J26" si="1">+G5-H5-K5-I5</f>
        <v>18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45">
        <f t="shared" ref="P5:P68" si="2">SUM(M5-O5)</f>
        <v>100</v>
      </c>
      <c r="Q5" s="13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+'14'!J6</f>
        <v>62</v>
      </c>
      <c r="F6" s="70"/>
      <c r="G6" s="46">
        <f t="shared" si="0"/>
        <v>62</v>
      </c>
      <c r="H6" s="77">
        <v>0</v>
      </c>
      <c r="I6" s="75">
        <v>0</v>
      </c>
      <c r="J6" s="46">
        <f t="shared" si="1"/>
        <v>58</v>
      </c>
      <c r="K6" s="71">
        <v>4</v>
      </c>
      <c r="L6" s="15">
        <v>0</v>
      </c>
      <c r="M6" s="64">
        <f t="shared" ref="M6:M80" si="3">+L6*K6</f>
        <v>0</v>
      </c>
      <c r="N6" s="17" t="s">
        <v>1454</v>
      </c>
      <c r="O6" s="18"/>
      <c r="P6" s="23">
        <f t="shared" si="2"/>
        <v>0</v>
      </c>
      <c r="Q6" s="13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+'14'!J11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+'14'!J15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0</v>
      </c>
      <c r="K15" s="71">
        <v>1</v>
      </c>
      <c r="L15" s="15">
        <v>50</v>
      </c>
      <c r="M15" s="64">
        <f t="shared" si="3"/>
        <v>50</v>
      </c>
      <c r="N15" s="17" t="s">
        <v>16</v>
      </c>
      <c r="O15" s="18">
        <v>25</v>
      </c>
      <c r="P15" s="145">
        <f t="shared" si="2"/>
        <v>25</v>
      </c>
      <c r="Q15" s="13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+'14'!J18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+'14'!J20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4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>
        <v>32</v>
      </c>
      <c r="P20" s="145">
        <f t="shared" si="2"/>
        <v>33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+'14'!J21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+'14'!J22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18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50</v>
      </c>
      <c r="P22" s="145">
        <f t="shared" si="2"/>
        <v>50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+'14'!J24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+'14'!J28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0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5">
        <f t="shared" si="2"/>
        <v>100</v>
      </c>
      <c r="Q28" s="13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+'14'!J31</f>
        <v>2</v>
      </c>
      <c r="F31" s="70"/>
      <c r="G31" s="46">
        <f t="shared" si="5"/>
        <v>2</v>
      </c>
      <c r="H31" s="77">
        <v>0</v>
      </c>
      <c r="I31" s="75">
        <v>0</v>
      </c>
      <c r="J31" s="46">
        <f t="shared" si="6"/>
        <v>1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5">
        <f t="shared" si="2"/>
        <v>100</v>
      </c>
      <c r="Q31" s="13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+'14'!J32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+'14'!J33</f>
        <v>10</v>
      </c>
      <c r="F33" s="70"/>
      <c r="G33" s="46">
        <f t="shared" si="5"/>
        <v>10</v>
      </c>
      <c r="H33" s="77">
        <v>0</v>
      </c>
      <c r="I33" s="75">
        <v>0</v>
      </c>
      <c r="J33" s="46">
        <f t="shared" si="6"/>
        <v>7</v>
      </c>
      <c r="K33" s="71">
        <v>3</v>
      </c>
      <c r="L33" s="15">
        <v>130</v>
      </c>
      <c r="M33" s="64">
        <f t="shared" si="3"/>
        <v>390</v>
      </c>
      <c r="N33" s="17" t="s">
        <v>16</v>
      </c>
      <c r="O33" s="18">
        <v>195</v>
      </c>
      <c r="P33" s="145">
        <f t="shared" si="2"/>
        <v>195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+'14'!J34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+'14'!J37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+'14'!J39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25</v>
      </c>
      <c r="P39" s="145">
        <f t="shared" si="2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+'14'!J40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1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>
        <v>25</v>
      </c>
      <c r="P40" s="145">
        <f t="shared" si="2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+'14'!J41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0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25</v>
      </c>
      <c r="P41" s="145">
        <f t="shared" si="2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+'14'!J46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+'14'!J47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+'14'!J48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+'14'!J49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+'14'!J50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+'14'!J53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+'14'!J55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+'14'!J57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+'14'!J58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1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/>
      <c r="P58" s="145">
        <f t="shared" si="2"/>
        <v>120</v>
      </c>
      <c r="Q58" s="13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+'14'!J64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2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>
        <v>25</v>
      </c>
      <c r="P64" s="145">
        <f t="shared" si="2"/>
        <v>25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+'14'!J65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+'14'!J66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+'14'!J72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+'14'!J74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0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25</v>
      </c>
      <c r="P74" s="145">
        <f t="shared" si="7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+'14'!J77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+'14'!J80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+'14'!J81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+'14'!J110</f>
        <v>8</v>
      </c>
      <c r="F110" s="70"/>
      <c r="G110" s="46">
        <f t="shared" si="20"/>
        <v>8</v>
      </c>
      <c r="H110" s="77">
        <v>0</v>
      </c>
      <c r="I110" s="75">
        <v>0</v>
      </c>
      <c r="J110" s="46">
        <f t="shared" si="21"/>
        <v>3</v>
      </c>
      <c r="K110" s="71">
        <v>5</v>
      </c>
      <c r="L110" s="22">
        <v>120</v>
      </c>
      <c r="M110" s="64">
        <f t="shared" si="8"/>
        <v>600</v>
      </c>
      <c r="N110" s="17" t="s">
        <v>16</v>
      </c>
      <c r="O110" s="18">
        <v>12</v>
      </c>
      <c r="P110" s="145">
        <f t="shared" si="7"/>
        <v>588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+'14'!J111</f>
        <v>9</v>
      </c>
      <c r="F111" s="70"/>
      <c r="G111" s="46">
        <f t="shared" si="20"/>
        <v>9</v>
      </c>
      <c r="H111" s="77">
        <v>0</v>
      </c>
      <c r="I111" s="75">
        <v>0</v>
      </c>
      <c r="J111" s="46">
        <f t="shared" si="21"/>
        <v>7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>
        <v>25</v>
      </c>
      <c r="P111" s="145">
        <f t="shared" si="7"/>
        <v>475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+'14'!J112</f>
        <v>4</v>
      </c>
      <c r="F112" s="70"/>
      <c r="G112" s="46">
        <f t="shared" si="20"/>
        <v>4</v>
      </c>
      <c r="H112" s="77">
        <v>0</v>
      </c>
      <c r="I112" s="75">
        <v>0</v>
      </c>
      <c r="J112" s="46">
        <f t="shared" si="21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+'14'!J113</f>
        <v>8</v>
      </c>
      <c r="F113" s="70">
        <v>6</v>
      </c>
      <c r="G113" s="46">
        <f t="shared" si="20"/>
        <v>14</v>
      </c>
      <c r="H113" s="77">
        <v>0</v>
      </c>
      <c r="I113" s="75">
        <v>0</v>
      </c>
      <c r="J113" s="46">
        <f t="shared" si="21"/>
        <v>14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+'14'!J115</f>
        <v>9</v>
      </c>
      <c r="F115" s="70">
        <v>3</v>
      </c>
      <c r="G115" s="46">
        <f t="shared" si="20"/>
        <v>12</v>
      </c>
      <c r="H115" s="77">
        <v>0</v>
      </c>
      <c r="I115" s="75">
        <v>0</v>
      </c>
      <c r="J115" s="46">
        <f t="shared" si="21"/>
        <v>12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+'14'!J116</f>
        <v>15</v>
      </c>
      <c r="F116" s="70">
        <v>2</v>
      </c>
      <c r="G116" s="46">
        <f t="shared" si="20"/>
        <v>17</v>
      </c>
      <c r="H116" s="77">
        <v>0</v>
      </c>
      <c r="I116" s="75">
        <v>0</v>
      </c>
      <c r="J116" s="46">
        <f t="shared" si="21"/>
        <v>17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+'14'!J117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+'14'!J120</f>
        <v>3</v>
      </c>
      <c r="F120" s="70"/>
      <c r="G120" s="46">
        <f t="shared" si="20"/>
        <v>3</v>
      </c>
      <c r="H120" s="77">
        <v>0</v>
      </c>
      <c r="I120" s="75">
        <v>0</v>
      </c>
      <c r="J120" s="46">
        <f t="shared" si="21"/>
        <v>3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+'14'!J123</f>
        <v>2</v>
      </c>
      <c r="F123" s="70"/>
      <c r="G123" s="46">
        <f t="shared" si="20"/>
        <v>2</v>
      </c>
      <c r="H123" s="77">
        <v>0</v>
      </c>
      <c r="I123" s="75">
        <v>0</v>
      </c>
      <c r="J123" s="46">
        <f t="shared" si="21"/>
        <v>2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+'14'!J125</f>
        <v>3</v>
      </c>
      <c r="F125" s="70"/>
      <c r="G125" s="46">
        <f t="shared" si="20"/>
        <v>3</v>
      </c>
      <c r="H125" s="77">
        <v>0</v>
      </c>
      <c r="I125" s="75">
        <v>0</v>
      </c>
      <c r="J125" s="46">
        <f t="shared" si="21"/>
        <v>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+'14'!J131</f>
        <v>8</v>
      </c>
      <c r="F131" s="70"/>
      <c r="G131" s="46">
        <f t="shared" si="20"/>
        <v>8</v>
      </c>
      <c r="H131" s="77">
        <v>0</v>
      </c>
      <c r="I131" s="75">
        <v>0</v>
      </c>
      <c r="J131" s="46">
        <f t="shared" si="21"/>
        <v>7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25</v>
      </c>
      <c r="P131" s="145">
        <f t="shared" si="7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+'14'!J132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+'14'!J133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38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ref="P139:P196" si="27">SUM(M139-O139)</f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+'14'!J141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+'14'!J142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+'14'!J154</f>
        <v>3</v>
      </c>
      <c r="F154" s="70"/>
      <c r="G154" s="46">
        <f t="shared" si="20"/>
        <v>3</v>
      </c>
      <c r="H154" s="77">
        <v>0</v>
      </c>
      <c r="I154" s="75">
        <v>0</v>
      </c>
      <c r="J154" s="46">
        <f t="shared" si="21"/>
        <v>2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/>
      <c r="P154" s="145">
        <f t="shared" si="27"/>
        <v>25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+'14'!J159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+'14'!J162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+'14'!J163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+'14'!J164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+'14'!J165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+'14'!J166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+'14'!J167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+'14'!J168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+'14'!J169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+'14'!J170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+'14'!J171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+'14'!J172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+'14'!J174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+'14'!J175</f>
        <v>13</v>
      </c>
      <c r="F175" s="70"/>
      <c r="G175" s="46">
        <f t="shared" si="28"/>
        <v>13</v>
      </c>
      <c r="H175" s="77">
        <v>0</v>
      </c>
      <c r="I175" s="75">
        <v>0</v>
      </c>
      <c r="J175" s="46">
        <f t="shared" si="29"/>
        <v>13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+'14'!J176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+'14'!J177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+'14'!J178</f>
        <v>0</v>
      </c>
      <c r="F178" s="70">
        <v>3</v>
      </c>
      <c r="G178" s="46">
        <f t="shared" si="28"/>
        <v>3</v>
      </c>
      <c r="H178" s="77">
        <v>0</v>
      </c>
      <c r="I178" s="75">
        <v>0</v>
      </c>
      <c r="J178" s="46">
        <f t="shared" si="29"/>
        <v>3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+'14'!J179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+'14'!J180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+'14'!J181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+'14'!J182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+'14'!J183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+'14'!J184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+'14'!J185</f>
        <v>12</v>
      </c>
      <c r="F185" s="70"/>
      <c r="G185" s="46">
        <f t="shared" si="28"/>
        <v>12</v>
      </c>
      <c r="H185" s="77">
        <v>0</v>
      </c>
      <c r="I185" s="75">
        <v>0</v>
      </c>
      <c r="J185" s="46">
        <f t="shared" si="29"/>
        <v>12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+'14'!J186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+'14'!J188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+'14'!J190</f>
        <v>4</v>
      </c>
      <c r="F190" s="70"/>
      <c r="G190" s="46">
        <f t="shared" si="28"/>
        <v>4</v>
      </c>
      <c r="H190" s="77">
        <v>0</v>
      </c>
      <c r="I190" s="75">
        <v>0</v>
      </c>
      <c r="J190" s="46">
        <f t="shared" si="29"/>
        <v>4</v>
      </c>
      <c r="K190" s="71"/>
      <c r="L190" s="20">
        <v>45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+'14'!J191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+'14'!J192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+'14'!J193</f>
        <v>0</v>
      </c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+'14'!J194</f>
        <v>10</v>
      </c>
      <c r="F194" s="70"/>
      <c r="G194" s="46">
        <f t="shared" si="28"/>
        <v>10</v>
      </c>
      <c r="H194" s="77">
        <v>0</v>
      </c>
      <c r="I194" s="75">
        <v>10</v>
      </c>
      <c r="J194" s="46">
        <f t="shared" si="29"/>
        <v>0</v>
      </c>
      <c r="K194" s="71"/>
      <c r="L194" s="20">
        <v>120</v>
      </c>
      <c r="M194" s="64">
        <f t="shared" si="32"/>
        <v>0</v>
      </c>
      <c r="N194" s="17" t="s">
        <v>1455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+'14'!J195</f>
        <v>3</v>
      </c>
      <c r="F195" s="70"/>
      <c r="G195" s="46">
        <f t="shared" si="28"/>
        <v>3</v>
      </c>
      <c r="H195" s="77">
        <v>0</v>
      </c>
      <c r="I195" s="75">
        <v>0</v>
      </c>
      <c r="J195" s="46">
        <f t="shared" si="29"/>
        <v>3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+'14'!J196</f>
        <v>6</v>
      </c>
      <c r="F196" s="70"/>
      <c r="G196" s="46">
        <f t="shared" si="28"/>
        <v>6</v>
      </c>
      <c r="H196" s="77">
        <v>0</v>
      </c>
      <c r="I196" s="75">
        <v>0</v>
      </c>
      <c r="J196" s="46">
        <f t="shared" si="29"/>
        <v>5</v>
      </c>
      <c r="K196" s="71">
        <v>1</v>
      </c>
      <c r="L196" s="20">
        <v>120</v>
      </c>
      <c r="M196" s="64">
        <f t="shared" si="32"/>
        <v>120</v>
      </c>
      <c r="N196" s="17" t="s">
        <v>16</v>
      </c>
      <c r="O196" s="18"/>
      <c r="P196" s="145">
        <f t="shared" si="27"/>
        <v>120</v>
      </c>
      <c r="Q196" s="89">
        <v>73</v>
      </c>
      <c r="R196" s="43">
        <f t="shared" si="33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+'14'!J197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199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+'14'!J198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+'14'!J199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+'14'!J200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ref="P200:P259" si="37">SUM(M200-O200)</f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+'14'!J201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+'14'!J202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+'14'!J203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+'14'!J204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+'14'!J205</f>
        <v>17</v>
      </c>
      <c r="F205" s="70">
        <v>10</v>
      </c>
      <c r="G205" s="46">
        <f t="shared" si="28"/>
        <v>27</v>
      </c>
      <c r="H205" s="77">
        <v>0</v>
      </c>
      <c r="I205" s="75">
        <v>0</v>
      </c>
      <c r="J205" s="46">
        <f t="shared" si="29"/>
        <v>27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+'14'!J206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+'14'!J208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+'14'!J209</f>
        <v>1</v>
      </c>
      <c r="F209" s="70"/>
      <c r="G209" s="46">
        <f t="shared" si="28"/>
        <v>1</v>
      </c>
      <c r="H209" s="77">
        <v>0</v>
      </c>
      <c r="I209" s="75">
        <v>0</v>
      </c>
      <c r="J209" s="46">
        <f t="shared" si="29"/>
        <v>1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+'14'!J210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+'14'!J211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40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+'14'!J212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40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+'14'!J213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+'14'!J214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+'14'!J215</f>
        <v>200</v>
      </c>
      <c r="F215" s="70"/>
      <c r="G215" s="46">
        <f t="shared" si="28"/>
        <v>200</v>
      </c>
      <c r="H215" s="77">
        <v>0</v>
      </c>
      <c r="I215" s="75">
        <v>0</v>
      </c>
      <c r="J215" s="46">
        <f t="shared" si="29"/>
        <v>200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+'14'!J216</f>
        <v>240</v>
      </c>
      <c r="F216" s="70"/>
      <c r="G216" s="46">
        <f t="shared" si="28"/>
        <v>240</v>
      </c>
      <c r="H216" s="77">
        <v>0</v>
      </c>
      <c r="I216" s="75">
        <v>0</v>
      </c>
      <c r="J216" s="46">
        <f t="shared" si="29"/>
        <v>240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+'14'!J217</f>
        <v>30</v>
      </c>
      <c r="F217" s="70"/>
      <c r="G217" s="46">
        <f t="shared" si="28"/>
        <v>30</v>
      </c>
      <c r="H217" s="77">
        <v>0</v>
      </c>
      <c r="I217" s="75">
        <v>0</v>
      </c>
      <c r="J217" s="46">
        <f t="shared" si="29"/>
        <v>30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+'14'!J218</f>
        <v>12</v>
      </c>
      <c r="F218" s="70"/>
      <c r="G218" s="46">
        <f t="shared" si="28"/>
        <v>12</v>
      </c>
      <c r="H218" s="77">
        <v>0</v>
      </c>
      <c r="I218" s="75">
        <v>0</v>
      </c>
      <c r="J218" s="46">
        <f t="shared" si="29"/>
        <v>10</v>
      </c>
      <c r="K218" s="71">
        <v>2</v>
      </c>
      <c r="L218" s="20">
        <v>20</v>
      </c>
      <c r="M218" s="64">
        <f t="shared" si="32"/>
        <v>40</v>
      </c>
      <c r="N218" s="17" t="s">
        <v>16</v>
      </c>
      <c r="O218" s="18"/>
      <c r="P218" s="145">
        <f t="shared" si="37"/>
        <v>40</v>
      </c>
      <c r="Q218" s="89">
        <v>16.670000000000002</v>
      </c>
      <c r="R218" s="43">
        <f t="shared" si="33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+'14'!J219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+'14'!J220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+'14'!J221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+'14'!J222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+'14'!J223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+'14'!J224</f>
        <v>415</v>
      </c>
      <c r="F224" s="70"/>
      <c r="G224" s="46">
        <f t="shared" si="28"/>
        <v>415</v>
      </c>
      <c r="H224" s="77">
        <v>0</v>
      </c>
      <c r="I224" s="75">
        <v>0</v>
      </c>
      <c r="J224" s="46">
        <f t="shared" si="29"/>
        <v>415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+'14'!J225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+'14'!J226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+'14'!J227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+'14'!J228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+'14'!J229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+'14'!J230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+'14'!J231</f>
        <v>0</v>
      </c>
      <c r="F231" s="70"/>
      <c r="G231" s="46">
        <f t="shared" ref="G231:G258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+'14'!J232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+'14'!J233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+'14'!J234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+'14'!J235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+'14'!J236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+'14'!J237</f>
        <v>1</v>
      </c>
      <c r="F237" s="70"/>
      <c r="G237" s="46">
        <f t="shared" si="39"/>
        <v>1</v>
      </c>
      <c r="H237" s="77">
        <v>0</v>
      </c>
      <c r="I237" s="75">
        <v>0</v>
      </c>
      <c r="J237" s="46">
        <f t="shared" si="40"/>
        <v>1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+'14'!J238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50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+'14'!J239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+'14'!J240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+'14'!J241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+'14'!J242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+'14'!J243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+'14'!J244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+'14'!J245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+'14'!J246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+'14'!J247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+'14'!J248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+'14'!J249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+'14'!J250</f>
        <v>2</v>
      </c>
      <c r="F250" s="70"/>
      <c r="G250" s="46">
        <f t="shared" si="39"/>
        <v>2</v>
      </c>
      <c r="H250" s="77">
        <v>0</v>
      </c>
      <c r="I250" s="75">
        <v>0</v>
      </c>
      <c r="J250" s="46">
        <f t="shared" si="40"/>
        <v>1</v>
      </c>
      <c r="K250" s="71">
        <v>1</v>
      </c>
      <c r="L250" s="20">
        <v>35</v>
      </c>
      <c r="M250" s="64">
        <f t="shared" si="32"/>
        <v>35</v>
      </c>
      <c r="N250" s="17" t="s">
        <v>16</v>
      </c>
      <c r="O250" s="18">
        <v>17</v>
      </c>
      <c r="P250" s="145">
        <f t="shared" si="37"/>
        <v>18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+'14'!J251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+'14'!J252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>
        <v>25</v>
      </c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+'14'!J253</f>
        <v>15</v>
      </c>
      <c r="F253" s="70"/>
      <c r="G253" s="46">
        <f t="shared" si="39"/>
        <v>15</v>
      </c>
      <c r="H253" s="77">
        <v>0</v>
      </c>
      <c r="I253" s="75">
        <v>0</v>
      </c>
      <c r="J253" s="46">
        <f t="shared" si="40"/>
        <v>13</v>
      </c>
      <c r="K253" s="71">
        <v>2</v>
      </c>
      <c r="L253" s="20">
        <v>15</v>
      </c>
      <c r="M253" s="64">
        <f t="shared" si="32"/>
        <v>30</v>
      </c>
      <c r="N253" s="17" t="s">
        <v>16</v>
      </c>
      <c r="O253" s="18"/>
      <c r="P253" s="145">
        <f t="shared" si="37"/>
        <v>30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+'14'!J254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7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+'14'!J255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+'14'!J256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/>
    </row>
    <row r="257" spans="1:22" ht="25.5" x14ac:dyDescent="0.55000000000000004">
      <c r="A257" s="10"/>
      <c r="B257" s="10"/>
      <c r="C257" s="19"/>
      <c r="D257" s="10"/>
      <c r="E257" s="63">
        <f>+'14'!J257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/>
    </row>
    <row r="258" spans="1:22" ht="24" customHeight="1" x14ac:dyDescent="0.55000000000000004">
      <c r="A258" s="10"/>
      <c r="B258" s="10"/>
      <c r="C258" s="19"/>
      <c r="D258" s="10"/>
      <c r="E258" s="63">
        <f>+'14'!J258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22" x14ac:dyDescent="0.5">
      <c r="A259" s="10"/>
      <c r="B259" s="10"/>
      <c r="C259" s="19"/>
      <c r="D259" s="10"/>
      <c r="E259" s="63">
        <f>+'14'!J259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142"/>
      <c r="M259" s="64">
        <f t="shared" ref="M259" si="47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8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Q260" s="2"/>
      <c r="R260" s="74">
        <f>SUM(R5:R259)</f>
        <v>713.1400000000001</v>
      </c>
    </row>
    <row r="261" spans="1:22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22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2675</v>
      </c>
    </row>
    <row r="263" spans="1:22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2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1498</v>
      </c>
      <c r="O264" s="2">
        <v>270</v>
      </c>
      <c r="P264" s="2">
        <v>225</v>
      </c>
      <c r="Q264" s="87">
        <v>108</v>
      </c>
      <c r="R264" s="2">
        <v>270</v>
      </c>
      <c r="S264" s="2">
        <v>120</v>
      </c>
      <c r="T264" s="2">
        <v>120</v>
      </c>
      <c r="U264" s="2">
        <v>285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>
        <v>40</v>
      </c>
      <c r="O266" s="2" t="s">
        <v>1466</v>
      </c>
      <c r="P266" s="136"/>
      <c r="Q266" s="136"/>
      <c r="R266" s="136"/>
    </row>
    <row r="267" spans="1:22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506</v>
      </c>
      <c r="P267" s="136"/>
      <c r="Q267" s="136"/>
      <c r="R267" s="136"/>
    </row>
    <row r="268" spans="1:22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631</v>
      </c>
      <c r="P268" s="136"/>
      <c r="Q268" s="136"/>
      <c r="R268" s="136"/>
    </row>
    <row r="269" spans="1:22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631</v>
      </c>
      <c r="P269" s="138" t="s">
        <v>1416</v>
      </c>
      <c r="Q269" s="139" t="s">
        <v>1417</v>
      </c>
      <c r="R269" s="140" t="s">
        <v>1418</v>
      </c>
    </row>
    <row r="270" spans="1:22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400</v>
      </c>
    </row>
    <row r="271" spans="1:22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2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400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120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8.4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271.60000000000002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X342"/>
  <sheetViews>
    <sheetView zoomScale="80" zoomScaleNormal="80" workbookViewId="0">
      <pane xSplit="10" ySplit="4" topLeftCell="M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+'15'!J5</f>
        <v>18</v>
      </c>
      <c r="F5" s="70"/>
      <c r="G5" s="46">
        <f t="shared" ref="G5:G26" si="0">E5+F5</f>
        <v>18</v>
      </c>
      <c r="H5" s="77">
        <v>0</v>
      </c>
      <c r="I5" s="75">
        <v>1</v>
      </c>
      <c r="J5" s="46">
        <f t="shared" ref="J5:J26" si="1">+G5-H5-K5-I5</f>
        <v>13</v>
      </c>
      <c r="K5" s="71">
        <v>4</v>
      </c>
      <c r="L5" s="15">
        <v>50</v>
      </c>
      <c r="M5" s="64">
        <f>+L5*K5</f>
        <v>200</v>
      </c>
      <c r="N5" s="17" t="s">
        <v>1467</v>
      </c>
      <c r="O5" s="18"/>
      <c r="P5" s="145">
        <f t="shared" ref="P5:P68" si="2">SUM(M5-O5)</f>
        <v>200</v>
      </c>
      <c r="Q5" s="13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+'15'!J6</f>
        <v>58</v>
      </c>
      <c r="F6" s="70">
        <v>10</v>
      </c>
      <c r="G6" s="46">
        <f t="shared" si="0"/>
        <v>68</v>
      </c>
      <c r="H6" s="77">
        <v>1</v>
      </c>
      <c r="I6" s="75">
        <v>12</v>
      </c>
      <c r="J6" s="46">
        <f t="shared" si="1"/>
        <v>54</v>
      </c>
      <c r="K6" s="71">
        <v>1</v>
      </c>
      <c r="L6" s="15">
        <v>100</v>
      </c>
      <c r="M6" s="64">
        <f t="shared" ref="M6:M80" si="3">+L6*K6</f>
        <v>100</v>
      </c>
      <c r="N6" s="17" t="s">
        <v>1468</v>
      </c>
      <c r="O6" s="18"/>
      <c r="P6" s="145">
        <f t="shared" si="2"/>
        <v>100</v>
      </c>
      <c r="Q6" s="13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+'15'!J11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2</v>
      </c>
      <c r="K11" s="71">
        <v>1</v>
      </c>
      <c r="L11" s="15">
        <v>0</v>
      </c>
      <c r="M11" s="64">
        <f t="shared" si="3"/>
        <v>0</v>
      </c>
      <c r="N11" s="17" t="s">
        <v>1469</v>
      </c>
      <c r="O11" s="18"/>
      <c r="P11" s="23">
        <f t="shared" si="2"/>
        <v>0</v>
      </c>
      <c r="Q11" s="13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+'15'!J18</f>
        <v>1</v>
      </c>
      <c r="F18" s="70">
        <v>3</v>
      </c>
      <c r="G18" s="46">
        <f t="shared" si="0"/>
        <v>4</v>
      </c>
      <c r="H18" s="77">
        <v>0</v>
      </c>
      <c r="I18" s="75">
        <v>0</v>
      </c>
      <c r="J18" s="46">
        <f t="shared" si="1"/>
        <v>3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>
        <v>25</v>
      </c>
      <c r="P18" s="145">
        <f t="shared" si="2"/>
        <v>25</v>
      </c>
      <c r="Q18" s="13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+'15'!J20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>
        <v>13</v>
      </c>
      <c r="P20" s="145">
        <f t="shared" si="2"/>
        <v>52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+'15'!J21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3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>
        <v>40</v>
      </c>
      <c r="P21" s="145">
        <f t="shared" si="2"/>
        <v>45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+'15'!J22</f>
        <v>18</v>
      </c>
      <c r="F22" s="70">
        <v>10</v>
      </c>
      <c r="G22" s="46">
        <f t="shared" si="0"/>
        <v>28</v>
      </c>
      <c r="H22" s="77">
        <v>0</v>
      </c>
      <c r="I22" s="75">
        <v>0</v>
      </c>
      <c r="J22" s="46">
        <f t="shared" si="1"/>
        <v>22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>
        <v>100</v>
      </c>
      <c r="P22" s="145">
        <f t="shared" si="2"/>
        <v>500</v>
      </c>
      <c r="Q22" s="13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+'15'!J24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+'15'!J28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+'15'!J31</f>
        <v>1</v>
      </c>
      <c r="F31" s="70">
        <v>10</v>
      </c>
      <c r="G31" s="46">
        <f t="shared" si="5"/>
        <v>11</v>
      </c>
      <c r="H31" s="77">
        <v>0</v>
      </c>
      <c r="I31" s="75">
        <v>0</v>
      </c>
      <c r="J31" s="46">
        <f t="shared" si="6"/>
        <v>10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5">
        <f t="shared" si="2"/>
        <v>100</v>
      </c>
      <c r="Q31" s="13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+'15'!J32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+'15'!J33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6"/>
        <v>3</v>
      </c>
      <c r="K33" s="71">
        <v>4</v>
      </c>
      <c r="L33" s="15">
        <v>130</v>
      </c>
      <c r="M33" s="64">
        <f t="shared" si="3"/>
        <v>520</v>
      </c>
      <c r="N33" s="17" t="s">
        <v>16</v>
      </c>
      <c r="O33" s="18">
        <v>155</v>
      </c>
      <c r="P33" s="145">
        <f t="shared" si="2"/>
        <v>365</v>
      </c>
      <c r="Q33" s="89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+'15'!J34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1</v>
      </c>
      <c r="K34" s="71">
        <v>2</v>
      </c>
      <c r="L34" s="15">
        <v>130</v>
      </c>
      <c r="M34" s="64">
        <f t="shared" si="3"/>
        <v>260</v>
      </c>
      <c r="N34" s="17" t="s">
        <v>16</v>
      </c>
      <c r="O34" s="18">
        <v>130</v>
      </c>
      <c r="P34" s="145">
        <f t="shared" si="2"/>
        <v>130</v>
      </c>
      <c r="Q34" s="89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+'15'!J37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+'15'!J39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1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>
        <v>50</v>
      </c>
      <c r="P39" s="145">
        <f t="shared" si="2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+'15'!J40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+'15'!J46</f>
        <v>2</v>
      </c>
      <c r="F46" s="70">
        <v>3</v>
      </c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+'15'!J47</f>
        <v>4</v>
      </c>
      <c r="F47" s="70">
        <v>3</v>
      </c>
      <c r="G47" s="46">
        <f t="shared" si="5"/>
        <v>7</v>
      </c>
      <c r="H47" s="77">
        <v>0</v>
      </c>
      <c r="I47" s="75">
        <v>0</v>
      </c>
      <c r="J47" s="46">
        <f t="shared" si="6"/>
        <v>7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+'15'!J48</f>
        <v>3</v>
      </c>
      <c r="F48" s="70">
        <v>5</v>
      </c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+'15'!J49</f>
        <v>4</v>
      </c>
      <c r="F49" s="70">
        <v>3</v>
      </c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+'15'!J50</f>
        <v>4</v>
      </c>
      <c r="F50" s="70">
        <v>3</v>
      </c>
      <c r="G50" s="46">
        <f t="shared" si="5"/>
        <v>7</v>
      </c>
      <c r="H50" s="77">
        <v>0</v>
      </c>
      <c r="I50" s="75">
        <v>0</v>
      </c>
      <c r="J50" s="46">
        <f t="shared" si="6"/>
        <v>7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+'15'!J53</f>
        <v>3</v>
      </c>
      <c r="F53" s="70">
        <v>5</v>
      </c>
      <c r="G53" s="46">
        <f t="shared" si="5"/>
        <v>8</v>
      </c>
      <c r="H53" s="77">
        <v>0</v>
      </c>
      <c r="I53" s="75">
        <v>0</v>
      </c>
      <c r="J53" s="46">
        <f t="shared" si="6"/>
        <v>7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45">
        <f t="shared" si="2"/>
        <v>50</v>
      </c>
      <c r="Q53" s="13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+'15'!J55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+'15'!J57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+'15'!J58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+'15'!J62</f>
        <v>0</v>
      </c>
      <c r="F62" s="70">
        <v>3</v>
      </c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+'15'!J64</f>
        <v>2</v>
      </c>
      <c r="F64" s="70">
        <v>3</v>
      </c>
      <c r="G64" s="46">
        <f t="shared" si="5"/>
        <v>5</v>
      </c>
      <c r="H64" s="77">
        <v>0</v>
      </c>
      <c r="I64" s="75">
        <v>0</v>
      </c>
      <c r="J64" s="46">
        <f t="shared" si="6"/>
        <v>3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>
        <v>50</v>
      </c>
      <c r="P64" s="145">
        <f t="shared" si="2"/>
        <v>50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+'15'!J65</f>
        <v>1</v>
      </c>
      <c r="F65" s="70">
        <v>3</v>
      </c>
      <c r="G65" s="46">
        <f t="shared" si="5"/>
        <v>4</v>
      </c>
      <c r="H65" s="77">
        <v>0</v>
      </c>
      <c r="I65" s="75">
        <v>0</v>
      </c>
      <c r="J65" s="46">
        <f t="shared" si="6"/>
        <v>3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>
        <v>50</v>
      </c>
      <c r="P65" s="23">
        <f t="shared" si="2"/>
        <v>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+'15'!J66</f>
        <v>1</v>
      </c>
      <c r="F66" s="70">
        <v>3</v>
      </c>
      <c r="G66" s="46">
        <f t="shared" si="5"/>
        <v>4</v>
      </c>
      <c r="H66" s="77">
        <v>0</v>
      </c>
      <c r="I66" s="75">
        <v>0</v>
      </c>
      <c r="J66" s="46">
        <f t="shared" si="6"/>
        <v>3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>
        <v>50</v>
      </c>
      <c r="P66" s="23">
        <f t="shared" si="2"/>
        <v>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+'15'!J72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+'15'!J77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+'15'!J80</f>
        <v>1</v>
      </c>
      <c r="F80" s="70">
        <v>3</v>
      </c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+'15'!J81</f>
        <v>1</v>
      </c>
      <c r="F81" s="70">
        <v>2</v>
      </c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+'15'!J88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+'15'!J94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+'15'!J95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+'15'!J96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+'15'!J97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+'15'!J98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+'15'!J99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+'15'!J100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+'15'!J101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+'15'!J102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+'15'!J106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+'15'!J107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+'15'!J108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+'15'!J109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+'15'!J110</f>
        <v>3</v>
      </c>
      <c r="F110" s="70">
        <v>8</v>
      </c>
      <c r="G110" s="46">
        <f t="shared" si="20"/>
        <v>11</v>
      </c>
      <c r="H110" s="77">
        <v>0</v>
      </c>
      <c r="I110" s="75">
        <v>0</v>
      </c>
      <c r="J110" s="46">
        <f t="shared" si="21"/>
        <v>7</v>
      </c>
      <c r="K110" s="71">
        <v>4</v>
      </c>
      <c r="L110" s="22">
        <v>120</v>
      </c>
      <c r="M110" s="64">
        <f t="shared" si="8"/>
        <v>480</v>
      </c>
      <c r="N110" s="17" t="s">
        <v>16</v>
      </c>
      <c r="O110" s="18"/>
      <c r="P110" s="145">
        <f t="shared" si="7"/>
        <v>480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+'15'!J111</f>
        <v>7</v>
      </c>
      <c r="F111" s="70"/>
      <c r="G111" s="46">
        <f t="shared" si="20"/>
        <v>7</v>
      </c>
      <c r="H111" s="77">
        <v>0</v>
      </c>
      <c r="I111" s="75">
        <v>0</v>
      </c>
      <c r="J111" s="46">
        <f t="shared" si="21"/>
        <v>5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>
        <v>50</v>
      </c>
      <c r="P111" s="145">
        <f t="shared" si="7"/>
        <v>450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+'15'!J112</f>
        <v>4</v>
      </c>
      <c r="F112" s="70"/>
      <c r="G112" s="46">
        <f t="shared" si="20"/>
        <v>4</v>
      </c>
      <c r="H112" s="77">
        <v>0</v>
      </c>
      <c r="I112" s="75">
        <v>0</v>
      </c>
      <c r="J112" s="46">
        <f t="shared" si="21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+'15'!J113</f>
        <v>14</v>
      </c>
      <c r="F113" s="70"/>
      <c r="G113" s="46">
        <f t="shared" si="20"/>
        <v>14</v>
      </c>
      <c r="H113" s="77">
        <v>0</v>
      </c>
      <c r="I113" s="75">
        <v>0</v>
      </c>
      <c r="J113" s="46">
        <f t="shared" si="21"/>
        <v>12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45">
        <f t="shared" si="7"/>
        <v>110</v>
      </c>
      <c r="Q113" s="13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+'15'!J114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+'15'!J115</f>
        <v>12</v>
      </c>
      <c r="F115" s="70"/>
      <c r="G115" s="46">
        <f t="shared" si="20"/>
        <v>12</v>
      </c>
      <c r="H115" s="77">
        <v>0</v>
      </c>
      <c r="I115" s="75">
        <v>0</v>
      </c>
      <c r="J115" s="46">
        <f t="shared" si="21"/>
        <v>10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45">
        <f t="shared" si="7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+'15'!J116</f>
        <v>17</v>
      </c>
      <c r="F116" s="70"/>
      <c r="G116" s="46">
        <f t="shared" si="20"/>
        <v>17</v>
      </c>
      <c r="H116" s="77">
        <v>0</v>
      </c>
      <c r="I116" s="75">
        <v>0</v>
      </c>
      <c r="J116" s="46">
        <f t="shared" si="21"/>
        <v>17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+'15'!J117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+'15'!J118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+'15'!J119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+'15'!J120</f>
        <v>3</v>
      </c>
      <c r="F120" s="70"/>
      <c r="G120" s="46">
        <f t="shared" si="20"/>
        <v>3</v>
      </c>
      <c r="H120" s="77">
        <v>0</v>
      </c>
      <c r="I120" s="75">
        <v>0</v>
      </c>
      <c r="J120" s="46">
        <f t="shared" si="21"/>
        <v>3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+'15'!J121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+'15'!J122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+'15'!J123</f>
        <v>2</v>
      </c>
      <c r="F123" s="70"/>
      <c r="G123" s="46">
        <f t="shared" si="20"/>
        <v>2</v>
      </c>
      <c r="H123" s="77">
        <v>0</v>
      </c>
      <c r="I123" s="75">
        <v>0</v>
      </c>
      <c r="J123" s="46">
        <f t="shared" si="21"/>
        <v>0</v>
      </c>
      <c r="K123" s="71">
        <v>2</v>
      </c>
      <c r="L123" s="22">
        <v>25</v>
      </c>
      <c r="M123" s="64">
        <f t="shared" si="8"/>
        <v>50</v>
      </c>
      <c r="N123" s="17" t="s">
        <v>16</v>
      </c>
      <c r="O123" s="18"/>
      <c r="P123" s="145">
        <f t="shared" si="7"/>
        <v>50</v>
      </c>
      <c r="Q123" s="89">
        <v>30</v>
      </c>
      <c r="R123" s="43">
        <f t="shared" si="9"/>
        <v>60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+'15'!J124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+'15'!J125</f>
        <v>3</v>
      </c>
      <c r="F125" s="70"/>
      <c r="G125" s="46">
        <f t="shared" si="20"/>
        <v>3</v>
      </c>
      <c r="H125" s="77">
        <v>0</v>
      </c>
      <c r="I125" s="75">
        <v>0</v>
      </c>
      <c r="J125" s="46">
        <f t="shared" si="21"/>
        <v>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+'15'!J126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+'15'!J127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+'15'!J128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+'15'!J129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+'15'!J130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+'15'!J131</f>
        <v>7</v>
      </c>
      <c r="F131" s="70"/>
      <c r="G131" s="46">
        <f t="shared" si="20"/>
        <v>7</v>
      </c>
      <c r="H131" s="77">
        <v>0</v>
      </c>
      <c r="I131" s="75">
        <v>0</v>
      </c>
      <c r="J131" s="46">
        <f t="shared" si="21"/>
        <v>4</v>
      </c>
      <c r="K131" s="71">
        <v>3</v>
      </c>
      <c r="L131" s="22">
        <v>50</v>
      </c>
      <c r="M131" s="64">
        <f t="shared" si="8"/>
        <v>150</v>
      </c>
      <c r="N131" s="17" t="s">
        <v>16</v>
      </c>
      <c r="O131" s="18">
        <v>25</v>
      </c>
      <c r="P131" s="145">
        <f t="shared" si="7"/>
        <v>125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+'15'!J132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+'15'!J133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38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+'15'!J134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+'15'!J135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+'15'!J136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+'15'!J137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+'15'!J138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+'15'!J139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ref="P139:P196" si="27">SUM(M139-O139)</f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+'15'!J140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+'15'!J141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+'15'!J142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+'15'!J143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+'15'!J144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+'15'!J145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+'15'!J146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+'15'!J147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+'15'!J148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+'15'!J149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+'15'!J150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+'15'!J151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+'15'!J152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+'15'!J153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+'15'!J154</f>
        <v>2</v>
      </c>
      <c r="F154" s="70"/>
      <c r="G154" s="46">
        <f t="shared" si="20"/>
        <v>2</v>
      </c>
      <c r="H154" s="77">
        <v>0</v>
      </c>
      <c r="I154" s="75">
        <v>0</v>
      </c>
      <c r="J154" s="46">
        <f t="shared" si="21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+'15'!J155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+'15'!J156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+'15'!J157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+'15'!J158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+'15'!J159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+'15'!J160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+'15'!J161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+'15'!J162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+'15'!J163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+'15'!J164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+'15'!J165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+'15'!J166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+'15'!J167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+'15'!J168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+'15'!J169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+'15'!J170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+'15'!J171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+'15'!J172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+'15'!J174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+'15'!J175</f>
        <v>13</v>
      </c>
      <c r="F175" s="70"/>
      <c r="G175" s="46">
        <f t="shared" si="28"/>
        <v>13</v>
      </c>
      <c r="H175" s="77">
        <v>0</v>
      </c>
      <c r="I175" s="75">
        <v>0</v>
      </c>
      <c r="J175" s="46">
        <f t="shared" si="29"/>
        <v>13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+'15'!J176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+'15'!J177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+'15'!J178</f>
        <v>3</v>
      </c>
      <c r="F178" s="70">
        <v>10</v>
      </c>
      <c r="G178" s="46">
        <f t="shared" si="28"/>
        <v>13</v>
      </c>
      <c r="H178" s="77">
        <v>0</v>
      </c>
      <c r="I178" s="75">
        <v>0</v>
      </c>
      <c r="J178" s="46">
        <f t="shared" si="29"/>
        <v>12</v>
      </c>
      <c r="K178" s="71">
        <v>1</v>
      </c>
      <c r="L178" s="20">
        <v>55</v>
      </c>
      <c r="M178" s="64">
        <f t="shared" si="32"/>
        <v>55</v>
      </c>
      <c r="N178" s="17" t="s">
        <v>16</v>
      </c>
      <c r="O178" s="18"/>
      <c r="P178" s="145">
        <f t="shared" si="27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+'15'!J179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+'15'!J180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+'15'!J181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+'15'!J182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+'15'!J183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+'15'!J184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+'15'!J185</f>
        <v>12</v>
      </c>
      <c r="F185" s="70"/>
      <c r="G185" s="46">
        <f t="shared" si="28"/>
        <v>12</v>
      </c>
      <c r="H185" s="77">
        <v>0</v>
      </c>
      <c r="I185" s="75">
        <v>0</v>
      </c>
      <c r="J185" s="46">
        <f t="shared" si="29"/>
        <v>12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+'15'!J186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+'15'!J188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+'15'!J190</f>
        <v>4</v>
      </c>
      <c r="F190" s="70"/>
      <c r="G190" s="46">
        <f t="shared" si="28"/>
        <v>4</v>
      </c>
      <c r="H190" s="77">
        <v>0</v>
      </c>
      <c r="I190" s="75">
        <v>0</v>
      </c>
      <c r="J190" s="46">
        <f t="shared" si="29"/>
        <v>4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+'15'!J191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+'15'!J192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+'15'!J193</f>
        <v>0</v>
      </c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+'15'!J194</f>
        <v>0</v>
      </c>
      <c r="F194" s="70"/>
      <c r="G194" s="46">
        <f t="shared" si="28"/>
        <v>0</v>
      </c>
      <c r="H194" s="77">
        <v>0</v>
      </c>
      <c r="I194" s="75">
        <v>0</v>
      </c>
      <c r="J194" s="46">
        <f t="shared" si="29"/>
        <v>0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+'15'!J195</f>
        <v>3</v>
      </c>
      <c r="F195" s="70"/>
      <c r="G195" s="46">
        <f t="shared" si="28"/>
        <v>3</v>
      </c>
      <c r="H195" s="77">
        <v>0</v>
      </c>
      <c r="I195" s="75">
        <v>0</v>
      </c>
      <c r="J195" s="46">
        <f t="shared" si="29"/>
        <v>2</v>
      </c>
      <c r="K195" s="71">
        <v>1</v>
      </c>
      <c r="L195" s="20">
        <v>60</v>
      </c>
      <c r="M195" s="64">
        <f t="shared" si="32"/>
        <v>60</v>
      </c>
      <c r="N195" s="17" t="s">
        <v>16</v>
      </c>
      <c r="O195" s="18"/>
      <c r="P195" s="145">
        <f t="shared" si="27"/>
        <v>60</v>
      </c>
      <c r="Q195" s="89">
        <v>38</v>
      </c>
      <c r="R195" s="43">
        <f t="shared" si="33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+'15'!J196</f>
        <v>5</v>
      </c>
      <c r="F196" s="70"/>
      <c r="G196" s="46">
        <f t="shared" si="28"/>
        <v>5</v>
      </c>
      <c r="H196" s="77">
        <v>0</v>
      </c>
      <c r="I196" s="75">
        <v>0</v>
      </c>
      <c r="J196" s="46">
        <f t="shared" si="29"/>
        <v>5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+'15'!J197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00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+'15'!J198</f>
        <v>0</v>
      </c>
      <c r="F198" s="70">
        <v>10</v>
      </c>
      <c r="G198" s="46">
        <f t="shared" si="28"/>
        <v>10</v>
      </c>
      <c r="H198" s="77">
        <v>0</v>
      </c>
      <c r="I198" s="75">
        <v>0</v>
      </c>
      <c r="J198" s="46">
        <f t="shared" si="29"/>
        <v>10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+'15'!J199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+'15'!J200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+'15'!J201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ref="P201:P259" si="37">SUM(M201-O201)</f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+'15'!J202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+'15'!J203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+'15'!J204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+'15'!J205</f>
        <v>27</v>
      </c>
      <c r="F205" s="70"/>
      <c r="G205" s="46">
        <f t="shared" si="28"/>
        <v>27</v>
      </c>
      <c r="H205" s="77">
        <v>0</v>
      </c>
      <c r="I205" s="75">
        <v>0</v>
      </c>
      <c r="J205" s="46">
        <f t="shared" si="29"/>
        <v>27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+'15'!J206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+'15'!J208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+'15'!J209</f>
        <v>1</v>
      </c>
      <c r="F209" s="70">
        <v>2</v>
      </c>
      <c r="G209" s="46">
        <f t="shared" si="28"/>
        <v>3</v>
      </c>
      <c r="H209" s="77">
        <v>0</v>
      </c>
      <c r="I209" s="75">
        <v>0</v>
      </c>
      <c r="J209" s="46">
        <f t="shared" si="29"/>
        <v>1</v>
      </c>
      <c r="K209" s="71">
        <v>2</v>
      </c>
      <c r="L209" s="20">
        <v>120</v>
      </c>
      <c r="M209" s="64">
        <f t="shared" si="32"/>
        <v>240</v>
      </c>
      <c r="N209" s="17" t="s">
        <v>16</v>
      </c>
      <c r="O209" s="18"/>
      <c r="P209" s="145">
        <f t="shared" si="37"/>
        <v>240</v>
      </c>
      <c r="Q209" s="89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+'15'!J210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+'15'!J211</f>
        <v>0</v>
      </c>
      <c r="F211" s="70">
        <v>1</v>
      </c>
      <c r="G211" s="46">
        <f t="shared" si="28"/>
        <v>1</v>
      </c>
      <c r="H211" s="77">
        <v>0</v>
      </c>
      <c r="I211" s="75">
        <v>0</v>
      </c>
      <c r="J211" s="46">
        <f t="shared" si="29"/>
        <v>0</v>
      </c>
      <c r="K211" s="71">
        <v>1</v>
      </c>
      <c r="L211" s="20">
        <v>40</v>
      </c>
      <c r="M211" s="64">
        <f t="shared" si="32"/>
        <v>40</v>
      </c>
      <c r="N211" s="17" t="s">
        <v>16</v>
      </c>
      <c r="O211" s="18"/>
      <c r="P211" s="145">
        <f t="shared" si="37"/>
        <v>40</v>
      </c>
      <c r="Q211" s="89">
        <v>15</v>
      </c>
      <c r="R211" s="43">
        <f t="shared" si="33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+'15'!J212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+'15'!J213</f>
        <v>0</v>
      </c>
      <c r="F213" s="70">
        <v>1</v>
      </c>
      <c r="G213" s="46">
        <f t="shared" si="28"/>
        <v>1</v>
      </c>
      <c r="H213" s="77">
        <v>0</v>
      </c>
      <c r="I213" s="75">
        <v>0</v>
      </c>
      <c r="J213" s="46">
        <f t="shared" si="29"/>
        <v>0</v>
      </c>
      <c r="K213" s="71">
        <v>1</v>
      </c>
      <c r="L213" s="20">
        <v>40</v>
      </c>
      <c r="M213" s="64">
        <f t="shared" si="32"/>
        <v>40</v>
      </c>
      <c r="N213" s="17" t="s">
        <v>16</v>
      </c>
      <c r="O213" s="18"/>
      <c r="P213" s="145">
        <f t="shared" si="37"/>
        <v>40</v>
      </c>
      <c r="Q213" s="89">
        <v>15</v>
      </c>
      <c r="R213" s="43">
        <f t="shared" si="33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+'15'!J214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+'15'!J215</f>
        <v>200</v>
      </c>
      <c r="F215" s="70"/>
      <c r="G215" s="46">
        <f t="shared" si="28"/>
        <v>200</v>
      </c>
      <c r="H215" s="77">
        <v>0</v>
      </c>
      <c r="I215" s="75">
        <v>0</v>
      </c>
      <c r="J215" s="46">
        <f t="shared" si="29"/>
        <v>200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+'15'!J216</f>
        <v>240</v>
      </c>
      <c r="F216" s="70"/>
      <c r="G216" s="46">
        <f t="shared" si="28"/>
        <v>240</v>
      </c>
      <c r="H216" s="77">
        <v>0</v>
      </c>
      <c r="I216" s="75">
        <v>0</v>
      </c>
      <c r="J216" s="46">
        <f t="shared" si="29"/>
        <v>240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+'15'!J217</f>
        <v>30</v>
      </c>
      <c r="F217" s="70"/>
      <c r="G217" s="46">
        <f t="shared" si="28"/>
        <v>30</v>
      </c>
      <c r="H217" s="77">
        <v>0</v>
      </c>
      <c r="I217" s="75">
        <v>0</v>
      </c>
      <c r="J217" s="46">
        <f t="shared" si="29"/>
        <v>28</v>
      </c>
      <c r="K217" s="71">
        <v>2</v>
      </c>
      <c r="L217" s="20">
        <v>10</v>
      </c>
      <c r="M217" s="64">
        <f t="shared" si="32"/>
        <v>20</v>
      </c>
      <c r="N217" s="17" t="s">
        <v>16</v>
      </c>
      <c r="O217" s="18"/>
      <c r="P217" s="145">
        <f t="shared" si="37"/>
        <v>20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+'15'!J218</f>
        <v>10</v>
      </c>
      <c r="F218" s="70"/>
      <c r="G218" s="46">
        <f t="shared" si="28"/>
        <v>10</v>
      </c>
      <c r="H218" s="77">
        <v>0</v>
      </c>
      <c r="I218" s="75">
        <v>0</v>
      </c>
      <c r="J218" s="46">
        <f t="shared" si="29"/>
        <v>8</v>
      </c>
      <c r="K218" s="71">
        <v>2</v>
      </c>
      <c r="L218" s="20">
        <v>20</v>
      </c>
      <c r="M218" s="64">
        <f t="shared" si="32"/>
        <v>40</v>
      </c>
      <c r="N218" s="17" t="s">
        <v>16</v>
      </c>
      <c r="O218" s="18"/>
      <c r="P218" s="145">
        <f t="shared" si="37"/>
        <v>40</v>
      </c>
      <c r="Q218" s="89">
        <v>16.670000000000002</v>
      </c>
      <c r="R218" s="43">
        <f t="shared" si="33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+'15'!J219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+'15'!J220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+'15'!J221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+'15'!J222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+'15'!J223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+'15'!J224</f>
        <v>415</v>
      </c>
      <c r="F224" s="70"/>
      <c r="G224" s="46">
        <f t="shared" si="28"/>
        <v>415</v>
      </c>
      <c r="H224" s="77">
        <v>0</v>
      </c>
      <c r="I224" s="75">
        <v>0</v>
      </c>
      <c r="J224" s="46">
        <f t="shared" si="29"/>
        <v>265</v>
      </c>
      <c r="K224" s="71">
        <v>150</v>
      </c>
      <c r="L224" s="20">
        <v>0</v>
      </c>
      <c r="M224" s="64">
        <f t="shared" si="32"/>
        <v>0</v>
      </c>
      <c r="N224" s="17" t="s">
        <v>1470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+'15'!J225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+'15'!J226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+'15'!J227</f>
        <v>0</v>
      </c>
      <c r="F227" s="70">
        <v>150</v>
      </c>
      <c r="G227" s="46">
        <f t="shared" si="28"/>
        <v>150</v>
      </c>
      <c r="H227" s="77">
        <v>0</v>
      </c>
      <c r="I227" s="75">
        <v>0</v>
      </c>
      <c r="J227" s="46">
        <f t="shared" si="29"/>
        <v>0</v>
      </c>
      <c r="K227" s="71">
        <v>150</v>
      </c>
      <c r="L227" s="20">
        <v>25</v>
      </c>
      <c r="M227" s="64">
        <f t="shared" si="32"/>
        <v>3750</v>
      </c>
      <c r="N227" s="17" t="s">
        <v>16</v>
      </c>
      <c r="O227" s="18"/>
      <c r="P227" s="145">
        <f t="shared" si="37"/>
        <v>3750</v>
      </c>
      <c r="Q227" s="89">
        <v>20.36</v>
      </c>
      <c r="R227" s="43">
        <f t="shared" si="33"/>
        <v>3054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+'15'!J228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+'15'!J229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+'15'!J230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+'15'!J231</f>
        <v>0</v>
      </c>
      <c r="F231" s="70"/>
      <c r="G231" s="46">
        <f t="shared" ref="G231:G258" si="39">E231+F231</f>
        <v>0</v>
      </c>
      <c r="H231" s="77">
        <v>0</v>
      </c>
      <c r="I231" s="75">
        <v>0</v>
      </c>
      <c r="J231" s="46">
        <f t="shared" ref="J231:J259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+'15'!J232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+'15'!J233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+'15'!J234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+'15'!J235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+'15'!J236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+'15'!J237</f>
        <v>1</v>
      </c>
      <c r="F237" s="70">
        <v>3</v>
      </c>
      <c r="G237" s="46">
        <f t="shared" si="39"/>
        <v>4</v>
      </c>
      <c r="H237" s="77">
        <v>0</v>
      </c>
      <c r="I237" s="75">
        <v>0</v>
      </c>
      <c r="J237" s="46">
        <f t="shared" si="40"/>
        <v>4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+'15'!J238</f>
        <v>0</v>
      </c>
      <c r="F238" s="70">
        <v>3</v>
      </c>
      <c r="G238" s="46">
        <f t="shared" si="39"/>
        <v>3</v>
      </c>
      <c r="H238" s="77">
        <v>0</v>
      </c>
      <c r="I238" s="75">
        <v>0</v>
      </c>
      <c r="J238" s="46">
        <f t="shared" si="40"/>
        <v>3</v>
      </c>
      <c r="K238" s="71"/>
      <c r="L238" s="20">
        <v>50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+'15'!J239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+'15'!J240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+'15'!J241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+'15'!J242</f>
        <v>0</v>
      </c>
      <c r="F242" s="70">
        <v>3</v>
      </c>
      <c r="G242" s="46">
        <f t="shared" si="39"/>
        <v>3</v>
      </c>
      <c r="H242" s="77">
        <v>0</v>
      </c>
      <c r="I242" s="75">
        <v>0</v>
      </c>
      <c r="J242" s="46">
        <f t="shared" si="40"/>
        <v>3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+'15'!J243</f>
        <v>0</v>
      </c>
      <c r="F243" s="70">
        <v>3</v>
      </c>
      <c r="G243" s="46">
        <f t="shared" si="39"/>
        <v>3</v>
      </c>
      <c r="H243" s="77">
        <v>0</v>
      </c>
      <c r="I243" s="75">
        <v>0</v>
      </c>
      <c r="J243" s="46">
        <f t="shared" si="40"/>
        <v>2</v>
      </c>
      <c r="K243" s="71">
        <v>1</v>
      </c>
      <c r="L243" s="20">
        <v>35</v>
      </c>
      <c r="M243" s="64">
        <f t="shared" ref="M243:M246" si="43">+L243*K243</f>
        <v>35</v>
      </c>
      <c r="N243" s="17" t="s">
        <v>16</v>
      </c>
      <c r="O243" s="18"/>
      <c r="P243" s="145">
        <f t="shared" si="37"/>
        <v>35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+'15'!J244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+'15'!J245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+'15'!J246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+'15'!J247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+'15'!J248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+'15'!J249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+'15'!J250</f>
        <v>1</v>
      </c>
      <c r="F250" s="70"/>
      <c r="G250" s="46">
        <f t="shared" si="39"/>
        <v>1</v>
      </c>
      <c r="H250" s="77">
        <v>0</v>
      </c>
      <c r="I250" s="75">
        <v>0</v>
      </c>
      <c r="J250" s="46">
        <f t="shared" si="40"/>
        <v>0</v>
      </c>
      <c r="K250" s="71">
        <v>1</v>
      </c>
      <c r="L250" s="20">
        <v>35</v>
      </c>
      <c r="M250" s="64">
        <f t="shared" si="32"/>
        <v>35</v>
      </c>
      <c r="N250" s="17" t="s">
        <v>16</v>
      </c>
      <c r="O250" s="18">
        <v>15</v>
      </c>
      <c r="P250" s="145">
        <f t="shared" si="37"/>
        <v>20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+'15'!J251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+'15'!J252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>
        <v>25</v>
      </c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+'15'!J253</f>
        <v>13</v>
      </c>
      <c r="F253" s="70"/>
      <c r="G253" s="46">
        <f t="shared" si="39"/>
        <v>13</v>
      </c>
      <c r="H253" s="77">
        <v>0</v>
      </c>
      <c r="I253" s="75">
        <v>0</v>
      </c>
      <c r="J253" s="46">
        <f t="shared" si="40"/>
        <v>11</v>
      </c>
      <c r="K253" s="71">
        <v>2</v>
      </c>
      <c r="L253" s="20">
        <v>15</v>
      </c>
      <c r="M253" s="64">
        <f t="shared" si="32"/>
        <v>30</v>
      </c>
      <c r="N253" s="17" t="s">
        <v>16</v>
      </c>
      <c r="O253" s="18"/>
      <c r="P253" s="145">
        <f t="shared" si="37"/>
        <v>30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+'15'!J254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7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+'15'!J255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+'15'!J256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/>
    </row>
    <row r="257" spans="1:24" ht="25.5" x14ac:dyDescent="0.55000000000000004">
      <c r="A257" s="10"/>
      <c r="B257" s="10"/>
      <c r="C257" s="19"/>
      <c r="D257" s="10"/>
      <c r="E257" s="63">
        <f>+'15'!J257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/>
    </row>
    <row r="258" spans="1:24" ht="24" customHeight="1" x14ac:dyDescent="0.55000000000000004">
      <c r="A258" s="10"/>
      <c r="B258" s="10"/>
      <c r="C258" s="19"/>
      <c r="D258" s="10"/>
      <c r="E258" s="63">
        <f>+'15'!J258</f>
        <v>0</v>
      </c>
      <c r="F258" s="70"/>
      <c r="G258" s="46">
        <f t="shared" si="39"/>
        <v>0</v>
      </c>
      <c r="H258" s="77">
        <v>0</v>
      </c>
      <c r="I258" s="75"/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24" x14ac:dyDescent="0.5">
      <c r="A259" s="10"/>
      <c r="B259" s="10"/>
      <c r="C259" s="19"/>
      <c r="D259" s="10"/>
      <c r="E259" s="63">
        <f>+'15'!J259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si="40"/>
        <v>0</v>
      </c>
      <c r="K259" s="71"/>
      <c r="L259" s="142"/>
      <c r="M259" s="64">
        <f t="shared" ref="M259" si="46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7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Q260" s="2"/>
      <c r="R260" s="74">
        <f>SUM(R5:R259)</f>
        <v>4298.58</v>
      </c>
    </row>
    <row r="261" spans="1:24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24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8085</v>
      </c>
    </row>
    <row r="263" spans="1:24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4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5870</v>
      </c>
      <c r="O264" s="2">
        <v>600</v>
      </c>
      <c r="P264" s="2">
        <v>15</v>
      </c>
      <c r="Q264" s="87">
        <v>225</v>
      </c>
      <c r="R264" s="2">
        <v>475</v>
      </c>
      <c r="S264" s="2">
        <v>20</v>
      </c>
      <c r="T264" s="2">
        <v>215</v>
      </c>
      <c r="U264" s="2">
        <v>200</v>
      </c>
      <c r="V264" s="2">
        <v>250</v>
      </c>
      <c r="W264" s="2">
        <v>120</v>
      </c>
      <c r="X264" s="2">
        <v>3750</v>
      </c>
    </row>
    <row r="265" spans="1:24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4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753</v>
      </c>
      <c r="P267" s="136"/>
      <c r="Q267" s="136"/>
      <c r="R267" s="136"/>
    </row>
    <row r="268" spans="1:24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1462</v>
      </c>
      <c r="P268" s="136"/>
      <c r="Q268" s="136"/>
      <c r="R268" s="136"/>
    </row>
    <row r="269" spans="1:24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1462</v>
      </c>
      <c r="P269" s="138" t="s">
        <v>1416</v>
      </c>
      <c r="Q269" s="139" t="s">
        <v>1417</v>
      </c>
      <c r="R269" s="140" t="s">
        <v>1418</v>
      </c>
    </row>
    <row r="270" spans="1:24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345</v>
      </c>
    </row>
    <row r="271" spans="1:24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4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345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103.5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7.2450000000000001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234.255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 filterMode="1">
    <tabColor rgb="FFFFCCFF"/>
  </sheetPr>
  <dimension ref="A1:AA342"/>
  <sheetViews>
    <sheetView zoomScale="80" zoomScaleNormal="80" workbookViewId="0">
      <pane xSplit="10" ySplit="4" topLeftCell="K209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+'16'!J5</f>
        <v>13</v>
      </c>
      <c r="F5" s="70">
        <v>10</v>
      </c>
      <c r="G5" s="46">
        <f t="shared" ref="G5:G26" si="0">E5+F5</f>
        <v>23</v>
      </c>
      <c r="H5" s="77">
        <v>0</v>
      </c>
      <c r="I5" s="75">
        <v>0</v>
      </c>
      <c r="J5" s="46">
        <f t="shared" ref="J5:J26" si="1">+G5-H5-K5-I5</f>
        <v>20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45">
        <f t="shared" ref="P5:P68" si="2">SUM(M5-O5)</f>
        <v>150</v>
      </c>
      <c r="Q5" s="13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+'16'!J6</f>
        <v>54</v>
      </c>
      <c r="F6" s="70">
        <v>20</v>
      </c>
      <c r="G6" s="46">
        <f t="shared" si="0"/>
        <v>74</v>
      </c>
      <c r="H6" s="77">
        <v>0</v>
      </c>
      <c r="I6" s="75">
        <v>0</v>
      </c>
      <c r="J6" s="46">
        <f t="shared" si="1"/>
        <v>72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45">
        <f t="shared" si="2"/>
        <v>200</v>
      </c>
      <c r="Q6" s="13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+'16'!J11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+'16'!J18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1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>
        <v>5</v>
      </c>
      <c r="P18" s="145">
        <f t="shared" si="2"/>
        <v>95</v>
      </c>
      <c r="Q18" s="13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+'16'!J20</f>
        <v>3</v>
      </c>
      <c r="F20" s="70">
        <v>3</v>
      </c>
      <c r="G20" s="46">
        <f t="shared" si="0"/>
        <v>6</v>
      </c>
      <c r="H20" s="77">
        <v>3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+'16'!J21</f>
        <v>3</v>
      </c>
      <c r="F21" s="70">
        <v>3</v>
      </c>
      <c r="G21" s="46">
        <f t="shared" si="0"/>
        <v>6</v>
      </c>
      <c r="H21" s="77">
        <v>0</v>
      </c>
      <c r="I21" s="75">
        <v>0</v>
      </c>
      <c r="J21" s="46">
        <f t="shared" si="1"/>
        <v>4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>
        <v>85</v>
      </c>
      <c r="P21" s="145">
        <f t="shared" si="2"/>
        <v>85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+'16'!J22</f>
        <v>22</v>
      </c>
      <c r="F22" s="70">
        <v>10</v>
      </c>
      <c r="G22" s="46">
        <f t="shared" si="0"/>
        <v>32</v>
      </c>
      <c r="H22" s="77">
        <v>0</v>
      </c>
      <c r="I22" s="75">
        <v>0</v>
      </c>
      <c r="J22" s="46">
        <f t="shared" si="1"/>
        <v>30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45">
        <f t="shared" si="2"/>
        <v>200</v>
      </c>
      <c r="Q22" s="13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+'16'!J24</f>
        <v>9</v>
      </c>
      <c r="F24" s="70">
        <v>5</v>
      </c>
      <c r="G24" s="46">
        <f t="shared" si="0"/>
        <v>14</v>
      </c>
      <c r="H24" s="77">
        <v>0</v>
      </c>
      <c r="I24" s="75">
        <v>0</v>
      </c>
      <c r="J24" s="46">
        <f t="shared" si="1"/>
        <v>13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10</v>
      </c>
      <c r="P24" s="145">
        <f t="shared" si="2"/>
        <v>90</v>
      </c>
      <c r="Q24" s="13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+'16'!J28</f>
        <v>0</v>
      </c>
      <c r="F28" s="70">
        <v>2</v>
      </c>
      <c r="G28" s="46">
        <f t="shared" si="5"/>
        <v>2</v>
      </c>
      <c r="H28" s="77">
        <v>0</v>
      </c>
      <c r="I28" s="75">
        <v>0</v>
      </c>
      <c r="J28" s="46">
        <f t="shared" si="6"/>
        <v>0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>
        <v>10</v>
      </c>
      <c r="P28" s="145">
        <f t="shared" si="2"/>
        <v>190</v>
      </c>
      <c r="Q28" s="13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+'16'!J31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7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45">
        <f t="shared" si="2"/>
        <v>300</v>
      </c>
      <c r="Q31" s="13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+'16'!J32</f>
        <v>4</v>
      </c>
      <c r="F32" s="70">
        <v>5</v>
      </c>
      <c r="G32" s="46">
        <f t="shared" si="5"/>
        <v>9</v>
      </c>
      <c r="H32" s="77">
        <v>0</v>
      </c>
      <c r="I32" s="75">
        <v>0</v>
      </c>
      <c r="J32" s="46">
        <f t="shared" si="6"/>
        <v>5</v>
      </c>
      <c r="K32" s="71">
        <v>4</v>
      </c>
      <c r="L32" s="15">
        <v>130</v>
      </c>
      <c r="M32" s="64">
        <f t="shared" si="3"/>
        <v>520</v>
      </c>
      <c r="N32" s="17" t="s">
        <v>16</v>
      </c>
      <c r="O32" s="18">
        <v>260</v>
      </c>
      <c r="P32" s="145">
        <f t="shared" si="2"/>
        <v>260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+'16'!J33</f>
        <v>3</v>
      </c>
      <c r="F33" s="70">
        <v>5</v>
      </c>
      <c r="G33" s="46">
        <f t="shared" si="5"/>
        <v>8</v>
      </c>
      <c r="H33" s="77">
        <v>0</v>
      </c>
      <c r="I33" s="75">
        <v>0</v>
      </c>
      <c r="J33" s="46">
        <f t="shared" si="6"/>
        <v>6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>
        <v>130</v>
      </c>
      <c r="P33" s="145">
        <f t="shared" si="2"/>
        <v>130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+'16'!J34</f>
        <v>1</v>
      </c>
      <c r="F34" s="70">
        <v>5</v>
      </c>
      <c r="G34" s="46">
        <f t="shared" si="5"/>
        <v>6</v>
      </c>
      <c r="H34" s="77">
        <v>0</v>
      </c>
      <c r="I34" s="75">
        <v>0</v>
      </c>
      <c r="J34" s="46">
        <f t="shared" si="6"/>
        <v>6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+'16'!J37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+'16'!J39</f>
        <v>1</v>
      </c>
      <c r="F39" s="70">
        <v>3</v>
      </c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5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+'16'!J40</f>
        <v>1</v>
      </c>
      <c r="F40" s="70">
        <v>3</v>
      </c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>
        <v>25</v>
      </c>
      <c r="P40" s="145">
        <f t="shared" si="2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+'16'!J41</f>
        <v>0</v>
      </c>
      <c r="F41" s="70">
        <v>3</v>
      </c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+'16'!J46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+'16'!J47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7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+'16'!J48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+'16'!J49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+'16'!J50</f>
        <v>7</v>
      </c>
      <c r="F50" s="70"/>
      <c r="G50" s="46">
        <f t="shared" si="5"/>
        <v>7</v>
      </c>
      <c r="H50" s="77">
        <v>0</v>
      </c>
      <c r="I50" s="75">
        <v>0</v>
      </c>
      <c r="J50" s="46">
        <f t="shared" si="6"/>
        <v>7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+'16'!J53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6</v>
      </c>
      <c r="K53" s="71">
        <v>1</v>
      </c>
      <c r="L53" s="20">
        <v>0</v>
      </c>
      <c r="M53" s="64">
        <f>+L53*K53</f>
        <v>0</v>
      </c>
      <c r="N53" s="17" t="s">
        <v>1454</v>
      </c>
      <c r="O53" s="18"/>
      <c r="P53" s="23">
        <f t="shared" si="2"/>
        <v>0</v>
      </c>
      <c r="Q53" s="13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+'16'!J55</f>
        <v>3</v>
      </c>
      <c r="F55" s="70">
        <v>2</v>
      </c>
      <c r="G55" s="46">
        <f t="shared" si="5"/>
        <v>5</v>
      </c>
      <c r="H55" s="77">
        <v>0</v>
      </c>
      <c r="I55" s="75">
        <v>0</v>
      </c>
      <c r="J55" s="46">
        <f t="shared" si="6"/>
        <v>4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45">
        <f t="shared" si="2"/>
        <v>85</v>
      </c>
      <c r="Q55" s="13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+'16'!J57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1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12</v>
      </c>
      <c r="P57" s="145">
        <f t="shared" si="2"/>
        <v>108</v>
      </c>
      <c r="Q57" s="13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+'16'!J58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+'16'!J59</f>
        <v>0</v>
      </c>
      <c r="F59" s="70">
        <v>2</v>
      </c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+'16'!J62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2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>
        <v>35</v>
      </c>
      <c r="P62" s="145">
        <f t="shared" si="2"/>
        <v>85</v>
      </c>
      <c r="Q62" s="13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+'16'!J64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1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/>
      <c r="P64" s="145">
        <f t="shared" si="2"/>
        <v>100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+'16'!J65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0</v>
      </c>
      <c r="K65" s="71">
        <v>3</v>
      </c>
      <c r="L65" s="15">
        <v>50</v>
      </c>
      <c r="M65" s="64">
        <f t="shared" si="3"/>
        <v>150</v>
      </c>
      <c r="N65" s="17" t="s">
        <v>16</v>
      </c>
      <c r="O65" s="18"/>
      <c r="P65" s="145">
        <f t="shared" si="2"/>
        <v>150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+'16'!J66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0</v>
      </c>
      <c r="K66" s="71">
        <v>3</v>
      </c>
      <c r="L66" s="15">
        <v>50</v>
      </c>
      <c r="M66" s="64">
        <f t="shared" si="3"/>
        <v>150</v>
      </c>
      <c r="N66" s="17" t="s">
        <v>16</v>
      </c>
      <c r="O66" s="18"/>
      <c r="P66" s="145">
        <f t="shared" si="2"/>
        <v>150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0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ref="P71:P132" si="8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+'16'!J72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+'16'!J77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+'16'!J80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3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45">
        <f t="shared" si="8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+'16'!J81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+'16'!J88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+'16'!J94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+'16'!J95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+'16'!J96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+'16'!J97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+'16'!J98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+'16'!J99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+'16'!J100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+'16'!J101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+'16'!J102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+'16'!J106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+'16'!J107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+'16'!J108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+'16'!J109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+'16'!J110</f>
        <v>7</v>
      </c>
      <c r="F110" s="70">
        <v>12</v>
      </c>
      <c r="G110" s="46">
        <f t="shared" si="21"/>
        <v>19</v>
      </c>
      <c r="H110" s="77">
        <v>0</v>
      </c>
      <c r="I110" s="75">
        <v>0</v>
      </c>
      <c r="J110" s="46">
        <f t="shared" si="22"/>
        <v>18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/>
      <c r="P110" s="145">
        <f t="shared" si="8"/>
        <v>120</v>
      </c>
      <c r="Q110" s="89"/>
      <c r="R110" s="43">
        <f t="shared" si="10"/>
        <v>0</v>
      </c>
    </row>
    <row r="111" spans="1:18" ht="25.5" hidden="1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+'16'!J111</f>
        <v>5</v>
      </c>
      <c r="F111" s="70">
        <v>8</v>
      </c>
      <c r="G111" s="46">
        <f t="shared" si="21"/>
        <v>13</v>
      </c>
      <c r="H111" s="77">
        <v>0</v>
      </c>
      <c r="I111" s="75">
        <v>0</v>
      </c>
      <c r="J111" s="46">
        <f t="shared" si="22"/>
        <v>11</v>
      </c>
      <c r="K111" s="71">
        <v>2</v>
      </c>
      <c r="L111" s="20">
        <v>250</v>
      </c>
      <c r="M111" s="64">
        <f t="shared" si="9"/>
        <v>500</v>
      </c>
      <c r="N111" s="17" t="s">
        <v>16</v>
      </c>
      <c r="O111" s="18">
        <v>50</v>
      </c>
      <c r="P111" s="145">
        <f t="shared" si="8"/>
        <v>450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+'16'!J112</f>
        <v>4</v>
      </c>
      <c r="F112" s="70"/>
      <c r="G112" s="46">
        <f t="shared" si="21"/>
        <v>4</v>
      </c>
      <c r="H112" s="77">
        <v>0</v>
      </c>
      <c r="I112" s="75">
        <v>0</v>
      </c>
      <c r="J112" s="46">
        <f t="shared" si="22"/>
        <v>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5">
        <f t="shared" si="8"/>
        <v>100</v>
      </c>
      <c r="Q112" s="13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+'16'!J113</f>
        <v>12</v>
      </c>
      <c r="F113" s="70"/>
      <c r="G113" s="46">
        <f t="shared" si="21"/>
        <v>12</v>
      </c>
      <c r="H113" s="77">
        <v>0</v>
      </c>
      <c r="I113" s="75">
        <v>0</v>
      </c>
      <c r="J113" s="46">
        <f t="shared" si="22"/>
        <v>9</v>
      </c>
      <c r="K113" s="71">
        <v>3</v>
      </c>
      <c r="L113" s="20">
        <v>55</v>
      </c>
      <c r="M113" s="64">
        <f t="shared" si="9"/>
        <v>165</v>
      </c>
      <c r="N113" s="17" t="s">
        <v>16</v>
      </c>
      <c r="O113" s="18"/>
      <c r="P113" s="145">
        <f t="shared" si="8"/>
        <v>165</v>
      </c>
      <c r="Q113" s="131">
        <v>22.55</v>
      </c>
      <c r="R113" s="43">
        <f t="shared" si="10"/>
        <v>67.650000000000006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+'16'!J114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+'16'!J115</f>
        <v>10</v>
      </c>
      <c r="F115" s="70"/>
      <c r="G115" s="46">
        <f t="shared" si="21"/>
        <v>10</v>
      </c>
      <c r="H115" s="77">
        <v>0</v>
      </c>
      <c r="I115" s="75">
        <v>0</v>
      </c>
      <c r="J115" s="46">
        <f t="shared" si="22"/>
        <v>10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+'16'!J116</f>
        <v>17</v>
      </c>
      <c r="F116" s="70"/>
      <c r="G116" s="46">
        <f t="shared" si="21"/>
        <v>17</v>
      </c>
      <c r="H116" s="77">
        <v>0</v>
      </c>
      <c r="I116" s="75">
        <v>0</v>
      </c>
      <c r="J116" s="46">
        <f t="shared" si="22"/>
        <v>15</v>
      </c>
      <c r="K116" s="71">
        <v>2</v>
      </c>
      <c r="L116" s="22">
        <v>100</v>
      </c>
      <c r="M116" s="64">
        <f t="shared" si="9"/>
        <v>200</v>
      </c>
      <c r="N116" s="17" t="s">
        <v>16</v>
      </c>
      <c r="O116" s="18"/>
      <c r="P116" s="145">
        <f t="shared" si="8"/>
        <v>200</v>
      </c>
      <c r="Q116" s="89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+'16'!J117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6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+'16'!J118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+'16'!J119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+'16'!J120</f>
        <v>3</v>
      </c>
      <c r="F120" s="70"/>
      <c r="G120" s="46">
        <f t="shared" si="21"/>
        <v>3</v>
      </c>
      <c r="H120" s="77">
        <v>3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1460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+'16'!J121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+'16'!J122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+'16'!J123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+'16'!J124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+'16'!J125</f>
        <v>3</v>
      </c>
      <c r="F125" s="70"/>
      <c r="G125" s="46">
        <f t="shared" si="21"/>
        <v>3</v>
      </c>
      <c r="H125" s="77">
        <v>0</v>
      </c>
      <c r="I125" s="75">
        <v>0</v>
      </c>
      <c r="J125" s="46">
        <f t="shared" si="22"/>
        <v>0</v>
      </c>
      <c r="K125" s="71">
        <v>3</v>
      </c>
      <c r="L125" s="22">
        <v>50</v>
      </c>
      <c r="M125" s="64">
        <f t="shared" si="9"/>
        <v>150</v>
      </c>
      <c r="N125" s="17" t="s">
        <v>16</v>
      </c>
      <c r="O125" s="18"/>
      <c r="P125" s="145">
        <f t="shared" si="8"/>
        <v>150</v>
      </c>
      <c r="Q125" s="89">
        <v>33</v>
      </c>
      <c r="R125" s="43">
        <f t="shared" si="10"/>
        <v>99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+'16'!J126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+'16'!J127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+'16'!J128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+'16'!J129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+'16'!J130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+'16'!J131</f>
        <v>4</v>
      </c>
      <c r="F131" s="70">
        <v>5</v>
      </c>
      <c r="G131" s="46">
        <f t="shared" si="21"/>
        <v>9</v>
      </c>
      <c r="H131" s="77">
        <v>0</v>
      </c>
      <c r="I131" s="75">
        <v>0</v>
      </c>
      <c r="J131" s="46">
        <f t="shared" si="22"/>
        <v>7</v>
      </c>
      <c r="K131" s="71">
        <v>2</v>
      </c>
      <c r="L131" s="22">
        <v>50</v>
      </c>
      <c r="M131" s="64">
        <f t="shared" si="9"/>
        <v>100</v>
      </c>
      <c r="N131" s="17" t="s">
        <v>16</v>
      </c>
      <c r="O131" s="18"/>
      <c r="P131" s="145">
        <f t="shared" si="8"/>
        <v>100</v>
      </c>
      <c r="Q131" s="89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+'16'!J132</f>
        <v>2</v>
      </c>
      <c r="F132" s="70">
        <v>3</v>
      </c>
      <c r="G132" s="46">
        <f t="shared" si="21"/>
        <v>5</v>
      </c>
      <c r="H132" s="77">
        <v>0</v>
      </c>
      <c r="I132" s="75">
        <v>0</v>
      </c>
      <c r="J132" s="46">
        <f t="shared" si="22"/>
        <v>5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+'16'!J133</f>
        <v>0</v>
      </c>
      <c r="F133" s="70">
        <v>3</v>
      </c>
      <c r="G133" s="46">
        <f t="shared" si="21"/>
        <v>3</v>
      </c>
      <c r="H133" s="77">
        <v>0</v>
      </c>
      <c r="I133" s="75">
        <v>0</v>
      </c>
      <c r="J133" s="46">
        <f t="shared" si="22"/>
        <v>2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45">
        <f t="shared" ref="P133:P137" si="27">SUM(M133-O133)</f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+'16'!J134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+'16'!J135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+'16'!J136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+'16'!J137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+'16'!J138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:P196" si="28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+'16'!J139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+'16'!J140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+'16'!J141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+'16'!J142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+'16'!J143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+'16'!J144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+'16'!J145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+'16'!J146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+'16'!J147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+'16'!J148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+'16'!J149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+'16'!J150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+'16'!J151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+'16'!J152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+'16'!J153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+'16'!J154</f>
        <v>2</v>
      </c>
      <c r="F154" s="70"/>
      <c r="G154" s="46">
        <f t="shared" si="21"/>
        <v>2</v>
      </c>
      <c r="H154" s="77">
        <v>0</v>
      </c>
      <c r="I154" s="75">
        <v>0</v>
      </c>
      <c r="J154" s="46">
        <f t="shared" si="22"/>
        <v>0</v>
      </c>
      <c r="K154" s="71">
        <v>2</v>
      </c>
      <c r="L154" s="20">
        <v>25</v>
      </c>
      <c r="M154" s="64">
        <f>+L154*K154</f>
        <v>50</v>
      </c>
      <c r="N154" s="17" t="s">
        <v>16</v>
      </c>
      <c r="O154" s="18">
        <v>25</v>
      </c>
      <c r="P154" s="145">
        <f t="shared" si="28"/>
        <v>25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+'16'!J155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+'16'!J156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+'16'!J157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+'16'!J158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+'16'!J159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+'16'!J160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+'16'!J161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+'16'!J162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+'16'!J163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+'16'!J164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+'16'!J165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+'16'!J166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+'16'!J167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+'16'!J168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+'16'!J169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+'16'!J170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+'16'!J171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+'16'!J172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+'16'!J174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+'16'!J175</f>
        <v>13</v>
      </c>
      <c r="F175" s="70"/>
      <c r="G175" s="46">
        <f t="shared" si="29"/>
        <v>13</v>
      </c>
      <c r="H175" s="77">
        <v>0</v>
      </c>
      <c r="I175" s="75">
        <v>0</v>
      </c>
      <c r="J175" s="46">
        <f t="shared" si="30"/>
        <v>10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>
        <v>5</v>
      </c>
      <c r="P175" s="145">
        <f t="shared" si="28"/>
        <v>145</v>
      </c>
      <c r="Q175" s="13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+'16'!J176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+'16'!J177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+'16'!J178</f>
        <v>12</v>
      </c>
      <c r="F178" s="70"/>
      <c r="G178" s="46">
        <f t="shared" si="29"/>
        <v>12</v>
      </c>
      <c r="H178" s="77">
        <v>0</v>
      </c>
      <c r="I178" s="75">
        <v>0</v>
      </c>
      <c r="J178" s="46">
        <f t="shared" si="30"/>
        <v>6</v>
      </c>
      <c r="K178" s="71">
        <v>6</v>
      </c>
      <c r="L178" s="20">
        <v>55</v>
      </c>
      <c r="M178" s="64">
        <f t="shared" si="33"/>
        <v>330</v>
      </c>
      <c r="N178" s="17" t="s">
        <v>16</v>
      </c>
      <c r="O178" s="18"/>
      <c r="P178" s="145">
        <f t="shared" si="28"/>
        <v>330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+'16'!J179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+'16'!J180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+'16'!J181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+'16'!J182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+'16'!J183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+'16'!J184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+'16'!J185</f>
        <v>12</v>
      </c>
      <c r="F185" s="70"/>
      <c r="G185" s="46">
        <f t="shared" si="29"/>
        <v>12</v>
      </c>
      <c r="H185" s="77">
        <v>0</v>
      </c>
      <c r="I185" s="75">
        <v>0</v>
      </c>
      <c r="J185" s="46">
        <f t="shared" si="30"/>
        <v>11</v>
      </c>
      <c r="K185" s="71">
        <v>1</v>
      </c>
      <c r="L185" s="20">
        <v>80</v>
      </c>
      <c r="M185" s="64">
        <f t="shared" si="33"/>
        <v>80</v>
      </c>
      <c r="N185" s="17" t="s">
        <v>16</v>
      </c>
      <c r="O185" s="18">
        <v>8</v>
      </c>
      <c r="P185" s="145">
        <f t="shared" si="28"/>
        <v>72</v>
      </c>
      <c r="Q185" s="89">
        <v>63</v>
      </c>
      <c r="R185" s="43">
        <f t="shared" si="34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+'16'!J186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+'16'!J188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+'16'!J190</f>
        <v>4</v>
      </c>
      <c r="F190" s="70"/>
      <c r="G190" s="46">
        <f t="shared" si="29"/>
        <v>4</v>
      </c>
      <c r="H190" s="77">
        <v>0</v>
      </c>
      <c r="I190" s="75">
        <v>0</v>
      </c>
      <c r="J190" s="46">
        <f t="shared" si="30"/>
        <v>3</v>
      </c>
      <c r="K190" s="71">
        <v>1</v>
      </c>
      <c r="L190" s="20">
        <v>45</v>
      </c>
      <c r="M190" s="64">
        <f t="shared" si="33"/>
        <v>45</v>
      </c>
      <c r="N190" s="17" t="s">
        <v>16</v>
      </c>
      <c r="O190" s="18"/>
      <c r="P190" s="145">
        <f t="shared" si="28"/>
        <v>45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+'16'!J191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+'16'!J192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+'16'!J193</f>
        <v>0</v>
      </c>
      <c r="F193" s="70">
        <v>5</v>
      </c>
      <c r="G193" s="46">
        <f t="shared" si="29"/>
        <v>5</v>
      </c>
      <c r="H193" s="77">
        <v>0</v>
      </c>
      <c r="I193" s="75">
        <v>0</v>
      </c>
      <c r="J193" s="46">
        <f t="shared" si="30"/>
        <v>5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+'16'!J194</f>
        <v>0</v>
      </c>
      <c r="F194" s="70"/>
      <c r="G194" s="46">
        <f t="shared" si="29"/>
        <v>0</v>
      </c>
      <c r="H194" s="77">
        <v>0</v>
      </c>
      <c r="I194" s="75">
        <v>0</v>
      </c>
      <c r="J194" s="46">
        <f t="shared" si="30"/>
        <v>0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+'16'!J195</f>
        <v>2</v>
      </c>
      <c r="F195" s="70"/>
      <c r="G195" s="46">
        <f t="shared" si="29"/>
        <v>2</v>
      </c>
      <c r="H195" s="77">
        <v>0</v>
      </c>
      <c r="I195" s="75">
        <v>0</v>
      </c>
      <c r="J195" s="46">
        <f t="shared" si="30"/>
        <v>2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+'16'!J196</f>
        <v>5</v>
      </c>
      <c r="F196" s="70"/>
      <c r="G196" s="46">
        <f t="shared" si="29"/>
        <v>5</v>
      </c>
      <c r="H196" s="77">
        <v>0</v>
      </c>
      <c r="I196" s="75">
        <v>0</v>
      </c>
      <c r="J196" s="46">
        <f t="shared" si="30"/>
        <v>5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+'16'!J197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ref="P197:P204" si="37">SUM(M197-O197)</f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+'16'!J198</f>
        <v>10</v>
      </c>
      <c r="F198" s="70"/>
      <c r="G198" s="46">
        <f t="shared" si="29"/>
        <v>10</v>
      </c>
      <c r="H198" s="77">
        <v>0</v>
      </c>
      <c r="I198" s="75">
        <v>0</v>
      </c>
      <c r="J198" s="46">
        <f t="shared" si="30"/>
        <v>9</v>
      </c>
      <c r="K198" s="71">
        <v>1</v>
      </c>
      <c r="L198" s="20">
        <v>150</v>
      </c>
      <c r="M198" s="64">
        <f t="shared" si="33"/>
        <v>150</v>
      </c>
      <c r="N198" s="17" t="s">
        <v>16</v>
      </c>
      <c r="O198" s="18"/>
      <c r="P198" s="145">
        <f t="shared" si="37"/>
        <v>150</v>
      </c>
      <c r="Q198" s="89">
        <v>64.38</v>
      </c>
      <c r="R198" s="43">
        <f t="shared" si="34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+'16'!J199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+'16'!J200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+'16'!J201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+'16'!J202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+'16'!J203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+'16'!J204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+'16'!J205</f>
        <v>27</v>
      </c>
      <c r="F205" s="70"/>
      <c r="G205" s="46">
        <f t="shared" si="29"/>
        <v>27</v>
      </c>
      <c r="H205" s="77">
        <v>0</v>
      </c>
      <c r="I205" s="75">
        <v>0</v>
      </c>
      <c r="J205" s="46">
        <f t="shared" si="30"/>
        <v>26</v>
      </c>
      <c r="K205" s="71">
        <v>1</v>
      </c>
      <c r="L205" s="20">
        <v>55</v>
      </c>
      <c r="M205" s="64">
        <f t="shared" si="33"/>
        <v>55</v>
      </c>
      <c r="N205" s="17" t="s">
        <v>16</v>
      </c>
      <c r="O205" s="18"/>
      <c r="P205" s="145">
        <f t="shared" ref="P205:P259" si="38">SUM(M205-O205)</f>
        <v>55</v>
      </c>
      <c r="Q205" s="89">
        <v>40</v>
      </c>
      <c r="R205" s="43">
        <f t="shared" si="34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+'16'!J206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+'16'!J208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+'16'!J209</f>
        <v>1</v>
      </c>
      <c r="F209" s="70"/>
      <c r="G209" s="46">
        <f t="shared" si="29"/>
        <v>1</v>
      </c>
      <c r="H209" s="77">
        <v>0</v>
      </c>
      <c r="I209" s="75">
        <v>0</v>
      </c>
      <c r="J209" s="46">
        <f t="shared" si="30"/>
        <v>1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+'16'!J210</f>
        <v>0</v>
      </c>
      <c r="F210" s="70">
        <v>1</v>
      </c>
      <c r="G210" s="46">
        <f t="shared" si="29"/>
        <v>1</v>
      </c>
      <c r="H210" s="77">
        <v>0</v>
      </c>
      <c r="I210" s="75">
        <v>0</v>
      </c>
      <c r="J210" s="46">
        <f t="shared" si="30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/>
      <c r="P210" s="145">
        <f t="shared" si="38"/>
        <v>40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+'16'!J211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4.75" customHeight="1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+'16'!J212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+'16'!J213</f>
        <v>0</v>
      </c>
      <c r="F213" s="70">
        <v>2</v>
      </c>
      <c r="G213" s="46">
        <f t="shared" si="29"/>
        <v>2</v>
      </c>
      <c r="H213" s="77">
        <v>0</v>
      </c>
      <c r="I213" s="75">
        <v>0</v>
      </c>
      <c r="J213" s="46">
        <f t="shared" si="30"/>
        <v>0</v>
      </c>
      <c r="K213" s="71">
        <v>2</v>
      </c>
      <c r="L213" s="20">
        <v>40</v>
      </c>
      <c r="M213" s="64">
        <f t="shared" si="33"/>
        <v>80</v>
      </c>
      <c r="N213" s="17" t="s">
        <v>16</v>
      </c>
      <c r="O213" s="18"/>
      <c r="P213" s="145">
        <f t="shared" si="38"/>
        <v>80</v>
      </c>
      <c r="Q213" s="89">
        <v>15</v>
      </c>
      <c r="R213" s="43">
        <f t="shared" si="34"/>
        <v>30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+'16'!J214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+'16'!J215</f>
        <v>200</v>
      </c>
      <c r="F215" s="70"/>
      <c r="G215" s="46">
        <f t="shared" si="29"/>
        <v>200</v>
      </c>
      <c r="H215" s="77">
        <v>0</v>
      </c>
      <c r="I215" s="75">
        <v>0</v>
      </c>
      <c r="J215" s="46">
        <f t="shared" si="30"/>
        <v>200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+'16'!J216</f>
        <v>240</v>
      </c>
      <c r="F216" s="70"/>
      <c r="G216" s="46">
        <f t="shared" si="29"/>
        <v>240</v>
      </c>
      <c r="H216" s="77">
        <v>0</v>
      </c>
      <c r="I216" s="75">
        <v>0</v>
      </c>
      <c r="J216" s="46">
        <f t="shared" si="30"/>
        <v>240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+'16'!J217</f>
        <v>28</v>
      </c>
      <c r="F217" s="70"/>
      <c r="G217" s="46">
        <f t="shared" si="29"/>
        <v>28</v>
      </c>
      <c r="H217" s="77">
        <v>0</v>
      </c>
      <c r="I217" s="75">
        <v>0</v>
      </c>
      <c r="J217" s="46">
        <f t="shared" si="30"/>
        <v>28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+'16'!J218</f>
        <v>8</v>
      </c>
      <c r="F218" s="70"/>
      <c r="G218" s="46">
        <f t="shared" si="29"/>
        <v>8</v>
      </c>
      <c r="H218" s="77">
        <v>0</v>
      </c>
      <c r="I218" s="75">
        <v>0</v>
      </c>
      <c r="J218" s="46">
        <f t="shared" si="30"/>
        <v>7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5">
        <f t="shared" si="38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+'16'!J219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+'16'!J220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+'16'!J221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+'16'!J222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+'16'!J223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+'16'!J224</f>
        <v>265</v>
      </c>
      <c r="F224" s="70"/>
      <c r="G224" s="46">
        <f t="shared" si="29"/>
        <v>265</v>
      </c>
      <c r="H224" s="77">
        <v>0</v>
      </c>
      <c r="I224" s="75">
        <v>120</v>
      </c>
      <c r="J224" s="46">
        <f t="shared" si="30"/>
        <v>145</v>
      </c>
      <c r="K224" s="71"/>
      <c r="L224" s="20">
        <v>0</v>
      </c>
      <c r="M224" s="64">
        <f t="shared" si="33"/>
        <v>0</v>
      </c>
      <c r="N224" s="17" t="s">
        <v>1455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+'16'!J225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+'16'!J226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+'16'!J227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+'16'!J228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+'16'!J229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+'16'!J230</f>
        <v>0</v>
      </c>
      <c r="F230" s="70">
        <v>1</v>
      </c>
      <c r="G230" s="46">
        <f t="shared" si="29"/>
        <v>1</v>
      </c>
      <c r="H230" s="77">
        <v>0</v>
      </c>
      <c r="I230" s="75">
        <v>0</v>
      </c>
      <c r="J230" s="46">
        <f t="shared" si="30"/>
        <v>0</v>
      </c>
      <c r="K230" s="71">
        <v>1</v>
      </c>
      <c r="L230" s="20">
        <v>35</v>
      </c>
      <c r="M230" s="64">
        <f t="shared" si="33"/>
        <v>35</v>
      </c>
      <c r="N230" s="17" t="s">
        <v>16</v>
      </c>
      <c r="O230" s="18">
        <v>10</v>
      </c>
      <c r="P230" s="145">
        <f t="shared" si="38"/>
        <v>25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+'16'!J231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9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+'16'!J236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+'16'!J237</f>
        <v>4</v>
      </c>
      <c r="F237" s="70"/>
      <c r="G237" s="46">
        <f t="shared" si="40"/>
        <v>4</v>
      </c>
      <c r="H237" s="77">
        <v>0</v>
      </c>
      <c r="I237" s="75">
        <v>0</v>
      </c>
      <c r="J237" s="46">
        <f t="shared" si="41"/>
        <v>3</v>
      </c>
      <c r="K237" s="71">
        <v>1</v>
      </c>
      <c r="L237" s="20">
        <v>50</v>
      </c>
      <c r="M237" s="64">
        <f t="shared" si="42"/>
        <v>50</v>
      </c>
      <c r="N237" s="17" t="s">
        <v>16</v>
      </c>
      <c r="O237" s="18"/>
      <c r="P237" s="145">
        <f t="shared" si="38"/>
        <v>50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+'16'!J238</f>
        <v>3</v>
      </c>
      <c r="F238" s="70"/>
      <c r="G238" s="46">
        <f t="shared" si="40"/>
        <v>3</v>
      </c>
      <c r="H238" s="77">
        <v>0</v>
      </c>
      <c r="I238" s="75">
        <v>0</v>
      </c>
      <c r="J238" s="46">
        <f t="shared" si="41"/>
        <v>2</v>
      </c>
      <c r="K238" s="71">
        <v>1</v>
      </c>
      <c r="L238" s="20">
        <v>50</v>
      </c>
      <c r="M238" s="64">
        <f t="shared" si="42"/>
        <v>50</v>
      </c>
      <c r="N238" s="17" t="s">
        <v>16</v>
      </c>
      <c r="O238" s="18"/>
      <c r="P238" s="145">
        <f t="shared" si="38"/>
        <v>50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+'16'!J239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+'16'!J242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1"/>
        <v>2</v>
      </c>
      <c r="K242" s="71">
        <v>1</v>
      </c>
      <c r="L242" s="20">
        <v>35</v>
      </c>
      <c r="M242" s="64">
        <f t="shared" si="42"/>
        <v>35</v>
      </c>
      <c r="N242" s="17" t="s">
        <v>16</v>
      </c>
      <c r="O242" s="18"/>
      <c r="P242" s="145">
        <f t="shared" si="38"/>
        <v>35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+'16'!J243</f>
        <v>2</v>
      </c>
      <c r="F243" s="70"/>
      <c r="G243" s="46">
        <f t="shared" si="40"/>
        <v>2</v>
      </c>
      <c r="H243" s="77">
        <v>0</v>
      </c>
      <c r="I243" s="75">
        <v>0</v>
      </c>
      <c r="J243" s="46">
        <f t="shared" si="41"/>
        <v>2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+'16'!J252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>
        <v>25</v>
      </c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+'16'!J253</f>
        <v>11</v>
      </c>
      <c r="F253" s="70"/>
      <c r="G253" s="46">
        <f t="shared" si="40"/>
        <v>11</v>
      </c>
      <c r="H253" s="77">
        <v>0</v>
      </c>
      <c r="I253" s="75">
        <v>0</v>
      </c>
      <c r="J253" s="46">
        <f t="shared" si="41"/>
        <v>3</v>
      </c>
      <c r="K253" s="71">
        <v>8</v>
      </c>
      <c r="L253" s="20">
        <v>15</v>
      </c>
      <c r="M253" s="64">
        <f t="shared" si="33"/>
        <v>120</v>
      </c>
      <c r="N253" s="17" t="s">
        <v>16</v>
      </c>
      <c r="O253" s="18">
        <v>60</v>
      </c>
      <c r="P253" s="145">
        <f t="shared" si="38"/>
        <v>60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+'16'!J254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+'16'!J255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+'16'!J256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/>
    </row>
    <row r="257" spans="1:27" ht="25.5" x14ac:dyDescent="0.55000000000000004">
      <c r="A257" s="10"/>
      <c r="B257" s="10"/>
      <c r="C257" s="19"/>
      <c r="D257" s="10"/>
      <c r="E257" s="63">
        <f>+'16'!J257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/>
    </row>
    <row r="258" spans="1:27" ht="24" customHeight="1" x14ac:dyDescent="0.55000000000000004">
      <c r="A258" s="10"/>
      <c r="B258" s="10"/>
      <c r="C258" s="19"/>
      <c r="D258" s="10"/>
      <c r="E258" s="63">
        <f>+'16'!J258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27" x14ac:dyDescent="0.5">
      <c r="A259" s="10"/>
      <c r="B259" s="10"/>
      <c r="C259" s="19"/>
      <c r="D259" s="10"/>
      <c r="E259" s="63">
        <f>+'16'!J259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si="41"/>
        <v>0</v>
      </c>
      <c r="K259" s="71"/>
      <c r="L259" s="137"/>
      <c r="M259" s="64">
        <f t="shared" ref="M259" si="47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8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Q260" s="2"/>
      <c r="R260" s="74">
        <f>SUM(R5:R259)</f>
        <v>1692.5299999999997</v>
      </c>
    </row>
    <row r="261" spans="1:27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27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5790</v>
      </c>
    </row>
    <row r="263" spans="1:27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7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2635</v>
      </c>
      <c r="O264" s="2">
        <v>205</v>
      </c>
      <c r="P264" s="2">
        <v>80</v>
      </c>
      <c r="Q264" s="87">
        <v>225</v>
      </c>
      <c r="R264" s="2">
        <v>185</v>
      </c>
      <c r="S264" s="2">
        <v>225</v>
      </c>
      <c r="T264" s="2">
        <v>555</v>
      </c>
      <c r="U264" s="2">
        <v>250</v>
      </c>
      <c r="V264" s="2">
        <v>90</v>
      </c>
      <c r="W264" s="2">
        <v>245</v>
      </c>
      <c r="X264" s="2">
        <v>120</v>
      </c>
      <c r="Y264" s="2">
        <v>185</v>
      </c>
      <c r="Z264" s="2">
        <v>50</v>
      </c>
      <c r="AA264" s="2">
        <v>220</v>
      </c>
    </row>
    <row r="265" spans="1:27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7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765</v>
      </c>
      <c r="P267" s="136"/>
      <c r="Q267" s="136"/>
      <c r="R267" s="136"/>
    </row>
    <row r="268" spans="1:27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2390</v>
      </c>
      <c r="P268" s="136"/>
      <c r="Q268" s="136"/>
      <c r="R268" s="136"/>
    </row>
    <row r="269" spans="1:27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2390</v>
      </c>
      <c r="P269" s="138" t="s">
        <v>1416</v>
      </c>
      <c r="Q269" s="139" t="s">
        <v>1417</v>
      </c>
      <c r="R269" s="140" t="s">
        <v>1418</v>
      </c>
    </row>
    <row r="270" spans="1:27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410</v>
      </c>
    </row>
    <row r="271" spans="1:27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7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410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123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8.61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278.39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>
    <filterColumn colId="15">
      <filters blank="1">
        <filter val="-"/>
        <filter val="100.00"/>
        <filter val="108.00"/>
        <filter val="120.00"/>
        <filter val="130.00"/>
        <filter val="145.00"/>
        <filter val="150.00"/>
        <filter val="165.00"/>
        <filter val="190.00"/>
        <filter val="20.00"/>
        <filter val="200.00"/>
        <filter val="25.00"/>
        <filter val="260.00"/>
        <filter val="300.00"/>
        <filter val="330.00"/>
        <filter val="35.00"/>
        <filter val="40.00"/>
        <filter val="45.00"/>
        <filter val="50.00"/>
        <filter val="55.00"/>
        <filter val="60.00"/>
        <filter val="72.00"/>
        <filter val="80"/>
        <filter val="85.00"/>
        <filter val="90.00"/>
        <filter val="95.00"/>
        <filter val="ส่วนลดสินค้า SALE"/>
      </filters>
    </filterColumn>
  </autoFilter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V342"/>
  <sheetViews>
    <sheetView zoomScale="80" zoomScaleNormal="80" workbookViewId="0">
      <pane xSplit="10" ySplit="4" topLeftCell="K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+'17'!J5</f>
        <v>20</v>
      </c>
      <c r="F5" s="70"/>
      <c r="G5" s="46">
        <f t="shared" ref="G5:G26" si="0">E5+F5</f>
        <v>20</v>
      </c>
      <c r="H5" s="77">
        <v>0</v>
      </c>
      <c r="I5" s="75">
        <v>0</v>
      </c>
      <c r="J5" s="46">
        <f t="shared" ref="J5:J26" si="1">+G5-H5-K5-I5</f>
        <v>16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45">
        <f t="shared" ref="P5:P68" si="2">SUM(M5-O5)</f>
        <v>200</v>
      </c>
      <c r="Q5" s="13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+'17'!J6</f>
        <v>72</v>
      </c>
      <c r="F6" s="70">
        <v>20</v>
      </c>
      <c r="G6" s="46">
        <f t="shared" si="0"/>
        <v>92</v>
      </c>
      <c r="H6" s="77">
        <v>0</v>
      </c>
      <c r="I6" s="75">
        <v>0</v>
      </c>
      <c r="J6" s="46">
        <f t="shared" si="1"/>
        <v>91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45">
        <f t="shared" si="2"/>
        <v>100</v>
      </c>
      <c r="Q6" s="13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+'17'!J11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0</v>
      </c>
      <c r="K11" s="71">
        <v>2</v>
      </c>
      <c r="L11" s="15">
        <v>0</v>
      </c>
      <c r="M11" s="64">
        <f t="shared" si="3"/>
        <v>0</v>
      </c>
      <c r="N11" s="17" t="s">
        <v>1470</v>
      </c>
      <c r="O11" s="18"/>
      <c r="P11" s="23">
        <f t="shared" si="2"/>
        <v>0</v>
      </c>
      <c r="Q11" s="13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+'17'!J18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0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45">
        <f t="shared" si="2"/>
        <v>50</v>
      </c>
      <c r="Q18" s="13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5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+'17'!J21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+'17'!J22</f>
        <v>30</v>
      </c>
      <c r="F22" s="70">
        <v>10</v>
      </c>
      <c r="G22" s="46">
        <f t="shared" si="0"/>
        <v>40</v>
      </c>
      <c r="H22" s="77">
        <v>0</v>
      </c>
      <c r="I22" s="75">
        <v>7</v>
      </c>
      <c r="J22" s="46">
        <f t="shared" si="1"/>
        <v>28</v>
      </c>
      <c r="K22" s="71">
        <v>5</v>
      </c>
      <c r="L22" s="20">
        <v>100</v>
      </c>
      <c r="M22" s="64">
        <f t="shared" si="3"/>
        <v>500</v>
      </c>
      <c r="N22" s="17" t="s">
        <v>1471</v>
      </c>
      <c r="O22" s="18"/>
      <c r="P22" s="145">
        <f t="shared" si="2"/>
        <v>500</v>
      </c>
      <c r="Q22" s="13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+'17'!J24</f>
        <v>13</v>
      </c>
      <c r="F24" s="70"/>
      <c r="G24" s="46">
        <f t="shared" si="0"/>
        <v>13</v>
      </c>
      <c r="H24" s="77">
        <v>0</v>
      </c>
      <c r="I24" s="75">
        <v>0</v>
      </c>
      <c r="J24" s="46">
        <f t="shared" si="1"/>
        <v>12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5">
        <f t="shared" si="2"/>
        <v>100</v>
      </c>
      <c r="Q24" s="13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+'17'!J28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+'17'!J30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+'17'!J31</f>
        <v>7</v>
      </c>
      <c r="F31" s="70">
        <v>10</v>
      </c>
      <c r="G31" s="46">
        <f t="shared" si="5"/>
        <v>17</v>
      </c>
      <c r="H31" s="77">
        <v>0</v>
      </c>
      <c r="I31" s="75">
        <v>0</v>
      </c>
      <c r="J31" s="46">
        <f t="shared" si="6"/>
        <v>16</v>
      </c>
      <c r="K31" s="71">
        <v>1</v>
      </c>
      <c r="L31" s="15">
        <v>0</v>
      </c>
      <c r="M31" s="64">
        <f t="shared" si="3"/>
        <v>0</v>
      </c>
      <c r="N31" s="17" t="s">
        <v>1470</v>
      </c>
      <c r="O31" s="18"/>
      <c r="P31" s="23">
        <f t="shared" si="2"/>
        <v>0</v>
      </c>
      <c r="Q31" s="13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+'17'!J32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+'17'!J33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6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+'17'!J34</f>
        <v>6</v>
      </c>
      <c r="F34" s="70"/>
      <c r="G34" s="46">
        <f t="shared" si="5"/>
        <v>6</v>
      </c>
      <c r="H34" s="77">
        <v>0</v>
      </c>
      <c r="I34" s="75">
        <v>0</v>
      </c>
      <c r="J34" s="46">
        <f t="shared" si="6"/>
        <v>6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+'17'!J37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+'17'!J39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+'17'!J40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+'17'!J41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+'17'!J46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+'17'!J47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7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+'17'!J48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+'17'!J49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+'17'!J50</f>
        <v>7</v>
      </c>
      <c r="F50" s="70"/>
      <c r="G50" s="46">
        <f t="shared" si="5"/>
        <v>7</v>
      </c>
      <c r="H50" s="77">
        <v>0</v>
      </c>
      <c r="I50" s="75">
        <v>0</v>
      </c>
      <c r="J50" s="46">
        <f t="shared" si="6"/>
        <v>7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+'17'!J53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+'17'!J55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+'17'!J57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+'17'!J58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+'17'!J59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+'17'!J62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+'17'!J64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+'17'!J72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+'17'!J77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+'17'!J80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2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45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+'17'!J81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2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45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+'17'!J110</f>
        <v>18</v>
      </c>
      <c r="F110" s="70"/>
      <c r="G110" s="46">
        <f t="shared" si="20"/>
        <v>18</v>
      </c>
      <c r="H110" s="77">
        <v>0</v>
      </c>
      <c r="I110" s="75">
        <v>0</v>
      </c>
      <c r="J110" s="46">
        <f t="shared" si="21"/>
        <v>17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45">
        <f t="shared" si="7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+'17'!J111</f>
        <v>11</v>
      </c>
      <c r="F111" s="70"/>
      <c r="G111" s="46">
        <f t="shared" si="20"/>
        <v>11</v>
      </c>
      <c r="H111" s="77">
        <v>0</v>
      </c>
      <c r="I111" s="75">
        <v>0</v>
      </c>
      <c r="J111" s="46">
        <f t="shared" si="21"/>
        <v>10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45">
        <f t="shared" si="7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+'17'!J112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+'17'!J113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+'17'!J115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+'17'!J116</f>
        <v>15</v>
      </c>
      <c r="F116" s="70"/>
      <c r="G116" s="46">
        <f t="shared" si="20"/>
        <v>15</v>
      </c>
      <c r="H116" s="77">
        <v>0</v>
      </c>
      <c r="I116" s="75">
        <v>0</v>
      </c>
      <c r="J116" s="46">
        <f t="shared" si="21"/>
        <v>15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+'17'!J117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+'17'!J120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+'17'!J123</f>
        <v>0</v>
      </c>
      <c r="F123" s="70"/>
      <c r="G123" s="46">
        <f t="shared" si="20"/>
        <v>0</v>
      </c>
      <c r="H123" s="77"/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+'17'!J125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+'17'!J131</f>
        <v>7</v>
      </c>
      <c r="F131" s="70"/>
      <c r="G131" s="46">
        <f t="shared" si="20"/>
        <v>7</v>
      </c>
      <c r="H131" s="77">
        <v>0</v>
      </c>
      <c r="I131" s="75">
        <v>0</v>
      </c>
      <c r="J131" s="46">
        <f t="shared" si="21"/>
        <v>6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45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+'17'!J132</f>
        <v>5</v>
      </c>
      <c r="F132" s="70"/>
      <c r="G132" s="46">
        <f t="shared" si="20"/>
        <v>5</v>
      </c>
      <c r="H132" s="77">
        <v>0</v>
      </c>
      <c r="I132" s="75">
        <v>0</v>
      </c>
      <c r="J132" s="46">
        <f t="shared" si="21"/>
        <v>3</v>
      </c>
      <c r="K132" s="71">
        <v>2</v>
      </c>
      <c r="L132" s="22">
        <v>60</v>
      </c>
      <c r="M132" s="64">
        <f t="shared" si="8"/>
        <v>120</v>
      </c>
      <c r="N132" s="17" t="s">
        <v>16</v>
      </c>
      <c r="O132" s="18"/>
      <c r="P132" s="145">
        <f t="shared" si="7"/>
        <v>120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+'17'!J133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1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45">
        <f t="shared" ref="P133:P135" si="26">SUM(M133-O133)</f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:P196" si="27">SUM(M136-O136)</f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+'17'!J154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+'17'!J159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+'17'!J162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+'17'!J163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+'17'!J164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+'17'!J165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+'17'!J166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+'17'!J167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+'17'!J168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+'17'!J169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+'17'!J170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+'17'!J171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+'17'!J172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+'17'!J174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+'17'!J175</f>
        <v>10</v>
      </c>
      <c r="F175" s="70"/>
      <c r="G175" s="46">
        <f t="shared" si="28"/>
        <v>10</v>
      </c>
      <c r="H175" s="77">
        <v>0</v>
      </c>
      <c r="I175" s="75">
        <v>0</v>
      </c>
      <c r="J175" s="46">
        <f t="shared" si="29"/>
        <v>9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5">
        <f t="shared" si="27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+'17'!J176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+'17'!J177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+'17'!J178</f>
        <v>6</v>
      </c>
      <c r="F178" s="70"/>
      <c r="G178" s="46">
        <f t="shared" si="28"/>
        <v>6</v>
      </c>
      <c r="H178" s="77">
        <v>0</v>
      </c>
      <c r="I178" s="75">
        <v>0</v>
      </c>
      <c r="J178" s="46">
        <f t="shared" si="29"/>
        <v>6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+'17'!J179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+'17'!J180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+'17'!J181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+'17'!J182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+'17'!J183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+'17'!J184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+'17'!J185</f>
        <v>11</v>
      </c>
      <c r="F185" s="70"/>
      <c r="G185" s="46">
        <f t="shared" si="28"/>
        <v>11</v>
      </c>
      <c r="H185" s="77">
        <v>0</v>
      </c>
      <c r="I185" s="75">
        <v>0</v>
      </c>
      <c r="J185" s="46">
        <f t="shared" si="29"/>
        <v>10</v>
      </c>
      <c r="K185" s="71">
        <v>1</v>
      </c>
      <c r="L185" s="20">
        <v>80</v>
      </c>
      <c r="M185" s="64">
        <f t="shared" si="32"/>
        <v>80</v>
      </c>
      <c r="N185" s="17" t="s">
        <v>16</v>
      </c>
      <c r="O185" s="18"/>
      <c r="P185" s="145">
        <f t="shared" si="27"/>
        <v>80</v>
      </c>
      <c r="Q185" s="89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+'17'!J186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+'17'!J188</f>
        <v>5</v>
      </c>
      <c r="F188" s="70"/>
      <c r="G188" s="46">
        <f t="shared" ref="G188:G200" si="35"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+'17'!J189</f>
        <v>0</v>
      </c>
      <c r="F189" s="70"/>
      <c r="G189" s="46">
        <f t="shared" si="35"/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+'17'!J190</f>
        <v>3</v>
      </c>
      <c r="F190" s="70"/>
      <c r="G190" s="46">
        <f t="shared" si="35"/>
        <v>3</v>
      </c>
      <c r="H190" s="77">
        <v>0</v>
      </c>
      <c r="I190" s="75">
        <v>0</v>
      </c>
      <c r="J190" s="46">
        <f t="shared" si="29"/>
        <v>3</v>
      </c>
      <c r="K190" s="71"/>
      <c r="L190" s="20">
        <v>45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+'17'!J191</f>
        <v>0</v>
      </c>
      <c r="F191" s="70"/>
      <c r="G191" s="46">
        <f t="shared" si="35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+'17'!J192</f>
        <v>0</v>
      </c>
      <c r="F192" s="70"/>
      <c r="G192" s="46">
        <f t="shared" si="35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+'17'!J193</f>
        <v>5</v>
      </c>
      <c r="F193" s="70"/>
      <c r="G193" s="46">
        <f t="shared" si="35"/>
        <v>5</v>
      </c>
      <c r="H193" s="77">
        <v>0</v>
      </c>
      <c r="I193" s="75">
        <v>0</v>
      </c>
      <c r="J193" s="46">
        <f t="shared" si="29"/>
        <v>4</v>
      </c>
      <c r="K193" s="71">
        <v>1</v>
      </c>
      <c r="L193" s="20">
        <v>60</v>
      </c>
      <c r="M193" s="64">
        <f t="shared" si="32"/>
        <v>60</v>
      </c>
      <c r="N193" s="17" t="s">
        <v>16</v>
      </c>
      <c r="O193" s="18"/>
      <c r="P193" s="145">
        <f t="shared" si="27"/>
        <v>60</v>
      </c>
      <c r="Q193" s="89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+'17'!J194</f>
        <v>0</v>
      </c>
      <c r="F194" s="70"/>
      <c r="G194" s="46">
        <f t="shared" si="35"/>
        <v>0</v>
      </c>
      <c r="H194" s="77">
        <v>0</v>
      </c>
      <c r="I194" s="75">
        <v>0</v>
      </c>
      <c r="J194" s="46">
        <f t="shared" si="29"/>
        <v>0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+'17'!J195</f>
        <v>2</v>
      </c>
      <c r="F195" s="70"/>
      <c r="G195" s="46">
        <f t="shared" si="35"/>
        <v>2</v>
      </c>
      <c r="H195" s="77">
        <v>0</v>
      </c>
      <c r="I195" s="75">
        <v>0</v>
      </c>
      <c r="J195" s="46">
        <f t="shared" si="29"/>
        <v>2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+'17'!J196</f>
        <v>5</v>
      </c>
      <c r="F196" s="70"/>
      <c r="G196" s="46">
        <f t="shared" si="35"/>
        <v>5</v>
      </c>
      <c r="H196" s="77">
        <v>0</v>
      </c>
      <c r="I196" s="75">
        <v>0</v>
      </c>
      <c r="J196" s="46">
        <f t="shared" si="29"/>
        <v>5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+'17'!J197</f>
        <v>0</v>
      </c>
      <c r="F197" s="70"/>
      <c r="G197" s="46">
        <f t="shared" si="35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" si="37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+'17'!J198</f>
        <v>9</v>
      </c>
      <c r="F198" s="70"/>
      <c r="G198" s="46">
        <f t="shared" si="35"/>
        <v>9</v>
      </c>
      <c r="H198" s="77">
        <v>0</v>
      </c>
      <c r="I198" s="75">
        <v>0</v>
      </c>
      <c r="J198" s="46">
        <f t="shared" si="29"/>
        <v>9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9" si="38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+'17'!J199</f>
        <v>0</v>
      </c>
      <c r="F199" s="70"/>
      <c r="G199" s="46">
        <f t="shared" si="35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+'17'!J200</f>
        <v>0</v>
      </c>
      <c r="F200" s="70"/>
      <c r="G200" s="46">
        <f t="shared" si="35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+'17'!J201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+'17'!J202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+'17'!J203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+'17'!J204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+'17'!J205</f>
        <v>26</v>
      </c>
      <c r="F205" s="70"/>
      <c r="G205" s="46">
        <f t="shared" si="28"/>
        <v>26</v>
      </c>
      <c r="H205" s="77">
        <v>0</v>
      </c>
      <c r="I205" s="75">
        <v>0</v>
      </c>
      <c r="J205" s="46">
        <f t="shared" si="29"/>
        <v>26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+'17'!J206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+'17'!J208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+'17'!J209</f>
        <v>1</v>
      </c>
      <c r="F209" s="70"/>
      <c r="G209" s="46">
        <f t="shared" si="28"/>
        <v>1</v>
      </c>
      <c r="H209" s="77">
        <v>0</v>
      </c>
      <c r="I209" s="75">
        <v>0</v>
      </c>
      <c r="J209" s="46">
        <f t="shared" si="29"/>
        <v>0</v>
      </c>
      <c r="K209" s="71">
        <v>1</v>
      </c>
      <c r="L209" s="20">
        <v>120</v>
      </c>
      <c r="M209" s="64">
        <f t="shared" si="32"/>
        <v>120</v>
      </c>
      <c r="N209" s="17" t="s">
        <v>16</v>
      </c>
      <c r="O209" s="18"/>
      <c r="P209" s="145">
        <f t="shared" si="38"/>
        <v>120</v>
      </c>
      <c r="Q209" s="89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+'17'!J210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+'17'!J211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+'17'!J212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+'17'!J213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+'17'!J214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+'17'!J215</f>
        <v>200</v>
      </c>
      <c r="F215" s="70">
        <v>144</v>
      </c>
      <c r="G215" s="46">
        <f t="shared" si="28"/>
        <v>344</v>
      </c>
      <c r="H215" s="77">
        <v>0</v>
      </c>
      <c r="I215" s="75">
        <v>0</v>
      </c>
      <c r="J215" s="46">
        <f t="shared" si="29"/>
        <v>304</v>
      </c>
      <c r="K215" s="71">
        <v>40</v>
      </c>
      <c r="L215" s="20">
        <v>0</v>
      </c>
      <c r="M215" s="64">
        <f>+L215*K215</f>
        <v>0</v>
      </c>
      <c r="N215" s="17" t="s">
        <v>1470</v>
      </c>
      <c r="O215" s="18"/>
      <c r="P215" s="23">
        <f t="shared" si="38"/>
        <v>0</v>
      </c>
      <c r="Q215" s="89">
        <v>10.4</v>
      </c>
      <c r="R215" s="43">
        <f>+K215*Q215</f>
        <v>416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+'17'!J216</f>
        <v>240</v>
      </c>
      <c r="F216" s="70">
        <v>200</v>
      </c>
      <c r="G216" s="46">
        <f t="shared" si="28"/>
        <v>440</v>
      </c>
      <c r="H216" s="77">
        <v>0</v>
      </c>
      <c r="I216" s="75">
        <v>0</v>
      </c>
      <c r="J216" s="46">
        <f t="shared" si="29"/>
        <v>400</v>
      </c>
      <c r="K216" s="71">
        <v>40</v>
      </c>
      <c r="L216" s="20">
        <v>0</v>
      </c>
      <c r="M216" s="64">
        <f t="shared" si="32"/>
        <v>0</v>
      </c>
      <c r="N216" s="17" t="s">
        <v>1470</v>
      </c>
      <c r="O216" s="18"/>
      <c r="P216" s="23">
        <f t="shared" si="38"/>
        <v>0</v>
      </c>
      <c r="Q216" s="89">
        <v>9</v>
      </c>
      <c r="R216" s="43">
        <f t="shared" si="33"/>
        <v>360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+'17'!J217</f>
        <v>28</v>
      </c>
      <c r="F217" s="70"/>
      <c r="G217" s="46">
        <f t="shared" si="28"/>
        <v>28</v>
      </c>
      <c r="H217" s="77">
        <v>0</v>
      </c>
      <c r="I217" s="75">
        <v>0</v>
      </c>
      <c r="J217" s="46">
        <f t="shared" si="29"/>
        <v>28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+'17'!J218</f>
        <v>7</v>
      </c>
      <c r="F218" s="70"/>
      <c r="G218" s="46">
        <f t="shared" si="28"/>
        <v>7</v>
      </c>
      <c r="H218" s="77">
        <v>0</v>
      </c>
      <c r="I218" s="75">
        <v>0</v>
      </c>
      <c r="J218" s="46">
        <f t="shared" si="29"/>
        <v>7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+'17'!J219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+'17'!J220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+'17'!J221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+'17'!J222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+'17'!J223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+'17'!J224</f>
        <v>145</v>
      </c>
      <c r="F224" s="70">
        <v>300</v>
      </c>
      <c r="G224" s="46">
        <f t="shared" si="28"/>
        <v>445</v>
      </c>
      <c r="H224" s="77">
        <v>0</v>
      </c>
      <c r="I224" s="75">
        <v>10</v>
      </c>
      <c r="J224" s="46">
        <f t="shared" si="29"/>
        <v>285</v>
      </c>
      <c r="K224" s="71">
        <v>150</v>
      </c>
      <c r="L224" s="20">
        <v>0</v>
      </c>
      <c r="M224" s="64">
        <f t="shared" si="32"/>
        <v>0</v>
      </c>
      <c r="N224" s="17" t="s">
        <v>1455</v>
      </c>
      <c r="O224" s="18"/>
      <c r="P224" s="23">
        <f t="shared" si="38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+'17'!J225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+'17'!J226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+'17'!J227</f>
        <v>0</v>
      </c>
      <c r="F227" s="70">
        <v>150</v>
      </c>
      <c r="G227" s="46">
        <f t="shared" si="28"/>
        <v>150</v>
      </c>
      <c r="H227" s="77">
        <v>0</v>
      </c>
      <c r="I227" s="75">
        <v>0</v>
      </c>
      <c r="J227" s="46">
        <f t="shared" si="29"/>
        <v>0</v>
      </c>
      <c r="K227" s="71">
        <v>150</v>
      </c>
      <c r="L227" s="20">
        <v>25</v>
      </c>
      <c r="M227" s="64">
        <f t="shared" si="32"/>
        <v>3750</v>
      </c>
      <c r="N227" s="17" t="s">
        <v>16</v>
      </c>
      <c r="O227" s="18"/>
      <c r="P227" s="145">
        <f t="shared" si="38"/>
        <v>3750</v>
      </c>
      <c r="Q227" s="89">
        <v>20.36</v>
      </c>
      <c r="R227" s="43">
        <f t="shared" si="33"/>
        <v>3054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+'17'!J228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+'17'!J229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+'17'!J230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+'17'!J231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+'17'!J237</f>
        <v>3</v>
      </c>
      <c r="F237" s="70"/>
      <c r="G237" s="46">
        <f t="shared" si="40"/>
        <v>3</v>
      </c>
      <c r="H237" s="77">
        <v>0</v>
      </c>
      <c r="I237" s="75">
        <v>0</v>
      </c>
      <c r="J237" s="46">
        <f t="shared" si="41"/>
        <v>2</v>
      </c>
      <c r="K237" s="71">
        <v>1</v>
      </c>
      <c r="L237" s="20">
        <v>50</v>
      </c>
      <c r="M237" s="64">
        <f t="shared" si="42"/>
        <v>50</v>
      </c>
      <c r="N237" s="17" t="s">
        <v>16</v>
      </c>
      <c r="O237" s="18"/>
      <c r="P237" s="145">
        <f t="shared" si="38"/>
        <v>50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+'17'!J238</f>
        <v>2</v>
      </c>
      <c r="F238" s="70"/>
      <c r="G238" s="46">
        <f t="shared" si="40"/>
        <v>2</v>
      </c>
      <c r="H238" s="77">
        <v>0</v>
      </c>
      <c r="I238" s="75">
        <v>0</v>
      </c>
      <c r="J238" s="46">
        <f t="shared" si="41"/>
        <v>2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+'17'!J239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+'17'!J242</f>
        <v>2</v>
      </c>
      <c r="F242" s="70"/>
      <c r="G242" s="46">
        <f t="shared" si="40"/>
        <v>2</v>
      </c>
      <c r="H242" s="77">
        <v>0</v>
      </c>
      <c r="I242" s="75">
        <v>0</v>
      </c>
      <c r="J242" s="46">
        <f t="shared" si="41"/>
        <v>1</v>
      </c>
      <c r="K242" s="71">
        <v>1</v>
      </c>
      <c r="L242" s="20">
        <v>35</v>
      </c>
      <c r="M242" s="64">
        <f t="shared" si="42"/>
        <v>35</v>
      </c>
      <c r="N242" s="17" t="s">
        <v>16</v>
      </c>
      <c r="O242" s="18"/>
      <c r="P242" s="145">
        <f t="shared" si="38"/>
        <v>35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+'17'!J243</f>
        <v>2</v>
      </c>
      <c r="F243" s="70"/>
      <c r="G243" s="46">
        <f t="shared" si="40"/>
        <v>2</v>
      </c>
      <c r="H243" s="77">
        <v>0</v>
      </c>
      <c r="I243" s="75">
        <v>0</v>
      </c>
      <c r="J243" s="46">
        <f t="shared" si="41"/>
        <v>1</v>
      </c>
      <c r="K243" s="71">
        <v>1</v>
      </c>
      <c r="L243" s="20">
        <v>35</v>
      </c>
      <c r="M243" s="64">
        <f t="shared" ref="M243:M246" si="44">+L243*K243</f>
        <v>35</v>
      </c>
      <c r="N243" s="17" t="s">
        <v>16</v>
      </c>
      <c r="O243" s="18"/>
      <c r="P243" s="145">
        <f t="shared" si="38"/>
        <v>35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+'17'!J252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>
        <v>25</v>
      </c>
      <c r="M252" s="64">
        <f t="shared" si="32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+'17'!J253</f>
        <v>3</v>
      </c>
      <c r="F253" s="70"/>
      <c r="G253" s="46">
        <f t="shared" si="40"/>
        <v>3</v>
      </c>
      <c r="H253" s="77">
        <v>0</v>
      </c>
      <c r="I253" s="75">
        <v>0</v>
      </c>
      <c r="J253" s="46">
        <f t="shared" si="41"/>
        <v>3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+'17'!J254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8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+'17'!J255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8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+'17'!J256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8"/>
        <v>0</v>
      </c>
      <c r="Q256" s="89"/>
      <c r="R256" s="43"/>
    </row>
    <row r="257" spans="1:22" ht="25.5" x14ac:dyDescent="0.55000000000000004">
      <c r="A257" s="10"/>
      <c r="B257" s="10"/>
      <c r="C257" s="19"/>
      <c r="D257" s="10"/>
      <c r="E257" s="63">
        <f>+'17'!J257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8"/>
        <v>0</v>
      </c>
      <c r="Q257" s="89"/>
      <c r="R257" s="43"/>
    </row>
    <row r="258" spans="1:22" ht="24" customHeight="1" x14ac:dyDescent="0.55000000000000004">
      <c r="A258" s="10"/>
      <c r="B258" s="10"/>
      <c r="C258" s="19"/>
      <c r="D258" s="10"/>
      <c r="E258" s="63">
        <f>+'17'!J258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3"/>
        <v>0</v>
      </c>
    </row>
    <row r="259" spans="1:22" x14ac:dyDescent="0.5">
      <c r="A259" s="10"/>
      <c r="B259" s="10"/>
      <c r="C259" s="19"/>
      <c r="D259" s="10"/>
      <c r="E259" s="63">
        <f>+'17'!J259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142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Q260" s="2"/>
      <c r="R260" s="74">
        <f>SUM(R5:R259)</f>
        <v>4536.05</v>
      </c>
    </row>
    <row r="261" spans="1:22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22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5895</v>
      </c>
    </row>
    <row r="263" spans="1:22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2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1365</v>
      </c>
      <c r="O264" s="2">
        <v>185</v>
      </c>
      <c r="P264" s="2">
        <v>160</v>
      </c>
      <c r="Q264" s="87">
        <v>180</v>
      </c>
      <c r="R264" s="2">
        <v>410</v>
      </c>
      <c r="S264" s="2">
        <v>220</v>
      </c>
      <c r="T264" s="2">
        <v>100</v>
      </c>
      <c r="U264" s="2">
        <v>60</v>
      </c>
      <c r="V264" s="2">
        <v>50</v>
      </c>
    </row>
    <row r="265" spans="1:22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>
        <v>1242</v>
      </c>
      <c r="P266" s="136"/>
      <c r="Q266" s="136"/>
      <c r="R266" s="136"/>
    </row>
    <row r="267" spans="1:22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0</v>
      </c>
      <c r="P267" s="136"/>
      <c r="Q267" s="136"/>
      <c r="R267" s="136"/>
    </row>
    <row r="268" spans="1:22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3288</v>
      </c>
      <c r="P268" s="136"/>
      <c r="Q268" s="136"/>
      <c r="R268" s="136"/>
    </row>
    <row r="269" spans="1:22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3288</v>
      </c>
      <c r="P269" s="138" t="s">
        <v>1416</v>
      </c>
      <c r="Q269" s="139" t="s">
        <v>1417</v>
      </c>
      <c r="R269" s="140" t="s">
        <v>1418</v>
      </c>
    </row>
    <row r="270" spans="1:22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/>
    </row>
    <row r="271" spans="1:22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2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U342"/>
  <sheetViews>
    <sheetView zoomScale="80" zoomScaleNormal="80" workbookViewId="0">
      <pane xSplit="10" ySplit="4" topLeftCell="K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+'18'!J5</f>
        <v>16</v>
      </c>
      <c r="F5" s="70"/>
      <c r="G5" s="46">
        <f t="shared" ref="G5:G26" si="0">E5+F5</f>
        <v>16</v>
      </c>
      <c r="H5" s="77">
        <v>0</v>
      </c>
      <c r="I5" s="75">
        <v>0</v>
      </c>
      <c r="J5" s="46">
        <f t="shared" ref="J5:J68" si="1">+G5-H5-K5-I5</f>
        <v>16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+'18'!J6</f>
        <v>91</v>
      </c>
      <c r="F6" s="70"/>
      <c r="G6" s="46">
        <f t="shared" si="0"/>
        <v>91</v>
      </c>
      <c r="H6" s="77">
        <v>0</v>
      </c>
      <c r="I6" s="75">
        <v>3</v>
      </c>
      <c r="J6" s="46">
        <f t="shared" si="1"/>
        <v>84</v>
      </c>
      <c r="K6" s="71">
        <v>4</v>
      </c>
      <c r="L6" s="15">
        <v>100</v>
      </c>
      <c r="M6" s="64">
        <f t="shared" ref="M6:M69" si="3">+L6*K6</f>
        <v>400</v>
      </c>
      <c r="N6" s="17" t="s">
        <v>1472</v>
      </c>
      <c r="O6" s="18"/>
      <c r="P6" s="145">
        <f t="shared" si="2"/>
        <v>400</v>
      </c>
      <c r="Q6" s="13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+'18'!J11</f>
        <v>0</v>
      </c>
      <c r="F11" s="70"/>
      <c r="G11" s="46">
        <f t="shared" si="0"/>
        <v>0</v>
      </c>
      <c r="H11" s="77">
        <v>0</v>
      </c>
      <c r="I11" s="75"/>
      <c r="J11" s="46">
        <f t="shared" si="1"/>
        <v>0</v>
      </c>
      <c r="K11" s="71"/>
      <c r="L11" s="15">
        <v>50</v>
      </c>
      <c r="M11" s="64">
        <f t="shared" si="3"/>
        <v>0</v>
      </c>
      <c r="N11" s="17"/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/>
      <c r="J18" s="46">
        <f t="shared" si="1"/>
        <v>0</v>
      </c>
      <c r="K18" s="71"/>
      <c r="L18" s="15">
        <v>50</v>
      </c>
      <c r="M18" s="64">
        <f t="shared" si="3"/>
        <v>0</v>
      </c>
      <c r="N18" s="17"/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0</v>
      </c>
      <c r="M20" s="64">
        <f t="shared" si="3"/>
        <v>0</v>
      </c>
      <c r="N20" s="17" t="s">
        <v>1473</v>
      </c>
      <c r="O20" s="18"/>
      <c r="P20" s="23">
        <f t="shared" si="2"/>
        <v>0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+'18'!J21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+'18'!J22</f>
        <v>28</v>
      </c>
      <c r="F22" s="70"/>
      <c r="G22" s="46">
        <f t="shared" si="0"/>
        <v>28</v>
      </c>
      <c r="H22" s="77">
        <v>0</v>
      </c>
      <c r="I22" s="75">
        <v>3</v>
      </c>
      <c r="J22" s="46">
        <f t="shared" si="1"/>
        <v>22</v>
      </c>
      <c r="K22" s="71">
        <v>3</v>
      </c>
      <c r="L22" s="20">
        <v>100</v>
      </c>
      <c r="M22" s="64">
        <f t="shared" si="3"/>
        <v>300</v>
      </c>
      <c r="N22" s="17" t="s">
        <v>1470</v>
      </c>
      <c r="O22" s="18"/>
      <c r="P22" s="145">
        <f t="shared" si="2"/>
        <v>300</v>
      </c>
      <c r="Q22" s="13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+'18'!J24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12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+'18'!J28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+'18'!J31</f>
        <v>16</v>
      </c>
      <c r="F31" s="70"/>
      <c r="G31" s="46">
        <f t="shared" si="5"/>
        <v>16</v>
      </c>
      <c r="H31" s="77">
        <v>0</v>
      </c>
      <c r="I31" s="75">
        <v>0</v>
      </c>
      <c r="J31" s="46">
        <f t="shared" si="1"/>
        <v>13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>
        <v>60</v>
      </c>
      <c r="P31" s="145">
        <f t="shared" si="2"/>
        <v>240</v>
      </c>
      <c r="Q31" s="13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+'18'!J32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+'18'!J33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1"/>
        <v>4</v>
      </c>
      <c r="K33" s="71">
        <v>2</v>
      </c>
      <c r="L33" s="15"/>
      <c r="M33" s="64">
        <f t="shared" si="3"/>
        <v>0</v>
      </c>
      <c r="N33" s="17" t="s">
        <v>1454</v>
      </c>
      <c r="O33" s="18"/>
      <c r="P33" s="23">
        <f t="shared" si="2"/>
        <v>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+'18'!J34</f>
        <v>6</v>
      </c>
      <c r="F34" s="70"/>
      <c r="G34" s="46">
        <f t="shared" si="5"/>
        <v>6</v>
      </c>
      <c r="H34" s="77">
        <v>0</v>
      </c>
      <c r="I34" s="75">
        <v>0</v>
      </c>
      <c r="J34" s="46">
        <f t="shared" si="1"/>
        <v>5</v>
      </c>
      <c r="K34" s="71">
        <v>1</v>
      </c>
      <c r="L34" s="15"/>
      <c r="M34" s="64">
        <f t="shared" si="3"/>
        <v>0</v>
      </c>
      <c r="N34" s="17" t="s">
        <v>1454</v>
      </c>
      <c r="O34" s="18"/>
      <c r="P34" s="23">
        <f t="shared" si="2"/>
        <v>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3"/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+'18'!J39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1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5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+'18'!J40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1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+'18'!J41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1"/>
        <v>2</v>
      </c>
      <c r="K41" s="71">
        <v>1</v>
      </c>
      <c r="L41" s="15">
        <v>50</v>
      </c>
      <c r="M41" s="64">
        <f t="shared" si="3"/>
        <v>50</v>
      </c>
      <c r="N41" s="17" t="s">
        <v>1462</v>
      </c>
      <c r="O41" s="18">
        <v>50</v>
      </c>
      <c r="P41" s="23">
        <f t="shared" si="2"/>
        <v>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3"/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+'18'!J46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1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+'18'!J47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1"/>
        <v>7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+'18'!J48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1"/>
        <v>8</v>
      </c>
      <c r="K48" s="71"/>
      <c r="L48" s="20">
        <v>50</v>
      </c>
      <c r="M48" s="64">
        <f t="shared" si="3"/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+'18'!J49</f>
        <v>7</v>
      </c>
      <c r="F49" s="70"/>
      <c r="G49" s="46">
        <f t="shared" si="5"/>
        <v>7</v>
      </c>
      <c r="H49" s="77">
        <v>0</v>
      </c>
      <c r="I49" s="75"/>
      <c r="J49" s="46">
        <f t="shared" si="1"/>
        <v>7</v>
      </c>
      <c r="K49" s="71"/>
      <c r="L49" s="20">
        <v>50</v>
      </c>
      <c r="M49" s="64">
        <f t="shared" si="3"/>
        <v>0</v>
      </c>
      <c r="N49" s="17"/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+'18'!J50</f>
        <v>7</v>
      </c>
      <c r="F50" s="70"/>
      <c r="G50" s="46">
        <f t="shared" si="5"/>
        <v>7</v>
      </c>
      <c r="H50" s="77">
        <v>0</v>
      </c>
      <c r="I50" s="75">
        <v>0</v>
      </c>
      <c r="J50" s="46">
        <f t="shared" si="1"/>
        <v>6</v>
      </c>
      <c r="K50" s="71">
        <v>1</v>
      </c>
      <c r="L50" s="15">
        <v>0</v>
      </c>
      <c r="M50" s="64">
        <f t="shared" si="3"/>
        <v>0</v>
      </c>
      <c r="N50" s="17" t="s">
        <v>1454</v>
      </c>
      <c r="O50" s="18"/>
      <c r="P50" s="23">
        <f t="shared" si="2"/>
        <v>0</v>
      </c>
      <c r="Q50" s="13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3"/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3"/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+'18'!J53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1"/>
        <v>6</v>
      </c>
      <c r="K53" s="71"/>
      <c r="L53" s="20">
        <v>50</v>
      </c>
      <c r="M53" s="64">
        <f t="shared" si="3"/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+'18'!J55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1"/>
        <v>4</v>
      </c>
      <c r="K55" s="71"/>
      <c r="L55" s="15">
        <v>120</v>
      </c>
      <c r="M55" s="64">
        <f t="shared" si="3"/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3"/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+'18'!J57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1"/>
        <v>0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/>
      <c r="P57" s="145">
        <f t="shared" si="2"/>
        <v>120</v>
      </c>
      <c r="Q57" s="13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+'18'!J58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1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+'18'!J59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+'18'!J62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1"/>
        <v>1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/>
      <c r="P62" s="145">
        <f t="shared" si="2"/>
        <v>120</v>
      </c>
      <c r="Q62" s="13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+'18'!J64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1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3"/>
        <v>0</v>
      </c>
      <c r="N66" s="17"/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0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8">+L70*K70</f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8"/>
        <v>0</v>
      </c>
      <c r="N71" s="17" t="s">
        <v>16</v>
      </c>
      <c r="O71" s="18"/>
      <c r="P71" s="23">
        <f t="shared" ref="P71:P132" si="9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+'18'!J72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8"/>
        <v>0</v>
      </c>
      <c r="N72" s="17" t="s">
        <v>16</v>
      </c>
      <c r="O72" s="18"/>
      <c r="P72" s="23">
        <f t="shared" si="9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8"/>
        <v>0</v>
      </c>
      <c r="N73" s="17" t="s">
        <v>16</v>
      </c>
      <c r="O73" s="18"/>
      <c r="P73" s="23">
        <f t="shared" si="9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8"/>
        <v>0</v>
      </c>
      <c r="N74" s="17" t="s">
        <v>16</v>
      </c>
      <c r="O74" s="18"/>
      <c r="P74" s="23">
        <f t="shared" si="9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8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8"/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+'18'!J77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8"/>
        <v>0</v>
      </c>
      <c r="N77" s="17" t="s">
        <v>16</v>
      </c>
      <c r="O77" s="18"/>
      <c r="P77" s="23">
        <f t="shared" si="9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8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8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+'18'!J80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8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+'18'!J81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si="8"/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8"/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8"/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8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8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8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8"/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3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+'18'!J88</f>
        <v>0</v>
      </c>
      <c r="F88" s="70"/>
      <c r="G88" s="46">
        <f t="shared" ref="G88" si="14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8"/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15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8"/>
        <v>0</v>
      </c>
      <c r="N89" s="17" t="s">
        <v>16</v>
      </c>
      <c r="O89" s="18"/>
      <c r="P89" s="23">
        <f t="shared" si="9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8"/>
        <v>0</v>
      </c>
      <c r="N90" s="17" t="s">
        <v>16</v>
      </c>
      <c r="O90" s="18"/>
      <c r="P90" s="23">
        <f t="shared" si="9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8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+'18'!J94</f>
        <v>0</v>
      </c>
      <c r="F94" s="70"/>
      <c r="G94" s="46">
        <f t="shared" ref="G94:G161" si="16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+'18'!J95</f>
        <v>0</v>
      </c>
      <c r="F95" s="70"/>
      <c r="G95" s="46">
        <f t="shared" si="16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+'18'!J96</f>
        <v>0</v>
      </c>
      <c r="F96" s="70"/>
      <c r="G96" s="46">
        <f t="shared" si="16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+'18'!J97</f>
        <v>0</v>
      </c>
      <c r="F97" s="70"/>
      <c r="G97" s="46">
        <f t="shared" si="16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+'18'!J98</f>
        <v>0</v>
      </c>
      <c r="F98" s="70"/>
      <c r="G98" s="46">
        <f t="shared" si="16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+'18'!J99</f>
        <v>0</v>
      </c>
      <c r="F99" s="70"/>
      <c r="G99" s="46">
        <f t="shared" si="16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7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+'18'!J100</f>
        <v>0</v>
      </c>
      <c r="F100" s="70"/>
      <c r="G100" s="46">
        <f t="shared" si="16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7"/>
      <c r="R100" s="43">
        <f t="shared" si="17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+'18'!J101</f>
        <v>0</v>
      </c>
      <c r="F101" s="70"/>
      <c r="G101" s="46">
        <f t="shared" si="16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7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+'18'!J102</f>
        <v>0</v>
      </c>
      <c r="F102" s="70"/>
      <c r="G102" s="46">
        <f t="shared" ref="G102" si="18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7"/>
      <c r="R102" s="43">
        <f t="shared" si="17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7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7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+'18'!J106</f>
        <v>0</v>
      </c>
      <c r="F106" s="70"/>
      <c r="G106" s="46">
        <f t="shared" si="16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+'18'!J107</f>
        <v>0</v>
      </c>
      <c r="F107" s="70"/>
      <c r="G107" s="46">
        <f t="shared" si="16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+'18'!J108</f>
        <v>0</v>
      </c>
      <c r="F108" s="70"/>
      <c r="G108" s="46">
        <f t="shared" si="16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8"/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+'18'!J109</f>
        <v>0</v>
      </c>
      <c r="F109" s="70"/>
      <c r="G109" s="46">
        <f t="shared" si="16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8"/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+'18'!J110</f>
        <v>17</v>
      </c>
      <c r="F110" s="70"/>
      <c r="G110" s="46">
        <f t="shared" si="16"/>
        <v>17</v>
      </c>
      <c r="H110" s="77">
        <v>0</v>
      </c>
      <c r="I110" s="75">
        <v>0</v>
      </c>
      <c r="J110" s="46">
        <f t="shared" si="6"/>
        <v>16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45">
        <f t="shared" si="9"/>
        <v>120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+'18'!J111</f>
        <v>10</v>
      </c>
      <c r="F111" s="70"/>
      <c r="G111" s="46">
        <f t="shared" si="16"/>
        <v>10</v>
      </c>
      <c r="H111" s="77">
        <v>0</v>
      </c>
      <c r="I111" s="75">
        <v>0</v>
      </c>
      <c r="J111" s="46">
        <f t="shared" si="6"/>
        <v>10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+'18'!J112</f>
        <v>3</v>
      </c>
      <c r="F112" s="70"/>
      <c r="G112" s="46">
        <f t="shared" si="16"/>
        <v>3</v>
      </c>
      <c r="H112" s="77">
        <v>0</v>
      </c>
      <c r="I112" s="75">
        <v>0</v>
      </c>
      <c r="J112" s="46">
        <f t="shared" si="6"/>
        <v>3</v>
      </c>
      <c r="K112" s="71"/>
      <c r="L112" s="20">
        <v>100</v>
      </c>
      <c r="M112" s="64">
        <f t="shared" si="8"/>
        <v>0</v>
      </c>
      <c r="N112" s="17" t="s">
        <v>16</v>
      </c>
      <c r="O112" s="18"/>
      <c r="P112" s="23">
        <f t="shared" si="9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+'18'!J113</f>
        <v>9</v>
      </c>
      <c r="F113" s="70"/>
      <c r="G113" s="46">
        <f t="shared" si="16"/>
        <v>9</v>
      </c>
      <c r="H113" s="77">
        <v>0</v>
      </c>
      <c r="I113" s="75">
        <v>0</v>
      </c>
      <c r="J113" s="46">
        <f t="shared" si="6"/>
        <v>6</v>
      </c>
      <c r="K113" s="71">
        <v>3</v>
      </c>
      <c r="L113" s="20">
        <v>55</v>
      </c>
      <c r="M113" s="64">
        <f t="shared" si="8"/>
        <v>165</v>
      </c>
      <c r="N113" s="17" t="s">
        <v>16</v>
      </c>
      <c r="O113" s="18"/>
      <c r="P113" s="145">
        <f t="shared" si="9"/>
        <v>165</v>
      </c>
      <c r="Q113" s="131">
        <v>22.55</v>
      </c>
      <c r="R113" s="43">
        <f t="shared" si="10"/>
        <v>67.650000000000006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+'18'!J114</f>
        <v>0</v>
      </c>
      <c r="F114" s="70"/>
      <c r="G114" s="46">
        <f t="shared" si="16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+'18'!J115</f>
        <v>10</v>
      </c>
      <c r="F115" s="70"/>
      <c r="G115" s="46">
        <f t="shared" si="16"/>
        <v>10</v>
      </c>
      <c r="H115" s="77">
        <v>0</v>
      </c>
      <c r="I115" s="75">
        <v>0</v>
      </c>
      <c r="J115" s="46">
        <f t="shared" si="6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+'18'!J116</f>
        <v>15</v>
      </c>
      <c r="F116" s="70"/>
      <c r="G116" s="46">
        <f t="shared" si="16"/>
        <v>15</v>
      </c>
      <c r="H116" s="77">
        <v>0</v>
      </c>
      <c r="I116" s="75">
        <v>0</v>
      </c>
      <c r="J116" s="46">
        <f t="shared" si="6"/>
        <v>15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+'18'!J117</f>
        <v>6</v>
      </c>
      <c r="F117" s="70"/>
      <c r="G117" s="46">
        <f t="shared" si="16"/>
        <v>6</v>
      </c>
      <c r="H117" s="77">
        <v>0</v>
      </c>
      <c r="I117" s="75">
        <v>0</v>
      </c>
      <c r="J117" s="46">
        <f t="shared" si="6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+'18'!J118</f>
        <v>0</v>
      </c>
      <c r="F118" s="70"/>
      <c r="G118" s="46">
        <f t="shared" si="16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+'18'!J119</f>
        <v>0</v>
      </c>
      <c r="F119" s="70"/>
      <c r="G119" s="46">
        <f t="shared" si="16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+'18'!J120</f>
        <v>0</v>
      </c>
      <c r="F120" s="70"/>
      <c r="G120" s="46">
        <f t="shared" si="16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+'18'!J121</f>
        <v>0</v>
      </c>
      <c r="F121" s="70"/>
      <c r="G121" s="46">
        <f t="shared" si="16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8"/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+'18'!J122</f>
        <v>0</v>
      </c>
      <c r="F122" s="70"/>
      <c r="G122" s="46">
        <f t="shared" si="16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+'18'!J123</f>
        <v>0</v>
      </c>
      <c r="F123" s="70"/>
      <c r="G123" s="46">
        <f t="shared" si="16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+'18'!J124</f>
        <v>0</v>
      </c>
      <c r="F124" s="70"/>
      <c r="G124" s="46">
        <f t="shared" si="16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8"/>
        <v>0</v>
      </c>
      <c r="N124" s="17" t="s">
        <v>16</v>
      </c>
      <c r="O124" s="18"/>
      <c r="P124" s="23">
        <f t="shared" si="9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+'18'!J125</f>
        <v>0</v>
      </c>
      <c r="F125" s="70"/>
      <c r="G125" s="46">
        <f t="shared" si="16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+'18'!J126</f>
        <v>0</v>
      </c>
      <c r="F126" s="70"/>
      <c r="G126" s="46">
        <f t="shared" si="16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+'18'!J127</f>
        <v>0</v>
      </c>
      <c r="F127" s="70"/>
      <c r="G127" s="46">
        <f t="shared" si="16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+'18'!J128</f>
        <v>0</v>
      </c>
      <c r="F128" s="70"/>
      <c r="G128" s="46">
        <f t="shared" si="16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+'18'!J129</f>
        <v>0</v>
      </c>
      <c r="F129" s="70"/>
      <c r="G129" s="46">
        <f t="shared" si="16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+'18'!J130</f>
        <v>0</v>
      </c>
      <c r="F130" s="70"/>
      <c r="G130" s="46">
        <f t="shared" si="16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+'18'!J131</f>
        <v>6</v>
      </c>
      <c r="F131" s="70"/>
      <c r="G131" s="46">
        <f t="shared" si="16"/>
        <v>6</v>
      </c>
      <c r="H131" s="77">
        <v>0</v>
      </c>
      <c r="I131" s="75">
        <v>0</v>
      </c>
      <c r="J131" s="46">
        <f t="shared" si="6"/>
        <v>6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+'18'!J132</f>
        <v>3</v>
      </c>
      <c r="F132" s="70"/>
      <c r="G132" s="46">
        <f t="shared" si="16"/>
        <v>3</v>
      </c>
      <c r="H132" s="77"/>
      <c r="I132" s="75">
        <v>0</v>
      </c>
      <c r="J132" s="46">
        <f t="shared" si="6"/>
        <v>2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45">
        <f t="shared" si="9"/>
        <v>60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+'18'!J133</f>
        <v>1</v>
      </c>
      <c r="F133" s="70"/>
      <c r="G133" s="46">
        <f t="shared" si="16"/>
        <v>1</v>
      </c>
      <c r="H133" s="77">
        <v>0</v>
      </c>
      <c r="I133" s="75">
        <v>0</v>
      </c>
      <c r="J133" s="46">
        <f t="shared" ref="J133:J196" si="19">+G133-H133-K133-I133</f>
        <v>0</v>
      </c>
      <c r="K133" s="71">
        <v>1</v>
      </c>
      <c r="L133" s="20">
        <v>0</v>
      </c>
      <c r="M133" s="64">
        <f t="shared" si="8"/>
        <v>0</v>
      </c>
      <c r="N133" s="17" t="s">
        <v>1454</v>
      </c>
      <c r="O133" s="18"/>
      <c r="P133" s="23">
        <f t="shared" ref="P133:P196" si="20">SUM(M133-O133)</f>
        <v>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+'18'!J134</f>
        <v>0</v>
      </c>
      <c r="F134" s="70"/>
      <c r="G134" s="46">
        <f t="shared" si="16"/>
        <v>0</v>
      </c>
      <c r="H134" s="77">
        <v>0</v>
      </c>
      <c r="I134" s="75">
        <v>0</v>
      </c>
      <c r="J134" s="46">
        <f t="shared" si="19"/>
        <v>0</v>
      </c>
      <c r="K134" s="71"/>
      <c r="L134" s="20">
        <v>35</v>
      </c>
      <c r="M134" s="64">
        <f t="shared" ref="M134:M197" si="21">+L134*K134</f>
        <v>0</v>
      </c>
      <c r="N134" s="17" t="s">
        <v>16</v>
      </c>
      <c r="O134" s="18"/>
      <c r="P134" s="23">
        <f t="shared" si="20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+'18'!J135</f>
        <v>0</v>
      </c>
      <c r="F135" s="70"/>
      <c r="G135" s="46">
        <f t="shared" si="16"/>
        <v>0</v>
      </c>
      <c r="H135" s="77">
        <v>0</v>
      </c>
      <c r="I135" s="75">
        <v>0</v>
      </c>
      <c r="J135" s="46">
        <f t="shared" si="19"/>
        <v>0</v>
      </c>
      <c r="K135" s="71"/>
      <c r="L135" s="20">
        <v>35</v>
      </c>
      <c r="M135" s="64">
        <f t="shared" si="21"/>
        <v>0</v>
      </c>
      <c r="N135" s="17" t="s">
        <v>16</v>
      </c>
      <c r="O135" s="18"/>
      <c r="P135" s="23">
        <f t="shared" si="20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+'18'!J136</f>
        <v>0</v>
      </c>
      <c r="F136" s="70"/>
      <c r="G136" s="46">
        <f t="shared" si="16"/>
        <v>0</v>
      </c>
      <c r="H136" s="77">
        <v>0</v>
      </c>
      <c r="I136" s="75">
        <v>0</v>
      </c>
      <c r="J136" s="46">
        <f t="shared" si="19"/>
        <v>0</v>
      </c>
      <c r="K136" s="71"/>
      <c r="L136" s="20">
        <v>35</v>
      </c>
      <c r="M136" s="64">
        <f t="shared" si="21"/>
        <v>0</v>
      </c>
      <c r="N136" s="17" t="s">
        <v>16</v>
      </c>
      <c r="O136" s="18"/>
      <c r="P136" s="23">
        <f t="shared" si="20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+'18'!J137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9"/>
        <v>0</v>
      </c>
      <c r="K137" s="71"/>
      <c r="L137" s="20">
        <v>35</v>
      </c>
      <c r="M137" s="64">
        <f t="shared" si="21"/>
        <v>0</v>
      </c>
      <c r="N137" s="17" t="s">
        <v>16</v>
      </c>
      <c r="O137" s="18"/>
      <c r="P137" s="23">
        <f t="shared" si="20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+'18'!J138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9"/>
        <v>0</v>
      </c>
      <c r="K138" s="71"/>
      <c r="L138" s="20">
        <v>50</v>
      </c>
      <c r="M138" s="64">
        <f t="shared" si="21"/>
        <v>0</v>
      </c>
      <c r="N138" s="17" t="s">
        <v>16</v>
      </c>
      <c r="O138" s="18"/>
      <c r="P138" s="23">
        <f t="shared" si="20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+'18'!J139</f>
        <v>0</v>
      </c>
      <c r="F139" s="70"/>
      <c r="G139" s="46">
        <f t="shared" si="16"/>
        <v>0</v>
      </c>
      <c r="H139" s="77">
        <v>0</v>
      </c>
      <c r="I139" s="75">
        <v>0</v>
      </c>
      <c r="J139" s="46">
        <f t="shared" si="19"/>
        <v>0</v>
      </c>
      <c r="K139" s="71"/>
      <c r="L139" s="20">
        <v>35</v>
      </c>
      <c r="M139" s="64">
        <f t="shared" si="21"/>
        <v>0</v>
      </c>
      <c r="N139" s="17" t="s">
        <v>16</v>
      </c>
      <c r="O139" s="18"/>
      <c r="P139" s="23">
        <f t="shared" si="20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+'18'!J140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9"/>
        <v>0</v>
      </c>
      <c r="K140" s="71"/>
      <c r="L140" s="20">
        <v>10</v>
      </c>
      <c r="M140" s="64">
        <f t="shared" si="21"/>
        <v>0</v>
      </c>
      <c r="N140" s="17" t="s">
        <v>16</v>
      </c>
      <c r="O140" s="18"/>
      <c r="P140" s="23">
        <f t="shared" si="20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+'18'!J141</f>
        <v>0</v>
      </c>
      <c r="F141" s="70"/>
      <c r="G141" s="46">
        <f t="shared" si="16"/>
        <v>0</v>
      </c>
      <c r="H141" s="77">
        <v>0</v>
      </c>
      <c r="I141" s="75">
        <v>0</v>
      </c>
      <c r="J141" s="46">
        <f t="shared" si="19"/>
        <v>0</v>
      </c>
      <c r="K141" s="71"/>
      <c r="L141" s="20">
        <v>10</v>
      </c>
      <c r="M141" s="64">
        <f t="shared" si="21"/>
        <v>0</v>
      </c>
      <c r="N141" s="17" t="s">
        <v>16</v>
      </c>
      <c r="O141" s="18"/>
      <c r="P141" s="23">
        <f t="shared" si="20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+'18'!J142</f>
        <v>0</v>
      </c>
      <c r="F142" s="70"/>
      <c r="G142" s="46">
        <f t="shared" si="16"/>
        <v>0</v>
      </c>
      <c r="H142" s="77">
        <v>0</v>
      </c>
      <c r="I142" s="75">
        <v>0</v>
      </c>
      <c r="J142" s="46">
        <f t="shared" si="19"/>
        <v>0</v>
      </c>
      <c r="K142" s="71"/>
      <c r="L142" s="20">
        <v>10</v>
      </c>
      <c r="M142" s="64">
        <f t="shared" si="21"/>
        <v>0</v>
      </c>
      <c r="N142" s="17" t="s">
        <v>16</v>
      </c>
      <c r="O142" s="18"/>
      <c r="P142" s="23">
        <f t="shared" si="20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+'18'!J143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9"/>
        <v>0</v>
      </c>
      <c r="K143" s="71"/>
      <c r="L143" s="22">
        <v>10</v>
      </c>
      <c r="M143" s="64">
        <f t="shared" si="21"/>
        <v>0</v>
      </c>
      <c r="N143" s="17" t="s">
        <v>16</v>
      </c>
      <c r="O143" s="18"/>
      <c r="P143" s="23">
        <f t="shared" si="20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+'18'!J144</f>
        <v>0</v>
      </c>
      <c r="F144" s="70"/>
      <c r="G144" s="46">
        <f t="shared" si="16"/>
        <v>0</v>
      </c>
      <c r="H144" s="77">
        <v>0</v>
      </c>
      <c r="I144" s="75">
        <v>0</v>
      </c>
      <c r="J144" s="46">
        <f t="shared" si="19"/>
        <v>0</v>
      </c>
      <c r="K144" s="71"/>
      <c r="L144" s="22">
        <v>10</v>
      </c>
      <c r="M144" s="64">
        <f t="shared" si="21"/>
        <v>0</v>
      </c>
      <c r="N144" s="17" t="s">
        <v>16</v>
      </c>
      <c r="O144" s="18"/>
      <c r="P144" s="23">
        <f t="shared" si="20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+'18'!J145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9"/>
        <v>0</v>
      </c>
      <c r="K145" s="71"/>
      <c r="L145" s="20">
        <v>10</v>
      </c>
      <c r="M145" s="64">
        <f t="shared" si="21"/>
        <v>0</v>
      </c>
      <c r="N145" s="17" t="s">
        <v>16</v>
      </c>
      <c r="O145" s="18"/>
      <c r="P145" s="23">
        <f t="shared" si="20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+'18'!J146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9"/>
        <v>0</v>
      </c>
      <c r="K146" s="71"/>
      <c r="L146" s="20">
        <v>10</v>
      </c>
      <c r="M146" s="64">
        <f t="shared" si="21"/>
        <v>0</v>
      </c>
      <c r="N146" s="17" t="s">
        <v>16</v>
      </c>
      <c r="O146" s="18"/>
      <c r="P146" s="23">
        <f t="shared" si="20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+'18'!J147</f>
        <v>0</v>
      </c>
      <c r="F147" s="70"/>
      <c r="G147" s="46">
        <f t="shared" si="16"/>
        <v>0</v>
      </c>
      <c r="H147" s="77">
        <v>0</v>
      </c>
      <c r="I147" s="75">
        <v>0</v>
      </c>
      <c r="J147" s="46">
        <f t="shared" si="19"/>
        <v>0</v>
      </c>
      <c r="K147" s="71"/>
      <c r="L147" s="20">
        <v>10</v>
      </c>
      <c r="M147" s="64">
        <f t="shared" si="21"/>
        <v>0</v>
      </c>
      <c r="N147" s="17" t="s">
        <v>16</v>
      </c>
      <c r="O147" s="18"/>
      <c r="P147" s="23">
        <f t="shared" si="20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+'18'!J148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9"/>
        <v>0</v>
      </c>
      <c r="K148" s="71"/>
      <c r="L148" s="20">
        <v>40</v>
      </c>
      <c r="M148" s="64">
        <f t="shared" si="21"/>
        <v>0</v>
      </c>
      <c r="N148" s="17" t="s">
        <v>16</v>
      </c>
      <c r="O148" s="18"/>
      <c r="P148" s="23">
        <f t="shared" si="20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+'18'!J149</f>
        <v>0</v>
      </c>
      <c r="F149" s="70"/>
      <c r="G149" s="46">
        <f t="shared" si="16"/>
        <v>0</v>
      </c>
      <c r="H149" s="77">
        <v>0</v>
      </c>
      <c r="I149" s="75">
        <v>0</v>
      </c>
      <c r="J149" s="46">
        <f t="shared" si="19"/>
        <v>0</v>
      </c>
      <c r="K149" s="71"/>
      <c r="L149" s="20">
        <v>50</v>
      </c>
      <c r="M149" s="64">
        <f t="shared" si="21"/>
        <v>0</v>
      </c>
      <c r="N149" s="17" t="s">
        <v>16</v>
      </c>
      <c r="O149" s="18"/>
      <c r="P149" s="23">
        <f t="shared" si="20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+'18'!J150</f>
        <v>0</v>
      </c>
      <c r="F150" s="70"/>
      <c r="G150" s="46">
        <f t="shared" si="16"/>
        <v>0</v>
      </c>
      <c r="H150" s="77">
        <v>0</v>
      </c>
      <c r="I150" s="75">
        <v>0</v>
      </c>
      <c r="J150" s="46">
        <f t="shared" si="19"/>
        <v>0</v>
      </c>
      <c r="K150" s="71"/>
      <c r="L150" s="20">
        <v>55</v>
      </c>
      <c r="M150" s="64">
        <f t="shared" si="21"/>
        <v>0</v>
      </c>
      <c r="N150" s="17" t="s">
        <v>16</v>
      </c>
      <c r="O150" s="18"/>
      <c r="P150" s="23">
        <f t="shared" si="20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+'18'!J151</f>
        <v>0</v>
      </c>
      <c r="F151" s="70"/>
      <c r="G151" s="46">
        <f t="shared" si="16"/>
        <v>0</v>
      </c>
      <c r="H151" s="77">
        <v>0</v>
      </c>
      <c r="I151" s="75">
        <v>0</v>
      </c>
      <c r="J151" s="46">
        <f t="shared" si="19"/>
        <v>0</v>
      </c>
      <c r="K151" s="71"/>
      <c r="L151" s="20">
        <v>55</v>
      </c>
      <c r="M151" s="64">
        <f t="shared" si="21"/>
        <v>0</v>
      </c>
      <c r="N151" s="17" t="s">
        <v>16</v>
      </c>
      <c r="O151" s="18"/>
      <c r="P151" s="23">
        <f t="shared" si="20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+'18'!J152</f>
        <v>0</v>
      </c>
      <c r="F152" s="70"/>
      <c r="G152" s="46">
        <f t="shared" si="16"/>
        <v>0</v>
      </c>
      <c r="H152" s="77">
        <v>0</v>
      </c>
      <c r="I152" s="75">
        <v>0</v>
      </c>
      <c r="J152" s="46">
        <f t="shared" si="19"/>
        <v>0</v>
      </c>
      <c r="K152" s="71"/>
      <c r="L152" s="20">
        <v>55</v>
      </c>
      <c r="M152" s="64">
        <f t="shared" si="21"/>
        <v>0</v>
      </c>
      <c r="N152" s="17" t="s">
        <v>16</v>
      </c>
      <c r="O152" s="18"/>
      <c r="P152" s="23">
        <f t="shared" si="20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+'18'!J153</f>
        <v>0</v>
      </c>
      <c r="F153" s="70"/>
      <c r="G153" s="46">
        <f t="shared" si="16"/>
        <v>0</v>
      </c>
      <c r="H153" s="77">
        <v>0</v>
      </c>
      <c r="I153" s="75">
        <v>0</v>
      </c>
      <c r="J153" s="46">
        <f t="shared" si="19"/>
        <v>0</v>
      </c>
      <c r="K153" s="71"/>
      <c r="L153" s="20">
        <v>30</v>
      </c>
      <c r="M153" s="64">
        <f t="shared" si="21"/>
        <v>0</v>
      </c>
      <c r="N153" s="17" t="s">
        <v>16</v>
      </c>
      <c r="O153" s="18"/>
      <c r="P153" s="23">
        <f t="shared" si="20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+'18'!J154</f>
        <v>0</v>
      </c>
      <c r="F154" s="70"/>
      <c r="G154" s="46">
        <f t="shared" si="16"/>
        <v>0</v>
      </c>
      <c r="H154" s="77">
        <v>0</v>
      </c>
      <c r="I154" s="75">
        <v>0</v>
      </c>
      <c r="J154" s="46">
        <f t="shared" si="19"/>
        <v>0</v>
      </c>
      <c r="K154" s="71"/>
      <c r="L154" s="20">
        <v>25</v>
      </c>
      <c r="M154" s="64">
        <f t="shared" si="21"/>
        <v>0</v>
      </c>
      <c r="N154" s="17" t="s">
        <v>16</v>
      </c>
      <c r="O154" s="18"/>
      <c r="P154" s="23">
        <f t="shared" si="20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+'18'!J155</f>
        <v>0</v>
      </c>
      <c r="F155" s="70"/>
      <c r="G155" s="46">
        <f t="shared" si="16"/>
        <v>0</v>
      </c>
      <c r="H155" s="77">
        <v>0</v>
      </c>
      <c r="I155" s="75">
        <v>0</v>
      </c>
      <c r="J155" s="46">
        <f t="shared" si="19"/>
        <v>0</v>
      </c>
      <c r="K155" s="71"/>
      <c r="L155" s="20">
        <v>25</v>
      </c>
      <c r="M155" s="64">
        <f t="shared" si="21"/>
        <v>0</v>
      </c>
      <c r="N155" s="17" t="s">
        <v>16</v>
      </c>
      <c r="O155" s="18"/>
      <c r="P155" s="23">
        <f t="shared" si="20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+'18'!J156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9"/>
        <v>0</v>
      </c>
      <c r="K156" s="71"/>
      <c r="L156" s="20">
        <v>15</v>
      </c>
      <c r="M156" s="64">
        <f t="shared" si="21"/>
        <v>0</v>
      </c>
      <c r="N156" s="17" t="s">
        <v>16</v>
      </c>
      <c r="O156" s="18"/>
      <c r="P156" s="23">
        <f t="shared" si="20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+'18'!J157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9"/>
        <v>0</v>
      </c>
      <c r="K157" s="71"/>
      <c r="L157" s="20">
        <v>50</v>
      </c>
      <c r="M157" s="64">
        <f t="shared" si="21"/>
        <v>0</v>
      </c>
      <c r="N157" s="17" t="s">
        <v>16</v>
      </c>
      <c r="O157" s="18"/>
      <c r="P157" s="23">
        <f t="shared" si="20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+'18'!J158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9"/>
        <v>0</v>
      </c>
      <c r="K158" s="71"/>
      <c r="L158" s="20">
        <v>65</v>
      </c>
      <c r="M158" s="64">
        <f t="shared" si="21"/>
        <v>0</v>
      </c>
      <c r="N158" s="17" t="s">
        <v>16</v>
      </c>
      <c r="O158" s="18"/>
      <c r="P158" s="23">
        <f t="shared" si="20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+'18'!J159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9"/>
        <v>0</v>
      </c>
      <c r="K159" s="71"/>
      <c r="L159" s="20">
        <v>50</v>
      </c>
      <c r="M159" s="64">
        <f t="shared" si="21"/>
        <v>0</v>
      </c>
      <c r="N159" s="17" t="s">
        <v>16</v>
      </c>
      <c r="O159" s="18"/>
      <c r="P159" s="23">
        <f t="shared" si="20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+'18'!J160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9"/>
        <v>0</v>
      </c>
      <c r="K160" s="71"/>
      <c r="L160" s="20">
        <v>50</v>
      </c>
      <c r="M160" s="64">
        <f t="shared" si="21"/>
        <v>0</v>
      </c>
      <c r="N160" s="17" t="s">
        <v>16</v>
      </c>
      <c r="O160" s="18"/>
      <c r="P160" s="23">
        <f t="shared" si="20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+'18'!J161</f>
        <v>0</v>
      </c>
      <c r="F161" s="70"/>
      <c r="G161" s="46">
        <f t="shared" si="16"/>
        <v>0</v>
      </c>
      <c r="H161" s="77">
        <v>0</v>
      </c>
      <c r="I161" s="75">
        <v>0</v>
      </c>
      <c r="J161" s="46">
        <f t="shared" si="19"/>
        <v>0</v>
      </c>
      <c r="K161" s="71"/>
      <c r="L161" s="20">
        <v>60</v>
      </c>
      <c r="M161" s="64">
        <f t="shared" si="21"/>
        <v>0</v>
      </c>
      <c r="N161" s="17" t="s">
        <v>16</v>
      </c>
      <c r="O161" s="18"/>
      <c r="P161" s="23">
        <f t="shared" si="20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+'18'!J162</f>
        <v>0</v>
      </c>
      <c r="F162" s="70"/>
      <c r="G162" s="46">
        <f t="shared" ref="G162:G230" si="22">E162+F162</f>
        <v>0</v>
      </c>
      <c r="H162" s="77">
        <v>0</v>
      </c>
      <c r="I162" s="75">
        <v>0</v>
      </c>
      <c r="J162" s="46">
        <f t="shared" si="19"/>
        <v>0</v>
      </c>
      <c r="K162" s="71"/>
      <c r="L162" s="20">
        <v>60</v>
      </c>
      <c r="M162" s="64">
        <f t="shared" si="21"/>
        <v>0</v>
      </c>
      <c r="N162" s="17" t="s">
        <v>16</v>
      </c>
      <c r="O162" s="18"/>
      <c r="P162" s="23">
        <f t="shared" si="20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+'18'!J163</f>
        <v>0</v>
      </c>
      <c r="F163" s="70"/>
      <c r="G163" s="46">
        <f t="shared" si="22"/>
        <v>0</v>
      </c>
      <c r="H163" s="77">
        <v>0</v>
      </c>
      <c r="I163" s="75">
        <v>0</v>
      </c>
      <c r="J163" s="46">
        <f t="shared" si="19"/>
        <v>0</v>
      </c>
      <c r="K163" s="71"/>
      <c r="L163" s="20">
        <v>25</v>
      </c>
      <c r="M163" s="64">
        <f t="shared" si="21"/>
        <v>0</v>
      </c>
      <c r="N163" s="17" t="s">
        <v>16</v>
      </c>
      <c r="O163" s="18"/>
      <c r="P163" s="23">
        <f t="shared" si="20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+'18'!J164</f>
        <v>0</v>
      </c>
      <c r="F164" s="70"/>
      <c r="G164" s="46">
        <f t="shared" si="22"/>
        <v>0</v>
      </c>
      <c r="H164" s="77">
        <v>0</v>
      </c>
      <c r="I164" s="75">
        <v>0</v>
      </c>
      <c r="J164" s="46">
        <f t="shared" si="19"/>
        <v>0</v>
      </c>
      <c r="K164" s="71"/>
      <c r="L164" s="20">
        <v>45</v>
      </c>
      <c r="M164" s="64">
        <f t="shared" si="21"/>
        <v>0</v>
      </c>
      <c r="N164" s="17" t="s">
        <v>16</v>
      </c>
      <c r="O164" s="18"/>
      <c r="P164" s="23">
        <f t="shared" si="20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+'18'!J165</f>
        <v>0</v>
      </c>
      <c r="F165" s="70"/>
      <c r="G165" s="46">
        <f t="shared" si="22"/>
        <v>0</v>
      </c>
      <c r="H165" s="77">
        <v>0</v>
      </c>
      <c r="I165" s="75">
        <v>0</v>
      </c>
      <c r="J165" s="46">
        <f t="shared" si="19"/>
        <v>0</v>
      </c>
      <c r="K165" s="71"/>
      <c r="L165" s="20">
        <v>45</v>
      </c>
      <c r="M165" s="64">
        <f t="shared" si="21"/>
        <v>0</v>
      </c>
      <c r="N165" s="17" t="s">
        <v>16</v>
      </c>
      <c r="O165" s="18"/>
      <c r="P165" s="23">
        <f t="shared" si="20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+'18'!J166</f>
        <v>0</v>
      </c>
      <c r="F166" s="70"/>
      <c r="G166" s="46">
        <f t="shared" si="22"/>
        <v>0</v>
      </c>
      <c r="H166" s="77">
        <v>0</v>
      </c>
      <c r="I166" s="75">
        <v>0</v>
      </c>
      <c r="J166" s="46">
        <f t="shared" si="19"/>
        <v>0</v>
      </c>
      <c r="K166" s="71"/>
      <c r="L166" s="20">
        <v>45</v>
      </c>
      <c r="M166" s="64">
        <f t="shared" si="21"/>
        <v>0</v>
      </c>
      <c r="N166" s="17" t="s">
        <v>16</v>
      </c>
      <c r="O166" s="18"/>
      <c r="P166" s="23">
        <f t="shared" si="20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+'18'!J167</f>
        <v>0</v>
      </c>
      <c r="F167" s="70"/>
      <c r="G167" s="46">
        <f t="shared" si="22"/>
        <v>0</v>
      </c>
      <c r="H167" s="77">
        <v>0</v>
      </c>
      <c r="I167" s="75">
        <v>0</v>
      </c>
      <c r="J167" s="46">
        <f t="shared" si="19"/>
        <v>0</v>
      </c>
      <c r="K167" s="71"/>
      <c r="L167" s="20">
        <v>45</v>
      </c>
      <c r="M167" s="64">
        <f t="shared" si="21"/>
        <v>0</v>
      </c>
      <c r="N167" s="17" t="s">
        <v>16</v>
      </c>
      <c r="O167" s="18"/>
      <c r="P167" s="23">
        <f t="shared" si="2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+'18'!J168</f>
        <v>0</v>
      </c>
      <c r="F168" s="70"/>
      <c r="G168" s="46">
        <f t="shared" si="22"/>
        <v>0</v>
      </c>
      <c r="H168" s="77">
        <v>0</v>
      </c>
      <c r="I168" s="75">
        <v>0</v>
      </c>
      <c r="J168" s="46">
        <f t="shared" si="19"/>
        <v>0</v>
      </c>
      <c r="K168" s="71"/>
      <c r="L168" s="20">
        <v>45</v>
      </c>
      <c r="M168" s="64">
        <f t="shared" si="21"/>
        <v>0</v>
      </c>
      <c r="N168" s="17" t="s">
        <v>16</v>
      </c>
      <c r="O168" s="18"/>
      <c r="P168" s="23">
        <f t="shared" si="2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+'18'!J169</f>
        <v>0</v>
      </c>
      <c r="F169" s="70"/>
      <c r="G169" s="46">
        <f t="shared" si="22"/>
        <v>0</v>
      </c>
      <c r="H169" s="77">
        <v>0</v>
      </c>
      <c r="I169" s="75">
        <v>0</v>
      </c>
      <c r="J169" s="46">
        <f t="shared" si="19"/>
        <v>0</v>
      </c>
      <c r="K169" s="71"/>
      <c r="L169" s="20">
        <v>45</v>
      </c>
      <c r="M169" s="64">
        <f t="shared" si="21"/>
        <v>0</v>
      </c>
      <c r="N169" s="17" t="s">
        <v>16</v>
      </c>
      <c r="O169" s="18"/>
      <c r="P169" s="23">
        <f t="shared" si="20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+'18'!J170</f>
        <v>0</v>
      </c>
      <c r="F170" s="70"/>
      <c r="G170" s="46">
        <f t="shared" si="22"/>
        <v>0</v>
      </c>
      <c r="H170" s="77">
        <v>0</v>
      </c>
      <c r="I170" s="75">
        <v>0</v>
      </c>
      <c r="J170" s="46">
        <f t="shared" si="19"/>
        <v>0</v>
      </c>
      <c r="K170" s="71"/>
      <c r="L170" s="22">
        <v>35</v>
      </c>
      <c r="M170" s="64">
        <f t="shared" si="21"/>
        <v>0</v>
      </c>
      <c r="N170" s="17" t="s">
        <v>16</v>
      </c>
      <c r="O170" s="18"/>
      <c r="P170" s="23">
        <f t="shared" si="20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+'18'!J171</f>
        <v>0</v>
      </c>
      <c r="F171" s="70"/>
      <c r="G171" s="46">
        <f t="shared" si="22"/>
        <v>0</v>
      </c>
      <c r="H171" s="77">
        <v>0</v>
      </c>
      <c r="I171" s="75">
        <v>0</v>
      </c>
      <c r="J171" s="46">
        <f t="shared" si="19"/>
        <v>0</v>
      </c>
      <c r="K171" s="71"/>
      <c r="L171" s="22">
        <v>25</v>
      </c>
      <c r="M171" s="64">
        <f t="shared" si="21"/>
        <v>0</v>
      </c>
      <c r="N171" s="17" t="s">
        <v>16</v>
      </c>
      <c r="O171" s="18"/>
      <c r="P171" s="23">
        <f t="shared" si="20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+'18'!J172</f>
        <v>0</v>
      </c>
      <c r="F172" s="70"/>
      <c r="G172" s="46">
        <f t="shared" si="22"/>
        <v>0</v>
      </c>
      <c r="H172" s="77">
        <v>0</v>
      </c>
      <c r="I172" s="75">
        <v>0</v>
      </c>
      <c r="J172" s="46">
        <f t="shared" si="19"/>
        <v>0</v>
      </c>
      <c r="K172" s="71"/>
      <c r="L172" s="20">
        <v>100</v>
      </c>
      <c r="M172" s="64">
        <f t="shared" si="21"/>
        <v>0</v>
      </c>
      <c r="N172" s="17" t="s">
        <v>16</v>
      </c>
      <c r="O172" s="18"/>
      <c r="P172" s="23">
        <f t="shared" si="20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9"/>
        <v>0</v>
      </c>
      <c r="K173" s="71"/>
      <c r="L173" s="20">
        <v>35</v>
      </c>
      <c r="M173" s="64">
        <f t="shared" si="21"/>
        <v>0</v>
      </c>
      <c r="N173" s="17" t="s">
        <v>16</v>
      </c>
      <c r="O173" s="18"/>
      <c r="P173" s="23">
        <f t="shared" si="20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+'18'!J174</f>
        <v>0</v>
      </c>
      <c r="F174" s="70"/>
      <c r="G174" s="46">
        <f t="shared" ref="G174" si="23">E174+F174</f>
        <v>0</v>
      </c>
      <c r="H174" s="77">
        <v>0</v>
      </c>
      <c r="I174" s="75">
        <v>0</v>
      </c>
      <c r="J174" s="46">
        <f t="shared" si="19"/>
        <v>0</v>
      </c>
      <c r="K174" s="71"/>
      <c r="L174" s="15">
        <v>65</v>
      </c>
      <c r="M174" s="64">
        <f t="shared" si="21"/>
        <v>0</v>
      </c>
      <c r="N174" s="17" t="s">
        <v>16</v>
      </c>
      <c r="O174" s="18"/>
      <c r="P174" s="23">
        <f t="shared" si="2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+'18'!J175</f>
        <v>9</v>
      </c>
      <c r="F175" s="70"/>
      <c r="G175" s="46">
        <f t="shared" si="22"/>
        <v>9</v>
      </c>
      <c r="H175" s="77">
        <v>0</v>
      </c>
      <c r="I175" s="75">
        <v>0</v>
      </c>
      <c r="J175" s="46">
        <f t="shared" si="19"/>
        <v>8</v>
      </c>
      <c r="K175" s="71">
        <v>1</v>
      </c>
      <c r="L175" s="15">
        <v>50</v>
      </c>
      <c r="M175" s="64">
        <f t="shared" si="21"/>
        <v>50</v>
      </c>
      <c r="N175" s="17" t="s">
        <v>16</v>
      </c>
      <c r="O175" s="18"/>
      <c r="P175" s="145">
        <f t="shared" si="20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+'18'!J176</f>
        <v>0</v>
      </c>
      <c r="F176" s="70"/>
      <c r="G176" s="46">
        <f t="shared" si="22"/>
        <v>0</v>
      </c>
      <c r="H176" s="77">
        <v>0</v>
      </c>
      <c r="I176" s="75">
        <v>0</v>
      </c>
      <c r="J176" s="46">
        <f t="shared" si="19"/>
        <v>0</v>
      </c>
      <c r="K176" s="71"/>
      <c r="L176" s="20">
        <v>35</v>
      </c>
      <c r="M176" s="64">
        <f t="shared" si="21"/>
        <v>0</v>
      </c>
      <c r="N176" s="17" t="s">
        <v>16</v>
      </c>
      <c r="O176" s="18"/>
      <c r="P176" s="23">
        <f t="shared" si="20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+'18'!J177</f>
        <v>0</v>
      </c>
      <c r="F177" s="70"/>
      <c r="G177" s="46">
        <f t="shared" si="22"/>
        <v>0</v>
      </c>
      <c r="H177" s="77">
        <v>0</v>
      </c>
      <c r="I177" s="75">
        <v>0</v>
      </c>
      <c r="J177" s="46">
        <f t="shared" si="19"/>
        <v>0</v>
      </c>
      <c r="K177" s="71"/>
      <c r="L177" s="20">
        <v>55</v>
      </c>
      <c r="M177" s="64">
        <f t="shared" si="21"/>
        <v>0</v>
      </c>
      <c r="N177" s="17" t="s">
        <v>16</v>
      </c>
      <c r="O177" s="18"/>
      <c r="P177" s="23">
        <f t="shared" si="20"/>
        <v>0</v>
      </c>
      <c r="Q177" s="89"/>
      <c r="R177" s="43">
        <f t="shared" ref="R177:R258" si="2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+'18'!J178</f>
        <v>6</v>
      </c>
      <c r="F178" s="70"/>
      <c r="G178" s="46">
        <f t="shared" si="22"/>
        <v>6</v>
      </c>
      <c r="H178" s="77">
        <v>0</v>
      </c>
      <c r="I178" s="75">
        <v>0</v>
      </c>
      <c r="J178" s="46">
        <f t="shared" si="19"/>
        <v>5</v>
      </c>
      <c r="K178" s="71">
        <v>1</v>
      </c>
      <c r="L178" s="20">
        <v>55</v>
      </c>
      <c r="M178" s="64">
        <f t="shared" si="21"/>
        <v>55</v>
      </c>
      <c r="N178" s="17" t="s">
        <v>16</v>
      </c>
      <c r="O178" s="18"/>
      <c r="P178" s="145">
        <f t="shared" si="20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+'18'!J179</f>
        <v>0</v>
      </c>
      <c r="F179" s="70"/>
      <c r="G179" s="46">
        <f t="shared" si="22"/>
        <v>0</v>
      </c>
      <c r="H179" s="77">
        <v>0</v>
      </c>
      <c r="I179" s="75">
        <v>0</v>
      </c>
      <c r="J179" s="46">
        <f t="shared" si="19"/>
        <v>0</v>
      </c>
      <c r="K179" s="71"/>
      <c r="L179" s="20">
        <v>10</v>
      </c>
      <c r="M179" s="64">
        <f t="shared" si="21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+'18'!J180</f>
        <v>0</v>
      </c>
      <c r="F180" s="70"/>
      <c r="G180" s="46">
        <f t="shared" si="22"/>
        <v>0</v>
      </c>
      <c r="H180" s="77">
        <v>0</v>
      </c>
      <c r="I180" s="75">
        <v>0</v>
      </c>
      <c r="J180" s="46">
        <f t="shared" si="19"/>
        <v>0</v>
      </c>
      <c r="K180" s="71"/>
      <c r="L180" s="20">
        <v>35</v>
      </c>
      <c r="M180" s="64">
        <f t="shared" si="21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+'18'!J181</f>
        <v>0</v>
      </c>
      <c r="F181" s="70"/>
      <c r="G181" s="46">
        <f t="shared" si="22"/>
        <v>0</v>
      </c>
      <c r="H181" s="77">
        <v>0</v>
      </c>
      <c r="I181" s="75">
        <v>0</v>
      </c>
      <c r="J181" s="46">
        <f t="shared" si="19"/>
        <v>0</v>
      </c>
      <c r="K181" s="71"/>
      <c r="L181" s="20">
        <v>50</v>
      </c>
      <c r="M181" s="64">
        <f t="shared" si="21"/>
        <v>0</v>
      </c>
      <c r="N181" s="17" t="s">
        <v>16</v>
      </c>
      <c r="O181" s="18"/>
      <c r="P181" s="23">
        <f t="shared" si="2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+'18'!J182</f>
        <v>0</v>
      </c>
      <c r="F182" s="70"/>
      <c r="G182" s="46">
        <f t="shared" si="22"/>
        <v>0</v>
      </c>
      <c r="H182" s="77">
        <v>0</v>
      </c>
      <c r="I182" s="75">
        <v>0</v>
      </c>
      <c r="J182" s="46">
        <f t="shared" si="19"/>
        <v>0</v>
      </c>
      <c r="K182" s="71"/>
      <c r="L182" s="20">
        <v>40</v>
      </c>
      <c r="M182" s="64">
        <f t="shared" si="21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+'18'!J183</f>
        <v>0</v>
      </c>
      <c r="F183" s="70"/>
      <c r="G183" s="46">
        <f t="shared" si="22"/>
        <v>0</v>
      </c>
      <c r="H183" s="77">
        <v>0</v>
      </c>
      <c r="I183" s="75">
        <v>0</v>
      </c>
      <c r="J183" s="46">
        <f t="shared" si="19"/>
        <v>0</v>
      </c>
      <c r="K183" s="71"/>
      <c r="L183" s="20">
        <v>65</v>
      </c>
      <c r="M183" s="64">
        <f t="shared" si="21"/>
        <v>0</v>
      </c>
      <c r="N183" s="17" t="s">
        <v>16</v>
      </c>
      <c r="O183" s="18"/>
      <c r="P183" s="23">
        <f t="shared" si="20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+'18'!J184</f>
        <v>0</v>
      </c>
      <c r="F184" s="70"/>
      <c r="G184" s="46">
        <f t="shared" si="22"/>
        <v>0</v>
      </c>
      <c r="H184" s="77">
        <v>0</v>
      </c>
      <c r="I184" s="75">
        <v>0</v>
      </c>
      <c r="J184" s="46">
        <f t="shared" si="19"/>
        <v>0</v>
      </c>
      <c r="K184" s="71"/>
      <c r="L184" s="20">
        <v>50</v>
      </c>
      <c r="M184" s="64">
        <f t="shared" si="21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+'18'!J185</f>
        <v>10</v>
      </c>
      <c r="F185" s="70"/>
      <c r="G185" s="46">
        <f t="shared" si="22"/>
        <v>10</v>
      </c>
      <c r="H185" s="77">
        <v>0</v>
      </c>
      <c r="I185" s="75">
        <v>0</v>
      </c>
      <c r="J185" s="46">
        <f t="shared" si="19"/>
        <v>10</v>
      </c>
      <c r="K185" s="71"/>
      <c r="L185" s="20">
        <v>80</v>
      </c>
      <c r="M185" s="64">
        <f t="shared" si="21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+'18'!J186</f>
        <v>0</v>
      </c>
      <c r="F186" s="70"/>
      <c r="G186" s="46">
        <f t="shared" si="22"/>
        <v>0</v>
      </c>
      <c r="H186" s="77">
        <v>0</v>
      </c>
      <c r="I186" s="75">
        <v>0</v>
      </c>
      <c r="J186" s="46">
        <f t="shared" si="19"/>
        <v>0</v>
      </c>
      <c r="K186" s="71"/>
      <c r="L186" s="20">
        <v>15</v>
      </c>
      <c r="M186" s="64">
        <f t="shared" si="21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ref="R186" si="2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9"/>
        <v>0</v>
      </c>
      <c r="K187" s="71"/>
      <c r="L187" s="20">
        <v>15</v>
      </c>
      <c r="M187" s="64">
        <f t="shared" si="21"/>
        <v>0</v>
      </c>
      <c r="N187" s="17" t="s">
        <v>16</v>
      </c>
      <c r="O187" s="18"/>
      <c r="P187" s="23">
        <f t="shared" si="2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+'18'!J188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 t="shared" si="19"/>
        <v>5</v>
      </c>
      <c r="K188" s="71"/>
      <c r="L188" s="20">
        <v>15</v>
      </c>
      <c r="M188" s="64">
        <f t="shared" si="21"/>
        <v>0</v>
      </c>
      <c r="N188" s="17" t="s">
        <v>16</v>
      </c>
      <c r="O188" s="18"/>
      <c r="P188" s="23">
        <f t="shared" si="2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9"/>
        <v>0</v>
      </c>
      <c r="K189" s="71"/>
      <c r="L189" s="20">
        <v>15</v>
      </c>
      <c r="M189" s="64">
        <f t="shared" si="21"/>
        <v>0</v>
      </c>
      <c r="N189" s="17" t="s">
        <v>16</v>
      </c>
      <c r="O189" s="18"/>
      <c r="P189" s="23">
        <f t="shared" si="2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+'18'!J190</f>
        <v>3</v>
      </c>
      <c r="F190" s="70"/>
      <c r="G190" s="46">
        <f t="shared" si="22"/>
        <v>3</v>
      </c>
      <c r="H190" s="77">
        <v>0</v>
      </c>
      <c r="I190" s="75">
        <v>0</v>
      </c>
      <c r="J190" s="46">
        <f t="shared" si="19"/>
        <v>3</v>
      </c>
      <c r="K190" s="71"/>
      <c r="L190" s="20">
        <v>80</v>
      </c>
      <c r="M190" s="64">
        <f t="shared" si="21"/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+'18'!J191</f>
        <v>0</v>
      </c>
      <c r="F191" s="70"/>
      <c r="G191" s="46">
        <f t="shared" si="22"/>
        <v>0</v>
      </c>
      <c r="H191" s="77">
        <v>0</v>
      </c>
      <c r="I191" s="75">
        <v>0</v>
      </c>
      <c r="J191" s="46">
        <f t="shared" si="19"/>
        <v>0</v>
      </c>
      <c r="K191" s="71"/>
      <c r="L191" s="20">
        <v>35</v>
      </c>
      <c r="M191" s="64">
        <f t="shared" si="21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2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+'18'!J192</f>
        <v>0</v>
      </c>
      <c r="F192" s="70"/>
      <c r="G192" s="46">
        <f t="shared" si="22"/>
        <v>0</v>
      </c>
      <c r="H192" s="77">
        <v>0</v>
      </c>
      <c r="I192" s="75">
        <v>0</v>
      </c>
      <c r="J192" s="46">
        <f t="shared" si="19"/>
        <v>0</v>
      </c>
      <c r="K192" s="71"/>
      <c r="L192" s="20">
        <v>35</v>
      </c>
      <c r="M192" s="64">
        <f t="shared" si="21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+'18'!J193</f>
        <v>4</v>
      </c>
      <c r="F193" s="70"/>
      <c r="G193" s="46">
        <f t="shared" si="22"/>
        <v>4</v>
      </c>
      <c r="H193" s="77">
        <v>0</v>
      </c>
      <c r="I193" s="75">
        <v>0</v>
      </c>
      <c r="J193" s="46">
        <f t="shared" si="19"/>
        <v>4</v>
      </c>
      <c r="K193" s="71"/>
      <c r="L193" s="20">
        <v>60</v>
      </c>
      <c r="M193" s="64">
        <f t="shared" si="21"/>
        <v>0</v>
      </c>
      <c r="N193" s="17" t="s">
        <v>16</v>
      </c>
      <c r="O193" s="18"/>
      <c r="P193" s="23">
        <f t="shared" si="20"/>
        <v>0</v>
      </c>
      <c r="Q193" s="89">
        <v>38</v>
      </c>
      <c r="R193" s="43">
        <f t="shared" si="2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+'18'!J194</f>
        <v>0</v>
      </c>
      <c r="F194" s="70"/>
      <c r="G194" s="46">
        <f t="shared" si="22"/>
        <v>0</v>
      </c>
      <c r="H194" s="77">
        <v>0</v>
      </c>
      <c r="I194" s="75">
        <v>0</v>
      </c>
      <c r="J194" s="46">
        <f t="shared" si="19"/>
        <v>0</v>
      </c>
      <c r="K194" s="71"/>
      <c r="L194" s="20">
        <v>120</v>
      </c>
      <c r="M194" s="64">
        <f t="shared" si="21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2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+'18'!J195</f>
        <v>2</v>
      </c>
      <c r="F195" s="70"/>
      <c r="G195" s="46">
        <f t="shared" si="22"/>
        <v>2</v>
      </c>
      <c r="H195" s="77">
        <v>0</v>
      </c>
      <c r="I195" s="75">
        <v>0</v>
      </c>
      <c r="J195" s="46">
        <f t="shared" si="19"/>
        <v>2</v>
      </c>
      <c r="K195" s="71"/>
      <c r="L195" s="20">
        <v>60</v>
      </c>
      <c r="M195" s="64">
        <f t="shared" si="21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2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+'18'!J196</f>
        <v>5</v>
      </c>
      <c r="F196" s="70"/>
      <c r="G196" s="46">
        <f t="shared" si="22"/>
        <v>5</v>
      </c>
      <c r="H196" s="77">
        <v>0</v>
      </c>
      <c r="I196" s="75">
        <v>0</v>
      </c>
      <c r="J196" s="46">
        <f t="shared" si="19"/>
        <v>5</v>
      </c>
      <c r="K196" s="71"/>
      <c r="L196" s="20">
        <v>120</v>
      </c>
      <c r="M196" s="64">
        <f t="shared" si="21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2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+'18'!J197</f>
        <v>0</v>
      </c>
      <c r="F197" s="70"/>
      <c r="G197" s="46">
        <f t="shared" si="22"/>
        <v>0</v>
      </c>
      <c r="H197" s="77">
        <v>0</v>
      </c>
      <c r="I197" s="75">
        <v>0</v>
      </c>
      <c r="J197" s="46">
        <f t="shared" ref="J197:J259" si="27">+G197-H197-K197-I197</f>
        <v>0</v>
      </c>
      <c r="K197" s="71"/>
      <c r="L197" s="20">
        <v>50</v>
      </c>
      <c r="M197" s="64">
        <f t="shared" si="21"/>
        <v>0</v>
      </c>
      <c r="N197" s="17" t="s">
        <v>16</v>
      </c>
      <c r="O197" s="18"/>
      <c r="P197" s="23">
        <f t="shared" ref="P197:P202" si="28">SUM(M197-O197)</f>
        <v>0</v>
      </c>
      <c r="Q197" s="89">
        <v>23.74</v>
      </c>
      <c r="R197" s="43">
        <f t="shared" si="2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+'18'!J198</f>
        <v>9</v>
      </c>
      <c r="F198" s="70"/>
      <c r="G198" s="46">
        <f t="shared" si="22"/>
        <v>9</v>
      </c>
      <c r="H198" s="77">
        <v>0</v>
      </c>
      <c r="I198" s="75">
        <v>0</v>
      </c>
      <c r="J198" s="46">
        <f t="shared" si="27"/>
        <v>7</v>
      </c>
      <c r="K198" s="71">
        <v>2</v>
      </c>
      <c r="L198" s="20">
        <v>150</v>
      </c>
      <c r="M198" s="64">
        <f t="shared" ref="M198:M259" si="29">+L198*K198</f>
        <v>300</v>
      </c>
      <c r="N198" s="17" t="s">
        <v>16</v>
      </c>
      <c r="O198" s="18"/>
      <c r="P198" s="145">
        <f t="shared" si="28"/>
        <v>300</v>
      </c>
      <c r="Q198" s="89">
        <v>64.38</v>
      </c>
      <c r="R198" s="43">
        <f t="shared" si="24"/>
        <v>128.76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+'18'!J199</f>
        <v>0</v>
      </c>
      <c r="F199" s="70"/>
      <c r="G199" s="46">
        <f t="shared" si="22"/>
        <v>0</v>
      </c>
      <c r="H199" s="77">
        <v>0</v>
      </c>
      <c r="I199" s="75">
        <v>0</v>
      </c>
      <c r="J199" s="46">
        <f t="shared" si="27"/>
        <v>0</v>
      </c>
      <c r="K199" s="71"/>
      <c r="L199" s="20">
        <v>135</v>
      </c>
      <c r="M199" s="64">
        <f t="shared" si="29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2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+'18'!J200</f>
        <v>0</v>
      </c>
      <c r="F200" s="70"/>
      <c r="G200" s="46">
        <f t="shared" si="22"/>
        <v>0</v>
      </c>
      <c r="H200" s="77">
        <v>0</v>
      </c>
      <c r="I200" s="75">
        <v>0</v>
      </c>
      <c r="J200" s="46">
        <f t="shared" si="27"/>
        <v>0</v>
      </c>
      <c r="K200" s="71"/>
      <c r="L200" s="20">
        <v>100</v>
      </c>
      <c r="M200" s="64">
        <f t="shared" si="29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2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+'18'!J201</f>
        <v>0</v>
      </c>
      <c r="F201" s="70"/>
      <c r="G201" s="46">
        <f t="shared" si="22"/>
        <v>0</v>
      </c>
      <c r="H201" s="77">
        <v>0</v>
      </c>
      <c r="I201" s="75">
        <v>0</v>
      </c>
      <c r="J201" s="46">
        <f t="shared" si="27"/>
        <v>0</v>
      </c>
      <c r="K201" s="71"/>
      <c r="L201" s="20">
        <v>90</v>
      </c>
      <c r="M201" s="64">
        <f t="shared" si="29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2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+'18'!J202</f>
        <v>0</v>
      </c>
      <c r="F202" s="70"/>
      <c r="G202" s="46">
        <f t="shared" si="22"/>
        <v>0</v>
      </c>
      <c r="H202" s="77">
        <v>0</v>
      </c>
      <c r="I202" s="75">
        <v>0</v>
      </c>
      <c r="J202" s="46">
        <f t="shared" si="27"/>
        <v>0</v>
      </c>
      <c r="K202" s="71"/>
      <c r="L202" s="20">
        <v>90</v>
      </c>
      <c r="M202" s="64">
        <f t="shared" si="29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2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+'18'!J203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7"/>
        <v>0</v>
      </c>
      <c r="K203" s="71"/>
      <c r="L203" s="20">
        <v>90</v>
      </c>
      <c r="M203" s="64">
        <f t="shared" si="29"/>
        <v>0</v>
      </c>
      <c r="N203" s="17" t="s">
        <v>16</v>
      </c>
      <c r="O203" s="18"/>
      <c r="P203" s="23">
        <f t="shared" ref="P203:P259" si="30">SUM(M203-O203)</f>
        <v>0</v>
      </c>
      <c r="Q203" s="89">
        <v>60</v>
      </c>
      <c r="R203" s="43">
        <f t="shared" si="2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+'18'!J204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7"/>
        <v>0</v>
      </c>
      <c r="K204" s="71"/>
      <c r="L204" s="20">
        <v>90</v>
      </c>
      <c r="M204" s="64">
        <f t="shared" si="29"/>
        <v>0</v>
      </c>
      <c r="N204" s="17" t="s">
        <v>16</v>
      </c>
      <c r="O204" s="18"/>
      <c r="P204" s="23">
        <f t="shared" si="30"/>
        <v>0</v>
      </c>
      <c r="Q204" s="89">
        <v>60</v>
      </c>
      <c r="R204" s="43">
        <f t="shared" si="2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+'18'!J205</f>
        <v>26</v>
      </c>
      <c r="F205" s="70"/>
      <c r="G205" s="46">
        <f t="shared" si="22"/>
        <v>26</v>
      </c>
      <c r="H205" s="77">
        <v>0</v>
      </c>
      <c r="I205" s="75">
        <v>0</v>
      </c>
      <c r="J205" s="46">
        <f t="shared" si="27"/>
        <v>25</v>
      </c>
      <c r="K205" s="71">
        <v>1</v>
      </c>
      <c r="L205" s="20">
        <v>55</v>
      </c>
      <c r="M205" s="64">
        <f t="shared" si="29"/>
        <v>55</v>
      </c>
      <c r="N205" s="17" t="s">
        <v>16</v>
      </c>
      <c r="O205" s="18"/>
      <c r="P205" s="145">
        <f t="shared" si="30"/>
        <v>55</v>
      </c>
      <c r="Q205" s="89">
        <v>40</v>
      </c>
      <c r="R205" s="43">
        <f t="shared" si="24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+'18'!J206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7"/>
        <v>0</v>
      </c>
      <c r="K206" s="71"/>
      <c r="L206" s="20">
        <v>85</v>
      </c>
      <c r="M206" s="64">
        <f t="shared" si="29"/>
        <v>0</v>
      </c>
      <c r="N206" s="17" t="s">
        <v>16</v>
      </c>
      <c r="O206" s="18"/>
      <c r="P206" s="23">
        <f t="shared" si="30"/>
        <v>0</v>
      </c>
      <c r="Q206" s="89">
        <v>60</v>
      </c>
      <c r="R206" s="43">
        <f t="shared" si="2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7"/>
        <v>0</v>
      </c>
      <c r="K207" s="71"/>
      <c r="L207" s="20">
        <v>50</v>
      </c>
      <c r="M207" s="64">
        <f t="shared" si="29"/>
        <v>0</v>
      </c>
      <c r="N207" s="17" t="s">
        <v>16</v>
      </c>
      <c r="O207" s="18"/>
      <c r="P207" s="23">
        <f t="shared" si="30"/>
        <v>0</v>
      </c>
      <c r="Q207" s="89"/>
      <c r="R207" s="43">
        <f t="shared" ref="R207" si="31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+'18'!J208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7"/>
        <v>0</v>
      </c>
      <c r="K208" s="71"/>
      <c r="L208" s="20">
        <v>50</v>
      </c>
      <c r="M208" s="64">
        <f t="shared" si="29"/>
        <v>0</v>
      </c>
      <c r="N208" s="17" t="s">
        <v>16</v>
      </c>
      <c r="O208" s="18"/>
      <c r="P208" s="23">
        <f t="shared" si="30"/>
        <v>0</v>
      </c>
      <c r="Q208" s="89">
        <v>33</v>
      </c>
      <c r="R208" s="43">
        <f t="shared" si="2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+'18'!J209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7"/>
        <v>0</v>
      </c>
      <c r="K209" s="71"/>
      <c r="L209" s="20">
        <v>120</v>
      </c>
      <c r="M209" s="64">
        <f t="shared" si="29"/>
        <v>0</v>
      </c>
      <c r="N209" s="17" t="s">
        <v>16</v>
      </c>
      <c r="O209" s="18"/>
      <c r="P209" s="23">
        <f t="shared" si="30"/>
        <v>0</v>
      </c>
      <c r="Q209" s="89">
        <v>83</v>
      </c>
      <c r="R209" s="43">
        <f t="shared" si="2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+'18'!J210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7"/>
        <v>0</v>
      </c>
      <c r="K210" s="71"/>
      <c r="L210" s="20">
        <v>25</v>
      </c>
      <c r="M210" s="64">
        <f t="shared" si="29"/>
        <v>0</v>
      </c>
      <c r="N210" s="17" t="s">
        <v>16</v>
      </c>
      <c r="O210" s="18"/>
      <c r="P210" s="23">
        <f t="shared" si="3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+'18'!J211</f>
        <v>0</v>
      </c>
      <c r="F211" s="70">
        <v>1</v>
      </c>
      <c r="G211" s="46">
        <f t="shared" si="22"/>
        <v>1</v>
      </c>
      <c r="H211" s="77">
        <v>0</v>
      </c>
      <c r="I211" s="75">
        <v>0</v>
      </c>
      <c r="J211" s="46">
        <f t="shared" si="27"/>
        <v>0</v>
      </c>
      <c r="K211" s="71">
        <v>1</v>
      </c>
      <c r="L211" s="20">
        <v>40</v>
      </c>
      <c r="M211" s="64">
        <f t="shared" si="29"/>
        <v>40</v>
      </c>
      <c r="N211" s="17" t="s">
        <v>16</v>
      </c>
      <c r="O211" s="18"/>
      <c r="P211" s="145">
        <f t="shared" si="30"/>
        <v>40</v>
      </c>
      <c r="Q211" s="89">
        <v>15</v>
      </c>
      <c r="R211" s="43">
        <f t="shared" si="24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+'18'!J212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7"/>
        <v>0</v>
      </c>
      <c r="K212" s="71"/>
      <c r="L212" s="20">
        <v>25</v>
      </c>
      <c r="M212" s="64">
        <f t="shared" si="29"/>
        <v>0</v>
      </c>
      <c r="N212" s="17" t="s">
        <v>16</v>
      </c>
      <c r="O212" s="18"/>
      <c r="P212" s="23">
        <f t="shared" si="30"/>
        <v>0</v>
      </c>
      <c r="Q212" s="89">
        <v>15</v>
      </c>
      <c r="R212" s="43">
        <f t="shared" si="2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+'18'!J213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7"/>
        <v>0</v>
      </c>
      <c r="K213" s="71"/>
      <c r="L213" s="20">
        <v>25</v>
      </c>
      <c r="M213" s="64">
        <f t="shared" si="29"/>
        <v>0</v>
      </c>
      <c r="N213" s="17" t="s">
        <v>16</v>
      </c>
      <c r="O213" s="18"/>
      <c r="P213" s="23">
        <f t="shared" si="30"/>
        <v>0</v>
      </c>
      <c r="Q213" s="89">
        <v>15</v>
      </c>
      <c r="R213" s="43">
        <f t="shared" si="2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+'18'!J214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7"/>
        <v>0</v>
      </c>
      <c r="K214" s="71"/>
      <c r="L214" s="20">
        <v>25</v>
      </c>
      <c r="M214" s="64">
        <f t="shared" si="29"/>
        <v>0</v>
      </c>
      <c r="N214" s="17" t="s">
        <v>16</v>
      </c>
      <c r="O214" s="18"/>
      <c r="P214" s="23">
        <f t="shared" si="3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+'18'!J215</f>
        <v>304</v>
      </c>
      <c r="F215" s="70"/>
      <c r="G215" s="46">
        <f t="shared" si="22"/>
        <v>304</v>
      </c>
      <c r="H215" s="77">
        <v>0</v>
      </c>
      <c r="I215" s="75">
        <v>0</v>
      </c>
      <c r="J215" s="46">
        <f t="shared" si="27"/>
        <v>302</v>
      </c>
      <c r="K215" s="71">
        <v>2</v>
      </c>
      <c r="L215" s="20">
        <v>10</v>
      </c>
      <c r="M215" s="64">
        <f t="shared" si="29"/>
        <v>20</v>
      </c>
      <c r="N215" s="17" t="s">
        <v>16</v>
      </c>
      <c r="O215" s="18"/>
      <c r="P215" s="145">
        <f t="shared" si="30"/>
        <v>20</v>
      </c>
      <c r="Q215" s="89">
        <v>10.4</v>
      </c>
      <c r="R215" s="43">
        <f>+K215*Q215</f>
        <v>20.8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+'18'!J216</f>
        <v>400</v>
      </c>
      <c r="F216" s="70"/>
      <c r="G216" s="46">
        <f t="shared" si="22"/>
        <v>400</v>
      </c>
      <c r="H216" s="77">
        <v>0</v>
      </c>
      <c r="I216" s="75">
        <v>0</v>
      </c>
      <c r="J216" s="46">
        <f t="shared" si="27"/>
        <v>370</v>
      </c>
      <c r="K216" s="71">
        <v>30</v>
      </c>
      <c r="L216" s="20">
        <v>0</v>
      </c>
      <c r="M216" s="64">
        <f t="shared" si="29"/>
        <v>0</v>
      </c>
      <c r="N216" s="17" t="s">
        <v>1470</v>
      </c>
      <c r="O216" s="18"/>
      <c r="P216" s="23">
        <f t="shared" si="30"/>
        <v>0</v>
      </c>
      <c r="Q216" s="89">
        <v>9</v>
      </c>
      <c r="R216" s="43">
        <f t="shared" si="24"/>
        <v>270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+'18'!J217</f>
        <v>28</v>
      </c>
      <c r="F217" s="70"/>
      <c r="G217" s="46">
        <f t="shared" si="22"/>
        <v>28</v>
      </c>
      <c r="H217" s="77">
        <v>0</v>
      </c>
      <c r="I217" s="75">
        <v>0</v>
      </c>
      <c r="J217" s="46">
        <f t="shared" si="27"/>
        <v>28</v>
      </c>
      <c r="K217" s="71"/>
      <c r="L217" s="20">
        <v>10</v>
      </c>
      <c r="M217" s="64">
        <f t="shared" si="29"/>
        <v>0</v>
      </c>
      <c r="N217" s="17" t="s">
        <v>16</v>
      </c>
      <c r="O217" s="18"/>
      <c r="P217" s="23">
        <f t="shared" si="30"/>
        <v>0</v>
      </c>
      <c r="Q217" s="89"/>
      <c r="R217" s="43">
        <f t="shared" si="2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+'18'!J218</f>
        <v>7</v>
      </c>
      <c r="F218" s="70"/>
      <c r="G218" s="46">
        <f t="shared" si="22"/>
        <v>7</v>
      </c>
      <c r="H218" s="77">
        <v>0</v>
      </c>
      <c r="I218" s="75">
        <v>0</v>
      </c>
      <c r="J218" s="46">
        <f t="shared" si="27"/>
        <v>7</v>
      </c>
      <c r="K218" s="71"/>
      <c r="L218" s="20">
        <v>20</v>
      </c>
      <c r="M218" s="64">
        <f t="shared" si="29"/>
        <v>0</v>
      </c>
      <c r="N218" s="17" t="s">
        <v>16</v>
      </c>
      <c r="O218" s="18"/>
      <c r="P218" s="23">
        <f t="shared" si="30"/>
        <v>0</v>
      </c>
      <c r="Q218" s="89">
        <v>16.670000000000002</v>
      </c>
      <c r="R218" s="43">
        <f t="shared" si="2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+'18'!J219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7"/>
        <v>0</v>
      </c>
      <c r="K219" s="71"/>
      <c r="L219" s="20">
        <v>800</v>
      </c>
      <c r="M219" s="64">
        <f t="shared" si="29"/>
        <v>0</v>
      </c>
      <c r="N219" s="17" t="s">
        <v>16</v>
      </c>
      <c r="O219" s="18"/>
      <c r="P219" s="23">
        <f t="shared" si="30"/>
        <v>0</v>
      </c>
      <c r="Q219" s="89"/>
      <c r="R219" s="43">
        <f t="shared" si="2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+'18'!J220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7"/>
        <v>0</v>
      </c>
      <c r="K220" s="71"/>
      <c r="L220" s="20">
        <v>150</v>
      </c>
      <c r="M220" s="64">
        <f t="shared" si="29"/>
        <v>0</v>
      </c>
      <c r="N220" s="17" t="s">
        <v>16</v>
      </c>
      <c r="O220" s="18"/>
      <c r="P220" s="23">
        <f t="shared" si="30"/>
        <v>0</v>
      </c>
      <c r="Q220" s="89">
        <v>85</v>
      </c>
      <c r="R220" s="43">
        <f t="shared" si="2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+'18'!J221</f>
        <v>0</v>
      </c>
      <c r="F221" s="70"/>
      <c r="G221" s="46">
        <f t="shared" si="22"/>
        <v>0</v>
      </c>
      <c r="H221" s="77">
        <v>0</v>
      </c>
      <c r="I221" s="75">
        <v>0</v>
      </c>
      <c r="J221" s="46">
        <f t="shared" si="27"/>
        <v>0</v>
      </c>
      <c r="K221" s="71"/>
      <c r="L221" s="20">
        <v>200</v>
      </c>
      <c r="M221" s="64">
        <f t="shared" si="29"/>
        <v>0</v>
      </c>
      <c r="N221" s="17" t="s">
        <v>16</v>
      </c>
      <c r="O221" s="18"/>
      <c r="P221" s="23">
        <f t="shared" si="30"/>
        <v>0</v>
      </c>
      <c r="Q221" s="89">
        <v>100</v>
      </c>
      <c r="R221" s="43">
        <f t="shared" si="2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+'18'!J222</f>
        <v>0</v>
      </c>
      <c r="F222" s="70"/>
      <c r="G222" s="46">
        <f t="shared" si="22"/>
        <v>0</v>
      </c>
      <c r="H222" s="77">
        <v>0</v>
      </c>
      <c r="I222" s="75">
        <v>0</v>
      </c>
      <c r="J222" s="46">
        <f t="shared" si="27"/>
        <v>0</v>
      </c>
      <c r="K222" s="71"/>
      <c r="L222" s="20">
        <v>250</v>
      </c>
      <c r="M222" s="64">
        <f t="shared" si="29"/>
        <v>0</v>
      </c>
      <c r="N222" s="17" t="s">
        <v>16</v>
      </c>
      <c r="O222" s="18"/>
      <c r="P222" s="23">
        <f t="shared" si="30"/>
        <v>0</v>
      </c>
      <c r="Q222" s="89">
        <v>250</v>
      </c>
      <c r="R222" s="43">
        <f t="shared" si="2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+'18'!J223</f>
        <v>0</v>
      </c>
      <c r="F223" s="70"/>
      <c r="G223" s="46">
        <f t="shared" si="22"/>
        <v>0</v>
      </c>
      <c r="H223" s="77">
        <v>0</v>
      </c>
      <c r="I223" s="75">
        <v>0</v>
      </c>
      <c r="J223" s="46">
        <f t="shared" si="27"/>
        <v>0</v>
      </c>
      <c r="K223" s="71"/>
      <c r="L223" s="20">
        <v>50</v>
      </c>
      <c r="M223" s="64">
        <f t="shared" si="29"/>
        <v>0</v>
      </c>
      <c r="N223" s="17" t="s">
        <v>16</v>
      </c>
      <c r="O223" s="18"/>
      <c r="P223" s="23">
        <f t="shared" si="30"/>
        <v>0</v>
      </c>
      <c r="Q223" s="89"/>
      <c r="R223" s="43">
        <f t="shared" si="2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+'18'!J224</f>
        <v>285</v>
      </c>
      <c r="F224" s="70"/>
      <c r="G224" s="46">
        <f t="shared" si="22"/>
        <v>285</v>
      </c>
      <c r="H224" s="77">
        <v>0</v>
      </c>
      <c r="I224" s="75">
        <v>0</v>
      </c>
      <c r="J224" s="46">
        <f t="shared" si="27"/>
        <v>255</v>
      </c>
      <c r="K224" s="71">
        <v>30</v>
      </c>
      <c r="L224" s="20">
        <v>0</v>
      </c>
      <c r="M224" s="64">
        <f t="shared" si="29"/>
        <v>0</v>
      </c>
      <c r="N224" s="17" t="s">
        <v>1470</v>
      </c>
      <c r="O224" s="18"/>
      <c r="P224" s="23">
        <f t="shared" si="30"/>
        <v>0</v>
      </c>
      <c r="Q224" s="89"/>
      <c r="R224" s="43">
        <f t="shared" si="2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+'18'!J225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7"/>
        <v>0</v>
      </c>
      <c r="K225" s="71"/>
      <c r="L225" s="20">
        <v>45</v>
      </c>
      <c r="M225" s="64">
        <f t="shared" si="29"/>
        <v>0</v>
      </c>
      <c r="N225" s="17" t="s">
        <v>16</v>
      </c>
      <c r="O225" s="18"/>
      <c r="P225" s="23">
        <f t="shared" si="30"/>
        <v>0</v>
      </c>
      <c r="Q225" s="89">
        <v>28.59</v>
      </c>
      <c r="R225" s="43">
        <f t="shared" si="2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+'18'!J226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7"/>
        <v>0</v>
      </c>
      <c r="K226" s="71"/>
      <c r="L226" s="20">
        <v>35</v>
      </c>
      <c r="M226" s="64">
        <f t="shared" si="29"/>
        <v>0</v>
      </c>
      <c r="N226" s="17" t="s">
        <v>16</v>
      </c>
      <c r="O226" s="18"/>
      <c r="P226" s="23">
        <f t="shared" si="30"/>
        <v>0</v>
      </c>
      <c r="Q226" s="89">
        <v>23.7</v>
      </c>
      <c r="R226" s="43">
        <f t="shared" si="2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+'18'!J227</f>
        <v>0</v>
      </c>
      <c r="F227" s="70">
        <v>30</v>
      </c>
      <c r="G227" s="46">
        <f t="shared" si="22"/>
        <v>30</v>
      </c>
      <c r="H227" s="77">
        <v>0</v>
      </c>
      <c r="I227" s="75">
        <v>0</v>
      </c>
      <c r="J227" s="46">
        <f t="shared" si="27"/>
        <v>0</v>
      </c>
      <c r="K227" s="71">
        <v>30</v>
      </c>
      <c r="L227" s="20">
        <v>25</v>
      </c>
      <c r="M227" s="64">
        <f t="shared" si="29"/>
        <v>750</v>
      </c>
      <c r="N227" s="17" t="s">
        <v>16</v>
      </c>
      <c r="O227" s="18"/>
      <c r="P227" s="145">
        <f t="shared" si="30"/>
        <v>750</v>
      </c>
      <c r="Q227" s="89">
        <v>20.36</v>
      </c>
      <c r="R227" s="43">
        <f t="shared" si="24"/>
        <v>610.79999999999995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+'18'!J228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7"/>
        <v>0</v>
      </c>
      <c r="K228" s="71"/>
      <c r="L228" s="20">
        <v>50</v>
      </c>
      <c r="M228" s="64">
        <f t="shared" si="29"/>
        <v>0</v>
      </c>
      <c r="N228" s="17" t="s">
        <v>16</v>
      </c>
      <c r="O228" s="18"/>
      <c r="P228" s="23">
        <f t="shared" si="3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+'18'!J229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7"/>
        <v>0</v>
      </c>
      <c r="K229" s="71"/>
      <c r="L229" s="20">
        <v>35</v>
      </c>
      <c r="M229" s="64">
        <f t="shared" si="29"/>
        <v>0</v>
      </c>
      <c r="N229" s="17" t="s">
        <v>16</v>
      </c>
      <c r="O229" s="18"/>
      <c r="P229" s="23">
        <f t="shared" si="30"/>
        <v>0</v>
      </c>
      <c r="Q229" s="89"/>
      <c r="R229" s="43">
        <f t="shared" si="2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+'18'!J230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7"/>
        <v>0</v>
      </c>
      <c r="K230" s="71"/>
      <c r="L230" s="20">
        <v>35</v>
      </c>
      <c r="M230" s="64">
        <f t="shared" si="29"/>
        <v>0</v>
      </c>
      <c r="N230" s="17" t="s">
        <v>16</v>
      </c>
      <c r="O230" s="18"/>
      <c r="P230" s="23">
        <f t="shared" si="30"/>
        <v>0</v>
      </c>
      <c r="Q230" s="89"/>
      <c r="R230" s="43">
        <f t="shared" si="2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+'18'!J231</f>
        <v>0</v>
      </c>
      <c r="F231" s="70"/>
      <c r="G231" s="46">
        <f t="shared" ref="G231:G258" si="32">E231+F231</f>
        <v>0</v>
      </c>
      <c r="H231" s="77">
        <v>0</v>
      </c>
      <c r="I231" s="75">
        <v>0</v>
      </c>
      <c r="J231" s="46">
        <f t="shared" si="27"/>
        <v>0</v>
      </c>
      <c r="K231" s="71"/>
      <c r="L231" s="20">
        <v>35</v>
      </c>
      <c r="M231" s="64">
        <f t="shared" si="29"/>
        <v>0</v>
      </c>
      <c r="N231" s="17" t="s">
        <v>16</v>
      </c>
      <c r="O231" s="18"/>
      <c r="P231" s="23">
        <f t="shared" si="30"/>
        <v>0</v>
      </c>
      <c r="Q231" s="89"/>
      <c r="R231" s="43">
        <f t="shared" si="2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+'18'!J232</f>
        <v>0</v>
      </c>
      <c r="F232" s="70"/>
      <c r="G232" s="46">
        <f t="shared" si="32"/>
        <v>0</v>
      </c>
      <c r="H232" s="77">
        <v>0</v>
      </c>
      <c r="I232" s="75">
        <v>0</v>
      </c>
      <c r="J232" s="46">
        <f t="shared" si="27"/>
        <v>0</v>
      </c>
      <c r="K232" s="71"/>
      <c r="L232" s="20">
        <v>39</v>
      </c>
      <c r="M232" s="64">
        <f t="shared" si="29"/>
        <v>0</v>
      </c>
      <c r="N232" s="17" t="s">
        <v>16</v>
      </c>
      <c r="O232" s="18"/>
      <c r="P232" s="23">
        <f t="shared" si="30"/>
        <v>0</v>
      </c>
      <c r="Q232" s="89"/>
      <c r="R232" s="43">
        <f t="shared" si="2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+'18'!J233</f>
        <v>0</v>
      </c>
      <c r="F233" s="70"/>
      <c r="G233" s="46">
        <f t="shared" si="32"/>
        <v>0</v>
      </c>
      <c r="H233" s="77">
        <v>0</v>
      </c>
      <c r="I233" s="75">
        <v>0</v>
      </c>
      <c r="J233" s="46">
        <f t="shared" si="27"/>
        <v>0</v>
      </c>
      <c r="K233" s="71"/>
      <c r="L233" s="20">
        <v>55</v>
      </c>
      <c r="M233" s="64">
        <f t="shared" si="29"/>
        <v>0</v>
      </c>
      <c r="N233" s="17" t="s">
        <v>16</v>
      </c>
      <c r="O233" s="18"/>
      <c r="P233" s="23">
        <f t="shared" si="30"/>
        <v>0</v>
      </c>
      <c r="Q233" s="89"/>
      <c r="R233" s="43">
        <f t="shared" si="2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+'18'!J234</f>
        <v>0</v>
      </c>
      <c r="F234" s="70"/>
      <c r="G234" s="46">
        <f t="shared" si="32"/>
        <v>0</v>
      </c>
      <c r="H234" s="77">
        <v>0</v>
      </c>
      <c r="I234" s="75">
        <v>0</v>
      </c>
      <c r="J234" s="46">
        <f t="shared" si="27"/>
        <v>0</v>
      </c>
      <c r="K234" s="71"/>
      <c r="L234" s="20">
        <v>40</v>
      </c>
      <c r="M234" s="64">
        <f t="shared" si="29"/>
        <v>0</v>
      </c>
      <c r="N234" s="17" t="s">
        <v>16</v>
      </c>
      <c r="O234" s="18"/>
      <c r="P234" s="23">
        <f t="shared" si="30"/>
        <v>0</v>
      </c>
      <c r="Q234" s="89"/>
      <c r="R234" s="43">
        <f t="shared" si="2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+'18'!J235</f>
        <v>0</v>
      </c>
      <c r="F235" s="70"/>
      <c r="G235" s="46">
        <f t="shared" si="32"/>
        <v>0</v>
      </c>
      <c r="H235" s="77">
        <v>0</v>
      </c>
      <c r="I235" s="75">
        <v>0</v>
      </c>
      <c r="J235" s="46">
        <f t="shared" si="27"/>
        <v>0</v>
      </c>
      <c r="K235" s="71"/>
      <c r="L235" s="20">
        <v>49</v>
      </c>
      <c r="M235" s="64">
        <f t="shared" si="29"/>
        <v>0</v>
      </c>
      <c r="N235" s="17" t="s">
        <v>16</v>
      </c>
      <c r="O235" s="18"/>
      <c r="P235" s="23">
        <f t="shared" si="30"/>
        <v>0</v>
      </c>
      <c r="Q235" s="89"/>
      <c r="R235" s="43">
        <f t="shared" ref="R235:R247" si="3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+'18'!J236</f>
        <v>0</v>
      </c>
      <c r="F236" s="70"/>
      <c r="G236" s="46">
        <f t="shared" si="32"/>
        <v>0</v>
      </c>
      <c r="H236" s="77">
        <v>0</v>
      </c>
      <c r="I236" s="75">
        <v>0</v>
      </c>
      <c r="J236" s="46">
        <f t="shared" si="27"/>
        <v>0</v>
      </c>
      <c r="K236" s="71"/>
      <c r="L236" s="20">
        <v>39</v>
      </c>
      <c r="M236" s="64">
        <f t="shared" si="29"/>
        <v>0</v>
      </c>
      <c r="N236" s="17" t="s">
        <v>16</v>
      </c>
      <c r="O236" s="18"/>
      <c r="P236" s="23">
        <f t="shared" si="30"/>
        <v>0</v>
      </c>
      <c r="Q236" s="89"/>
      <c r="R236" s="43">
        <f t="shared" si="3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+'18'!J237</f>
        <v>2</v>
      </c>
      <c r="F237" s="70"/>
      <c r="G237" s="46">
        <f t="shared" si="32"/>
        <v>2</v>
      </c>
      <c r="H237" s="77">
        <v>0</v>
      </c>
      <c r="I237" s="75">
        <v>0</v>
      </c>
      <c r="J237" s="46">
        <f t="shared" si="27"/>
        <v>2</v>
      </c>
      <c r="K237" s="71"/>
      <c r="L237" s="20">
        <v>50</v>
      </c>
      <c r="M237" s="64">
        <f t="shared" si="29"/>
        <v>0</v>
      </c>
      <c r="N237" s="17" t="s">
        <v>16</v>
      </c>
      <c r="O237" s="18"/>
      <c r="P237" s="23">
        <f t="shared" si="30"/>
        <v>0</v>
      </c>
      <c r="Q237" s="89"/>
      <c r="R237" s="43">
        <f t="shared" si="3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+'18'!J238</f>
        <v>2</v>
      </c>
      <c r="F238" s="70"/>
      <c r="G238" s="46">
        <f t="shared" si="32"/>
        <v>2</v>
      </c>
      <c r="H238" s="77">
        <v>0</v>
      </c>
      <c r="I238" s="75">
        <v>0</v>
      </c>
      <c r="J238" s="46">
        <f t="shared" si="27"/>
        <v>1</v>
      </c>
      <c r="K238" s="71">
        <v>1</v>
      </c>
      <c r="L238" s="20">
        <v>50</v>
      </c>
      <c r="M238" s="64">
        <f t="shared" si="29"/>
        <v>50</v>
      </c>
      <c r="N238" s="17" t="s">
        <v>16</v>
      </c>
      <c r="O238" s="18"/>
      <c r="P238" s="145">
        <f t="shared" si="30"/>
        <v>50</v>
      </c>
      <c r="Q238" s="89"/>
      <c r="R238" s="43">
        <f t="shared" si="3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+'18'!J239</f>
        <v>0</v>
      </c>
      <c r="F239" s="70"/>
      <c r="G239" s="46">
        <f t="shared" si="32"/>
        <v>0</v>
      </c>
      <c r="H239" s="77">
        <v>0</v>
      </c>
      <c r="I239" s="75">
        <v>0</v>
      </c>
      <c r="J239" s="46">
        <f t="shared" si="27"/>
        <v>0</v>
      </c>
      <c r="K239" s="71"/>
      <c r="L239" s="20">
        <v>35</v>
      </c>
      <c r="M239" s="64">
        <f t="shared" si="29"/>
        <v>0</v>
      </c>
      <c r="N239" s="17" t="s">
        <v>16</v>
      </c>
      <c r="O239" s="18"/>
      <c r="P239" s="23">
        <f t="shared" si="30"/>
        <v>0</v>
      </c>
      <c r="Q239" s="89"/>
      <c r="R239" s="43">
        <f t="shared" si="3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+'18'!J240</f>
        <v>0</v>
      </c>
      <c r="F240" s="70"/>
      <c r="G240" s="46">
        <f t="shared" si="32"/>
        <v>0</v>
      </c>
      <c r="H240" s="77">
        <v>0</v>
      </c>
      <c r="I240" s="75">
        <v>0</v>
      </c>
      <c r="J240" s="46">
        <f t="shared" si="27"/>
        <v>0</v>
      </c>
      <c r="K240" s="71"/>
      <c r="L240" s="20">
        <v>80</v>
      </c>
      <c r="M240" s="64">
        <f t="shared" si="29"/>
        <v>0</v>
      </c>
      <c r="N240" s="17" t="s">
        <v>16</v>
      </c>
      <c r="O240" s="18"/>
      <c r="P240" s="23">
        <f t="shared" si="30"/>
        <v>0</v>
      </c>
      <c r="Q240" s="89"/>
      <c r="R240" s="43">
        <f t="shared" si="3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+'18'!J241</f>
        <v>0</v>
      </c>
      <c r="F241" s="70"/>
      <c r="G241" s="46">
        <f t="shared" si="32"/>
        <v>0</v>
      </c>
      <c r="H241" s="77">
        <v>0</v>
      </c>
      <c r="I241" s="75">
        <v>0</v>
      </c>
      <c r="J241" s="46">
        <f t="shared" si="27"/>
        <v>0</v>
      </c>
      <c r="K241" s="71"/>
      <c r="L241" s="20">
        <v>35</v>
      </c>
      <c r="M241" s="64">
        <f t="shared" si="29"/>
        <v>0</v>
      </c>
      <c r="N241" s="17" t="s">
        <v>16</v>
      </c>
      <c r="O241" s="18"/>
      <c r="P241" s="23">
        <f t="shared" si="30"/>
        <v>0</v>
      </c>
      <c r="Q241" s="89"/>
      <c r="R241" s="43">
        <f t="shared" si="3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+'18'!J242</f>
        <v>1</v>
      </c>
      <c r="F242" s="70"/>
      <c r="G242" s="46">
        <f t="shared" si="32"/>
        <v>1</v>
      </c>
      <c r="H242" s="77">
        <v>0</v>
      </c>
      <c r="I242" s="75">
        <v>0</v>
      </c>
      <c r="J242" s="46">
        <f t="shared" si="27"/>
        <v>0</v>
      </c>
      <c r="K242" s="71">
        <v>1</v>
      </c>
      <c r="L242" s="20">
        <v>35</v>
      </c>
      <c r="M242" s="64">
        <f t="shared" si="29"/>
        <v>35</v>
      </c>
      <c r="N242" s="17" t="s">
        <v>16</v>
      </c>
      <c r="O242" s="18"/>
      <c r="P242" s="145">
        <f t="shared" si="30"/>
        <v>35</v>
      </c>
      <c r="Q242" s="89"/>
      <c r="R242" s="43">
        <f t="shared" si="3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+'18'!J243</f>
        <v>1</v>
      </c>
      <c r="F243" s="70"/>
      <c r="G243" s="46">
        <f t="shared" si="32"/>
        <v>1</v>
      </c>
      <c r="H243" s="77">
        <v>0</v>
      </c>
      <c r="I243" s="75">
        <v>0</v>
      </c>
      <c r="J243" s="46">
        <f t="shared" si="27"/>
        <v>0</v>
      </c>
      <c r="K243" s="71">
        <v>1</v>
      </c>
      <c r="L243" s="20">
        <v>35</v>
      </c>
      <c r="M243" s="64">
        <f t="shared" si="29"/>
        <v>35</v>
      </c>
      <c r="N243" s="17" t="s">
        <v>16</v>
      </c>
      <c r="O243" s="18"/>
      <c r="P243" s="145">
        <f t="shared" si="30"/>
        <v>35</v>
      </c>
      <c r="Q243" s="89"/>
      <c r="R243" s="43">
        <f t="shared" ref="R243:R246" si="3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+'18'!J244</f>
        <v>0</v>
      </c>
      <c r="F244" s="70"/>
      <c r="G244" s="46">
        <f t="shared" si="32"/>
        <v>0</v>
      </c>
      <c r="H244" s="77">
        <v>0</v>
      </c>
      <c r="I244" s="75">
        <v>0</v>
      </c>
      <c r="J244" s="46">
        <f t="shared" si="27"/>
        <v>0</v>
      </c>
      <c r="K244" s="71"/>
      <c r="L244" s="20">
        <v>22</v>
      </c>
      <c r="M244" s="64">
        <f t="shared" si="29"/>
        <v>0</v>
      </c>
      <c r="N244" s="17" t="s">
        <v>16</v>
      </c>
      <c r="O244" s="18"/>
      <c r="P244" s="23">
        <f t="shared" si="30"/>
        <v>0</v>
      </c>
      <c r="Q244" s="89"/>
      <c r="R244" s="43">
        <f t="shared" si="3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+'18'!J245</f>
        <v>0</v>
      </c>
      <c r="F245" s="70"/>
      <c r="G245" s="46">
        <f t="shared" si="32"/>
        <v>0</v>
      </c>
      <c r="H245" s="77">
        <v>0</v>
      </c>
      <c r="I245" s="75">
        <v>0</v>
      </c>
      <c r="J245" s="46">
        <f t="shared" si="27"/>
        <v>0</v>
      </c>
      <c r="K245" s="71"/>
      <c r="L245" s="20">
        <v>35</v>
      </c>
      <c r="M245" s="64">
        <f t="shared" si="29"/>
        <v>0</v>
      </c>
      <c r="N245" s="17" t="s">
        <v>16</v>
      </c>
      <c r="O245" s="18"/>
      <c r="P245" s="23">
        <f t="shared" si="30"/>
        <v>0</v>
      </c>
      <c r="Q245" s="89"/>
      <c r="R245" s="43">
        <f t="shared" si="3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+'18'!J246</f>
        <v>0</v>
      </c>
      <c r="F246" s="70"/>
      <c r="G246" s="46">
        <f t="shared" si="32"/>
        <v>0</v>
      </c>
      <c r="H246" s="77">
        <v>0</v>
      </c>
      <c r="I246" s="75">
        <v>0</v>
      </c>
      <c r="J246" s="46">
        <f t="shared" si="27"/>
        <v>0</v>
      </c>
      <c r="K246" s="71"/>
      <c r="L246" s="20">
        <v>25</v>
      </c>
      <c r="M246" s="64">
        <f t="shared" si="29"/>
        <v>0</v>
      </c>
      <c r="N246" s="17" t="s">
        <v>16</v>
      </c>
      <c r="O246" s="18"/>
      <c r="P246" s="23">
        <f t="shared" si="30"/>
        <v>0</v>
      </c>
      <c r="Q246" s="89"/>
      <c r="R246" s="43">
        <f t="shared" si="3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+'18'!J247</f>
        <v>0</v>
      </c>
      <c r="F247" s="70"/>
      <c r="G247" s="46">
        <f t="shared" si="32"/>
        <v>0</v>
      </c>
      <c r="H247" s="77">
        <v>0</v>
      </c>
      <c r="I247" s="75">
        <v>0</v>
      </c>
      <c r="J247" s="46">
        <f t="shared" si="27"/>
        <v>0</v>
      </c>
      <c r="K247" s="71"/>
      <c r="L247" s="20">
        <v>15</v>
      </c>
      <c r="M247" s="64">
        <f t="shared" si="29"/>
        <v>0</v>
      </c>
      <c r="N247" s="17" t="s">
        <v>16</v>
      </c>
      <c r="O247" s="18"/>
      <c r="P247" s="23">
        <f t="shared" si="30"/>
        <v>0</v>
      </c>
      <c r="Q247" s="89"/>
      <c r="R247" s="43">
        <f t="shared" si="3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+'18'!J248</f>
        <v>0</v>
      </c>
      <c r="F248" s="70"/>
      <c r="G248" s="46">
        <f t="shared" si="32"/>
        <v>0</v>
      </c>
      <c r="H248" s="77">
        <v>0</v>
      </c>
      <c r="I248" s="75">
        <v>0</v>
      </c>
      <c r="J248" s="46">
        <f t="shared" si="27"/>
        <v>0</v>
      </c>
      <c r="K248" s="71"/>
      <c r="L248" s="20">
        <v>20</v>
      </c>
      <c r="M248" s="64">
        <f t="shared" si="29"/>
        <v>0</v>
      </c>
      <c r="N248" s="17" t="s">
        <v>16</v>
      </c>
      <c r="O248" s="18"/>
      <c r="P248" s="23">
        <f t="shared" si="30"/>
        <v>0</v>
      </c>
      <c r="Q248" s="89"/>
      <c r="R248" s="43">
        <f t="shared" si="2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+'18'!J249</f>
        <v>0</v>
      </c>
      <c r="F249" s="70"/>
      <c r="G249" s="46">
        <f t="shared" si="32"/>
        <v>0</v>
      </c>
      <c r="H249" s="77">
        <v>0</v>
      </c>
      <c r="I249" s="75">
        <v>0</v>
      </c>
      <c r="J249" s="46">
        <f t="shared" si="27"/>
        <v>0</v>
      </c>
      <c r="K249" s="71"/>
      <c r="L249" s="20">
        <v>35</v>
      </c>
      <c r="M249" s="64">
        <f t="shared" si="29"/>
        <v>0</v>
      </c>
      <c r="N249" s="17" t="s">
        <v>16</v>
      </c>
      <c r="O249" s="18"/>
      <c r="P249" s="23">
        <f t="shared" si="30"/>
        <v>0</v>
      </c>
      <c r="Q249" s="89"/>
      <c r="R249" s="43">
        <f t="shared" si="2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+'18'!J250</f>
        <v>0</v>
      </c>
      <c r="F250" s="70"/>
      <c r="G250" s="46">
        <f t="shared" si="32"/>
        <v>0</v>
      </c>
      <c r="H250" s="77">
        <v>0</v>
      </c>
      <c r="I250" s="75">
        <v>0</v>
      </c>
      <c r="J250" s="46">
        <f t="shared" si="27"/>
        <v>0</v>
      </c>
      <c r="K250" s="71"/>
      <c r="L250" s="20">
        <v>35</v>
      </c>
      <c r="M250" s="64">
        <f t="shared" si="29"/>
        <v>0</v>
      </c>
      <c r="N250" s="17" t="s">
        <v>16</v>
      </c>
      <c r="O250" s="18"/>
      <c r="P250" s="23">
        <f t="shared" si="30"/>
        <v>0</v>
      </c>
      <c r="Q250" s="89"/>
      <c r="R250" s="43">
        <f t="shared" si="2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+'18'!J251</f>
        <v>0</v>
      </c>
      <c r="F251" s="70"/>
      <c r="G251" s="46">
        <f t="shared" si="32"/>
        <v>0</v>
      </c>
      <c r="H251" s="77">
        <v>0</v>
      </c>
      <c r="I251" s="75">
        <v>0</v>
      </c>
      <c r="J251" s="46">
        <f t="shared" si="27"/>
        <v>0</v>
      </c>
      <c r="K251" s="71"/>
      <c r="L251" s="20">
        <v>29</v>
      </c>
      <c r="M251" s="64">
        <f t="shared" si="29"/>
        <v>0</v>
      </c>
      <c r="N251" s="17" t="s">
        <v>16</v>
      </c>
      <c r="O251" s="18"/>
      <c r="P251" s="23">
        <f t="shared" si="30"/>
        <v>0</v>
      </c>
      <c r="Q251" s="89"/>
      <c r="R251" s="43">
        <f t="shared" si="24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+'18'!J252</f>
        <v>0</v>
      </c>
      <c r="F252" s="70"/>
      <c r="G252" s="46">
        <f t="shared" si="32"/>
        <v>0</v>
      </c>
      <c r="H252" s="77">
        <v>0</v>
      </c>
      <c r="I252" s="75">
        <v>0</v>
      </c>
      <c r="J252" s="46">
        <f t="shared" si="27"/>
        <v>0</v>
      </c>
      <c r="K252" s="71"/>
      <c r="L252" s="20">
        <v>25</v>
      </c>
      <c r="M252" s="64">
        <f t="shared" si="29"/>
        <v>0</v>
      </c>
      <c r="N252" s="17" t="s">
        <v>16</v>
      </c>
      <c r="O252" s="18"/>
      <c r="P252" s="23">
        <f t="shared" si="30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+'18'!J253</f>
        <v>3</v>
      </c>
      <c r="F253" s="70"/>
      <c r="G253" s="46">
        <f t="shared" si="32"/>
        <v>3</v>
      </c>
      <c r="H253" s="77">
        <v>0</v>
      </c>
      <c r="I253" s="75">
        <v>0</v>
      </c>
      <c r="J253" s="46">
        <f t="shared" si="27"/>
        <v>3</v>
      </c>
      <c r="K253" s="71"/>
      <c r="L253" s="20">
        <v>15</v>
      </c>
      <c r="M253" s="64">
        <f t="shared" si="29"/>
        <v>0</v>
      </c>
      <c r="N253" s="17" t="s">
        <v>16</v>
      </c>
      <c r="O253" s="18"/>
      <c r="P253" s="23">
        <f t="shared" si="30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+'18'!J254</f>
        <v>0</v>
      </c>
      <c r="F254" s="70"/>
      <c r="G254" s="46">
        <f t="shared" si="32"/>
        <v>0</v>
      </c>
      <c r="H254" s="77">
        <v>0</v>
      </c>
      <c r="I254" s="75">
        <v>0</v>
      </c>
      <c r="J254" s="46">
        <f t="shared" si="27"/>
        <v>0</v>
      </c>
      <c r="K254" s="71"/>
      <c r="L254" s="20"/>
      <c r="M254" s="64">
        <f t="shared" si="29"/>
        <v>0</v>
      </c>
      <c r="N254" s="17" t="s">
        <v>16</v>
      </c>
      <c r="O254" s="18"/>
      <c r="P254" s="23">
        <f t="shared" si="30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+'18'!J255</f>
        <v>0</v>
      </c>
      <c r="F255" s="70"/>
      <c r="G255" s="46">
        <f t="shared" si="32"/>
        <v>0</v>
      </c>
      <c r="H255" s="77">
        <v>0</v>
      </c>
      <c r="I255" s="75">
        <v>0</v>
      </c>
      <c r="J255" s="46">
        <f t="shared" si="27"/>
        <v>0</v>
      </c>
      <c r="K255" s="71"/>
      <c r="L255" s="20"/>
      <c r="M255" s="64">
        <f t="shared" si="29"/>
        <v>0</v>
      </c>
      <c r="N255" s="17" t="s">
        <v>16</v>
      </c>
      <c r="O255" s="18"/>
      <c r="P255" s="23">
        <f t="shared" si="30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+'18'!J256</f>
        <v>0</v>
      </c>
      <c r="F256" s="70"/>
      <c r="G256" s="46">
        <f t="shared" si="32"/>
        <v>0</v>
      </c>
      <c r="H256" s="77">
        <v>0</v>
      </c>
      <c r="I256" s="75">
        <v>0</v>
      </c>
      <c r="J256" s="46">
        <f t="shared" si="27"/>
        <v>0</v>
      </c>
      <c r="K256" s="71"/>
      <c r="L256" s="20"/>
      <c r="M256" s="64">
        <f t="shared" si="29"/>
        <v>0</v>
      </c>
      <c r="N256" s="17" t="s">
        <v>16</v>
      </c>
      <c r="O256" s="18"/>
      <c r="P256" s="23">
        <f t="shared" si="30"/>
        <v>0</v>
      </c>
      <c r="Q256" s="89"/>
      <c r="R256" s="43"/>
    </row>
    <row r="257" spans="1:21" ht="25.5" x14ac:dyDescent="0.55000000000000004">
      <c r="A257" s="10"/>
      <c r="B257" s="10"/>
      <c r="C257" s="19"/>
      <c r="D257" s="10"/>
      <c r="E257" s="63">
        <f>+'18'!J257</f>
        <v>0</v>
      </c>
      <c r="F257" s="70"/>
      <c r="G257" s="46">
        <f t="shared" si="32"/>
        <v>0</v>
      </c>
      <c r="H257" s="77">
        <v>0</v>
      </c>
      <c r="I257" s="75">
        <v>0</v>
      </c>
      <c r="J257" s="46">
        <f t="shared" si="27"/>
        <v>0</v>
      </c>
      <c r="K257" s="71"/>
      <c r="L257" s="20"/>
      <c r="M257" s="64">
        <f t="shared" si="29"/>
        <v>0</v>
      </c>
      <c r="N257" s="17" t="s">
        <v>16</v>
      </c>
      <c r="O257" s="18"/>
      <c r="P257" s="23">
        <f t="shared" si="30"/>
        <v>0</v>
      </c>
      <c r="Q257" s="89"/>
      <c r="R257" s="43"/>
    </row>
    <row r="258" spans="1:21" ht="24" customHeight="1" x14ac:dyDescent="0.55000000000000004">
      <c r="A258" s="10"/>
      <c r="B258" s="10"/>
      <c r="C258" s="19"/>
      <c r="D258" s="10"/>
      <c r="E258" s="63">
        <f>+'18'!J258</f>
        <v>0</v>
      </c>
      <c r="F258" s="70"/>
      <c r="G258" s="46">
        <f t="shared" si="32"/>
        <v>0</v>
      </c>
      <c r="H258" s="77">
        <v>0</v>
      </c>
      <c r="I258" s="75">
        <v>0</v>
      </c>
      <c r="J258" s="46">
        <f t="shared" si="27"/>
        <v>0</v>
      </c>
      <c r="K258" s="71"/>
      <c r="L258" s="20"/>
      <c r="M258" s="64">
        <f t="shared" si="29"/>
        <v>0</v>
      </c>
      <c r="N258" s="17" t="s">
        <v>16</v>
      </c>
      <c r="O258" s="18"/>
      <c r="P258" s="23">
        <f t="shared" si="30"/>
        <v>0</v>
      </c>
      <c r="Q258" s="89"/>
      <c r="R258" s="43">
        <f t="shared" si="24"/>
        <v>0</v>
      </c>
    </row>
    <row r="259" spans="1:21" x14ac:dyDescent="0.5">
      <c r="A259" s="10"/>
      <c r="B259" s="10"/>
      <c r="C259" s="19"/>
      <c r="D259" s="10"/>
      <c r="E259" s="63">
        <f>+'18'!J259</f>
        <v>0</v>
      </c>
      <c r="F259" s="70"/>
      <c r="G259" s="46">
        <f t="shared" ref="G259" si="35">E259+F259</f>
        <v>0</v>
      </c>
      <c r="H259" s="77">
        <v>0</v>
      </c>
      <c r="I259" s="75">
        <v>0</v>
      </c>
      <c r="J259" s="46">
        <f t="shared" si="27"/>
        <v>0</v>
      </c>
      <c r="K259" s="71"/>
      <c r="L259" s="23"/>
      <c r="M259" s="64">
        <f t="shared" si="29"/>
        <v>0</v>
      </c>
      <c r="N259" s="17" t="s">
        <v>16</v>
      </c>
      <c r="O259" s="18"/>
      <c r="P259" s="23">
        <f t="shared" si="30"/>
        <v>0</v>
      </c>
      <c r="Q259" s="89"/>
      <c r="R259" s="43">
        <f t="shared" ref="R259" si="3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1810.1899999999998</v>
      </c>
    </row>
    <row r="261" spans="1:21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21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3075</v>
      </c>
    </row>
    <row r="263" spans="1:21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1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2340</v>
      </c>
      <c r="O264" s="2">
        <v>40</v>
      </c>
      <c r="P264" s="2">
        <v>750</v>
      </c>
      <c r="Q264" s="87">
        <v>95</v>
      </c>
      <c r="R264" s="2">
        <v>895</v>
      </c>
      <c r="S264" s="2">
        <v>175</v>
      </c>
      <c r="T264" s="2">
        <v>335</v>
      </c>
      <c r="U264" s="2">
        <v>50</v>
      </c>
    </row>
    <row r="265" spans="1:21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1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110</v>
      </c>
      <c r="P267" s="136"/>
      <c r="Q267" s="136"/>
      <c r="R267" s="136"/>
    </row>
    <row r="268" spans="1:21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625</v>
      </c>
      <c r="P268" s="136"/>
      <c r="Q268" s="136"/>
      <c r="R268" s="136"/>
    </row>
    <row r="269" spans="1:21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625</v>
      </c>
      <c r="P269" s="138" t="s">
        <v>1416</v>
      </c>
      <c r="Q269" s="139" t="s">
        <v>1417</v>
      </c>
      <c r="R269" s="140" t="s">
        <v>1418</v>
      </c>
    </row>
    <row r="270" spans="1:21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810</v>
      </c>
    </row>
    <row r="271" spans="1:21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1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810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243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17.010000000000002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549.99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>
    <filterColumn colId="15">
      <filters blank="1">
        <filter val="-"/>
        <filter val="120.00"/>
        <filter val="165.00"/>
        <filter val="20.00"/>
        <filter val="300.00"/>
        <filter val="35.00"/>
        <filter val="40.00"/>
        <filter val="400.00"/>
        <filter val="50.00"/>
        <filter val="55.00"/>
        <filter val="60.00"/>
        <filter val="750"/>
        <filter val="750.00"/>
        <filter val="ส่วนลดสินค้า SALE"/>
      </filters>
    </filterColumn>
  </autoFilter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2"/>
  <sheetViews>
    <sheetView zoomScale="80" zoomScaleNormal="80" workbookViewId="0">
      <pane xSplit="10" ySplit="4" topLeftCell="L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202" t="s">
        <v>1</v>
      </c>
      <c r="B3" s="202" t="s">
        <v>1352</v>
      </c>
      <c r="C3" s="202" t="s">
        <v>2</v>
      </c>
      <c r="D3" s="202" t="s">
        <v>1353</v>
      </c>
      <c r="E3" s="204" t="s">
        <v>3</v>
      </c>
      <c r="F3" s="204" t="s">
        <v>4</v>
      </c>
      <c r="G3" s="204" t="s">
        <v>5</v>
      </c>
      <c r="H3" s="76" t="s">
        <v>6</v>
      </c>
      <c r="I3" s="191" t="s">
        <v>272</v>
      </c>
      <c r="J3" s="204" t="s">
        <v>7</v>
      </c>
      <c r="K3" s="205" t="s">
        <v>8</v>
      </c>
      <c r="L3" s="205"/>
      <c r="M3" s="205"/>
      <c r="N3" s="204" t="s">
        <v>9</v>
      </c>
      <c r="O3" s="206" t="s">
        <v>10</v>
      </c>
      <c r="Q3" s="207" t="s">
        <v>273</v>
      </c>
      <c r="R3" s="198" t="s">
        <v>274</v>
      </c>
    </row>
    <row r="4" spans="1:18" s="5" customFormat="1" ht="26.25" x14ac:dyDescent="0.55000000000000004">
      <c r="A4" s="203"/>
      <c r="B4" s="203"/>
      <c r="C4" s="203"/>
      <c r="D4" s="203"/>
      <c r="E4" s="204"/>
      <c r="F4" s="204"/>
      <c r="G4" s="204"/>
      <c r="H4" s="76" t="s">
        <v>11</v>
      </c>
      <c r="I4" s="192"/>
      <c r="J4" s="204"/>
      <c r="K4" s="68" t="s">
        <v>12</v>
      </c>
      <c r="L4" s="69" t="s">
        <v>13</v>
      </c>
      <c r="M4" s="68" t="s">
        <v>14</v>
      </c>
      <c r="N4" s="204"/>
      <c r="O4" s="206"/>
      <c r="Q4" s="208"/>
      <c r="R4" s="19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+'19'!J5</f>
        <v>16</v>
      </c>
      <c r="F5" s="70"/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+'19'!J6</f>
        <v>84</v>
      </c>
      <c r="F6" s="70"/>
      <c r="G6" s="46">
        <f t="shared" si="0"/>
        <v>84</v>
      </c>
      <c r="H6" s="77">
        <v>0</v>
      </c>
      <c r="I6" s="75">
        <v>0</v>
      </c>
      <c r="J6" s="46">
        <f t="shared" si="1"/>
        <v>76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>
        <v>400</v>
      </c>
      <c r="P6" s="145">
        <f t="shared" si="2"/>
        <v>400</v>
      </c>
      <c r="Q6" s="13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+'19'!J11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+'19'!J20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+'19'!J21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2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/>
      <c r="P21" s="145">
        <f t="shared" si="2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+'19'!J22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20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20</v>
      </c>
      <c r="P22" s="145">
        <f t="shared" si="2"/>
        <v>180</v>
      </c>
      <c r="Q22" s="13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+'19'!J24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11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20</v>
      </c>
      <c r="P24" s="145">
        <f t="shared" si="2"/>
        <v>80</v>
      </c>
      <c r="Q24" s="13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+'19'!J28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+'19'!J31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13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+'19'!J32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+'19'!J33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2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>
        <v>30</v>
      </c>
      <c r="P33" s="145">
        <f t="shared" si="2"/>
        <v>230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+'19'!J34</f>
        <v>5</v>
      </c>
      <c r="F34" s="70"/>
      <c r="G34" s="46">
        <f t="shared" si="5"/>
        <v>5</v>
      </c>
      <c r="H34" s="77">
        <v>0</v>
      </c>
      <c r="I34" s="75">
        <v>0</v>
      </c>
      <c r="J34" s="46">
        <f t="shared" si="6"/>
        <v>3</v>
      </c>
      <c r="K34" s="71">
        <v>2</v>
      </c>
      <c r="L34" s="15">
        <v>130</v>
      </c>
      <c r="M34" s="64">
        <f t="shared" si="3"/>
        <v>260</v>
      </c>
      <c r="N34" s="17" t="s">
        <v>16</v>
      </c>
      <c r="O34" s="18">
        <v>30</v>
      </c>
      <c r="P34" s="145">
        <f t="shared" si="2"/>
        <v>230</v>
      </c>
      <c r="Q34" s="89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+'19'!J39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5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+'19'!J40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+'19'!J41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+'19'!J46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+'19'!J47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7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+'19'!J48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+'19'!J49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+'19'!J50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+'19'!J53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+'19'!J55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+'19'!J58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+'19'!J59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+'19'!J62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+'19'!J64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+'19'!J72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+'19'!J77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+'19'!J80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1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45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+'19'!J81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+'19'!J110</f>
        <v>16</v>
      </c>
      <c r="F110" s="70"/>
      <c r="G110" s="46">
        <f t="shared" si="20"/>
        <v>16</v>
      </c>
      <c r="H110" s="77">
        <v>0</v>
      </c>
      <c r="I110" s="75">
        <v>0</v>
      </c>
      <c r="J110" s="46">
        <f t="shared" si="21"/>
        <v>14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/>
      <c r="P110" s="145">
        <f t="shared" si="7"/>
        <v>240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+'19'!J111</f>
        <v>10</v>
      </c>
      <c r="F111" s="70"/>
      <c r="G111" s="46">
        <f t="shared" si="20"/>
        <v>10</v>
      </c>
      <c r="H111" s="77">
        <v>0</v>
      </c>
      <c r="I111" s="75">
        <v>0</v>
      </c>
      <c r="J111" s="46">
        <f t="shared" si="21"/>
        <v>9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>
        <v>50</v>
      </c>
      <c r="P111" s="145">
        <f t="shared" si="7"/>
        <v>200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+'19'!J112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+'19'!J113</f>
        <v>6</v>
      </c>
      <c r="F113" s="70"/>
      <c r="G113" s="46">
        <f t="shared" si="20"/>
        <v>6</v>
      </c>
      <c r="H113" s="77">
        <v>0</v>
      </c>
      <c r="I113" s="75">
        <v>0</v>
      </c>
      <c r="J113" s="46">
        <f t="shared" si="21"/>
        <v>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+'19'!J115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7</v>
      </c>
      <c r="K115" s="71">
        <v>3</v>
      </c>
      <c r="L115" s="22">
        <v>60</v>
      </c>
      <c r="M115" s="64">
        <f t="shared" si="8"/>
        <v>180</v>
      </c>
      <c r="N115" s="17" t="s">
        <v>16</v>
      </c>
      <c r="O115" s="18"/>
      <c r="P115" s="145">
        <f t="shared" si="7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+'19'!J116</f>
        <v>15</v>
      </c>
      <c r="F116" s="70"/>
      <c r="G116" s="46">
        <f t="shared" si="20"/>
        <v>15</v>
      </c>
      <c r="H116" s="77">
        <v>0</v>
      </c>
      <c r="I116" s="75">
        <v>0</v>
      </c>
      <c r="J116" s="46">
        <f t="shared" si="21"/>
        <v>15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+'19'!J117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+'19'!J125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+'19'!J131</f>
        <v>6</v>
      </c>
      <c r="F131" s="70"/>
      <c r="G131" s="46">
        <f t="shared" si="20"/>
        <v>6</v>
      </c>
      <c r="H131" s="77">
        <v>0</v>
      </c>
      <c r="I131" s="75">
        <v>0</v>
      </c>
      <c r="J131" s="46">
        <f t="shared" si="21"/>
        <v>4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/>
      <c r="P131" s="145">
        <f t="shared" si="7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+'19'!J132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+'19'!J133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3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196" si="27"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+'19'!J162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+'19'!J163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+'19'!J168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+'19'!J169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+'19'!J175</f>
        <v>8</v>
      </c>
      <c r="F175" s="70"/>
      <c r="G175" s="46">
        <f t="shared" si="28"/>
        <v>8</v>
      </c>
      <c r="H175" s="77">
        <v>0</v>
      </c>
      <c r="I175" s="75">
        <v>0</v>
      </c>
      <c r="J175" s="46">
        <f t="shared" si="29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+'19'!J178</f>
        <v>5</v>
      </c>
      <c r="F178" s="70"/>
      <c r="G178" s="46">
        <f t="shared" si="28"/>
        <v>5</v>
      </c>
      <c r="H178" s="77">
        <v>0</v>
      </c>
      <c r="I178" s="75">
        <v>0</v>
      </c>
      <c r="J178" s="46">
        <f t="shared" si="29"/>
        <v>4</v>
      </c>
      <c r="K178" s="71">
        <v>1</v>
      </c>
      <c r="L178" s="20">
        <v>55</v>
      </c>
      <c r="M178" s="64">
        <f t="shared" si="32"/>
        <v>55</v>
      </c>
      <c r="N178" s="17" t="s">
        <v>16</v>
      </c>
      <c r="O178" s="18">
        <v>5</v>
      </c>
      <c r="P178" s="145">
        <f t="shared" si="27"/>
        <v>50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+'19'!J180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+'19'!J181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+'19'!J185</f>
        <v>10</v>
      </c>
      <c r="F185" s="70"/>
      <c r="G185" s="46">
        <f t="shared" si="28"/>
        <v>10</v>
      </c>
      <c r="H185" s="77">
        <v>0</v>
      </c>
      <c r="I185" s="75">
        <v>0</v>
      </c>
      <c r="J185" s="46">
        <f t="shared" si="29"/>
        <v>10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+'19'!J188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+'19'!J190</f>
        <v>3</v>
      </c>
      <c r="F190" s="70"/>
      <c r="G190" s="46">
        <f t="shared" si="28"/>
        <v>3</v>
      </c>
      <c r="H190" s="77">
        <v>0</v>
      </c>
      <c r="I190" s="75">
        <v>0</v>
      </c>
      <c r="J190" s="46">
        <f t="shared" si="29"/>
        <v>3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+'19'!J193</f>
        <v>4</v>
      </c>
      <c r="F193" s="70"/>
      <c r="G193" s="46">
        <f t="shared" si="28"/>
        <v>4</v>
      </c>
      <c r="H193" s="77">
        <v>0</v>
      </c>
      <c r="I193" s="75">
        <v>0</v>
      </c>
      <c r="J193" s="46">
        <f t="shared" si="29"/>
        <v>3</v>
      </c>
      <c r="K193" s="71">
        <v>1</v>
      </c>
      <c r="L193" s="20">
        <v>60</v>
      </c>
      <c r="M193" s="64">
        <f t="shared" si="32"/>
        <v>60</v>
      </c>
      <c r="N193" s="17" t="s">
        <v>16</v>
      </c>
      <c r="O193" s="18"/>
      <c r="P193" s="145">
        <f t="shared" si="27"/>
        <v>60</v>
      </c>
      <c r="Q193" s="89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+'19'!J194</f>
        <v>0</v>
      </c>
      <c r="F194" s="70"/>
      <c r="G194" s="46">
        <f t="shared" si="28"/>
        <v>0</v>
      </c>
      <c r="H194" s="77">
        <v>0</v>
      </c>
      <c r="I194" s="75">
        <v>0</v>
      </c>
      <c r="J194" s="46">
        <f t="shared" si="29"/>
        <v>0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+'19'!J195</f>
        <v>2</v>
      </c>
      <c r="F195" s="70"/>
      <c r="G195" s="46">
        <f t="shared" si="28"/>
        <v>2</v>
      </c>
      <c r="H195" s="77">
        <v>0</v>
      </c>
      <c r="I195" s="75">
        <v>0</v>
      </c>
      <c r="J195" s="46">
        <f t="shared" si="29"/>
        <v>2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+'19'!J196</f>
        <v>5</v>
      </c>
      <c r="F196" s="70"/>
      <c r="G196" s="46">
        <f t="shared" si="28"/>
        <v>5</v>
      </c>
      <c r="H196" s="77">
        <v>0</v>
      </c>
      <c r="I196" s="75">
        <v>0</v>
      </c>
      <c r="J196" s="46">
        <f t="shared" si="29"/>
        <v>5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+'19'!J197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199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+'19'!J198</f>
        <v>7</v>
      </c>
      <c r="F198" s="70"/>
      <c r="G198" s="46">
        <f t="shared" si="28"/>
        <v>7</v>
      </c>
      <c r="H198" s="77">
        <v>0</v>
      </c>
      <c r="I198" s="75">
        <v>0</v>
      </c>
      <c r="J198" s="46">
        <f t="shared" si="29"/>
        <v>7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ref="P200:P259" si="37">SUM(M200-O200)</f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+'19'!J205</f>
        <v>25</v>
      </c>
      <c r="F205" s="70"/>
      <c r="G205" s="46">
        <f t="shared" si="28"/>
        <v>25</v>
      </c>
      <c r="H205" s="77">
        <v>0</v>
      </c>
      <c r="I205" s="75">
        <v>0</v>
      </c>
      <c r="J205" s="46">
        <f t="shared" si="29"/>
        <v>22</v>
      </c>
      <c r="K205" s="71">
        <v>3</v>
      </c>
      <c r="L205" s="20">
        <v>55</v>
      </c>
      <c r="M205" s="64">
        <f t="shared" si="32"/>
        <v>165</v>
      </c>
      <c r="N205" s="17" t="s">
        <v>16</v>
      </c>
      <c r="O205" s="18">
        <v>5</v>
      </c>
      <c r="P205" s="145">
        <f t="shared" si="37"/>
        <v>160</v>
      </c>
      <c r="Q205" s="89">
        <v>40</v>
      </c>
      <c r="R205" s="43">
        <f t="shared" si="33"/>
        <v>120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+'19'!J208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+'19'!J209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+'19'!J210</f>
        <v>0</v>
      </c>
      <c r="F210" s="70">
        <v>1</v>
      </c>
      <c r="G210" s="46">
        <f t="shared" si="28"/>
        <v>1</v>
      </c>
      <c r="H210" s="77">
        <v>0</v>
      </c>
      <c r="I210" s="75">
        <v>0</v>
      </c>
      <c r="J210" s="46">
        <f t="shared" si="29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/>
      <c r="P210" s="145">
        <f t="shared" si="37"/>
        <v>40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+'19'!J211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+'19'!J213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+'19'!J214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+'19'!J215</f>
        <v>302</v>
      </c>
      <c r="F215" s="70"/>
      <c r="G215" s="46">
        <f t="shared" si="28"/>
        <v>302</v>
      </c>
      <c r="H215" s="77">
        <v>0</v>
      </c>
      <c r="I215" s="75">
        <v>0</v>
      </c>
      <c r="J215" s="46">
        <f t="shared" si="29"/>
        <v>302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+'19'!J216</f>
        <v>370</v>
      </c>
      <c r="F216" s="70"/>
      <c r="G216" s="46">
        <f t="shared" si="28"/>
        <v>370</v>
      </c>
      <c r="H216" s="77">
        <v>0</v>
      </c>
      <c r="I216" s="75">
        <v>0</v>
      </c>
      <c r="J216" s="46">
        <f t="shared" si="29"/>
        <v>370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+'19'!J217</f>
        <v>28</v>
      </c>
      <c r="F217" s="70"/>
      <c r="G217" s="46">
        <f t="shared" si="28"/>
        <v>28</v>
      </c>
      <c r="H217" s="77">
        <v>0</v>
      </c>
      <c r="I217" s="75">
        <v>0</v>
      </c>
      <c r="J217" s="46">
        <f t="shared" si="29"/>
        <v>28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+'19'!J218</f>
        <v>7</v>
      </c>
      <c r="F218" s="70"/>
      <c r="G218" s="46">
        <f t="shared" si="28"/>
        <v>7</v>
      </c>
      <c r="H218" s="77">
        <v>0</v>
      </c>
      <c r="I218" s="75">
        <v>0</v>
      </c>
      <c r="J218" s="46">
        <f t="shared" si="29"/>
        <v>5</v>
      </c>
      <c r="K218" s="71">
        <v>2</v>
      </c>
      <c r="L218" s="20">
        <v>20</v>
      </c>
      <c r="M218" s="64">
        <f t="shared" si="32"/>
        <v>40</v>
      </c>
      <c r="N218" s="17" t="s">
        <v>16</v>
      </c>
      <c r="O218" s="18"/>
      <c r="P218" s="145">
        <f t="shared" si="37"/>
        <v>40</v>
      </c>
      <c r="Q218" s="89">
        <v>16.670000000000002</v>
      </c>
      <c r="R218" s="43">
        <f t="shared" si="33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+'19'!J224</f>
        <v>255</v>
      </c>
      <c r="F224" s="70"/>
      <c r="G224" s="46">
        <f t="shared" si="28"/>
        <v>255</v>
      </c>
      <c r="H224" s="77">
        <v>0</v>
      </c>
      <c r="I224" s="75">
        <v>0</v>
      </c>
      <c r="J224" s="46">
        <f t="shared" si="29"/>
        <v>255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+'19'!J227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+'19'!J230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+'19'!J231</f>
        <v>0</v>
      </c>
      <c r="F231" s="70"/>
      <c r="G231" s="46">
        <f t="shared" ref="G231:G241" si="39">E231+F231</f>
        <v>0</v>
      </c>
      <c r="H231" s="77">
        <v>0</v>
      </c>
      <c r="I231" s="75">
        <v>0</v>
      </c>
      <c r="J231" s="46">
        <f t="shared" ref="J231:J241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+'19'!J232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+'19'!J233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+'19'!J234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+'19'!J235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+'19'!J236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+'19'!J237</f>
        <v>2</v>
      </c>
      <c r="F237" s="70"/>
      <c r="G237" s="46">
        <f t="shared" si="39"/>
        <v>2</v>
      </c>
      <c r="H237" s="77">
        <v>0</v>
      </c>
      <c r="I237" s="75">
        <v>0</v>
      </c>
      <c r="J237" s="46">
        <f t="shared" si="40"/>
        <v>2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+'19'!J238</f>
        <v>1</v>
      </c>
      <c r="F238" s="70"/>
      <c r="G238" s="46">
        <f t="shared" si="39"/>
        <v>1</v>
      </c>
      <c r="H238" s="77">
        <v>0</v>
      </c>
      <c r="I238" s="75">
        <v>0</v>
      </c>
      <c r="J238" s="46">
        <f t="shared" si="40"/>
        <v>0</v>
      </c>
      <c r="K238" s="71">
        <v>1</v>
      </c>
      <c r="L238" s="20">
        <v>50</v>
      </c>
      <c r="M238" s="64">
        <f t="shared" si="41"/>
        <v>50</v>
      </c>
      <c r="N238" s="17" t="s">
        <v>16</v>
      </c>
      <c r="O238" s="18"/>
      <c r="P238" s="145">
        <f t="shared" si="37"/>
        <v>50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+'19'!J239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+'19'!J240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+'19'!J241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+'19'!J242</f>
        <v>0</v>
      </c>
      <c r="F242" s="70"/>
      <c r="G242" s="46"/>
      <c r="H242" s="77"/>
      <c r="I242" s="75"/>
      <c r="J242" s="46"/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+'19'!J243</f>
        <v>0</v>
      </c>
      <c r="F243" s="70"/>
      <c r="G243" s="46"/>
      <c r="H243" s="77"/>
      <c r="I243" s="75"/>
      <c r="J243" s="46"/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+'19'!J244</f>
        <v>0</v>
      </c>
      <c r="F244" s="70"/>
      <c r="G244" s="46"/>
      <c r="H244" s="77"/>
      <c r="I244" s="75"/>
      <c r="J244" s="46"/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+'19'!J245</f>
        <v>0</v>
      </c>
      <c r="F245" s="70"/>
      <c r="G245" s="46"/>
      <c r="H245" s="77"/>
      <c r="I245" s="75"/>
      <c r="J245" s="46"/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+'19'!J246</f>
        <v>0</v>
      </c>
      <c r="F246" s="70"/>
      <c r="G246" s="46"/>
      <c r="H246" s="77"/>
      <c r="I246" s="75"/>
      <c r="J246" s="46"/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+'19'!J247</f>
        <v>0</v>
      </c>
      <c r="F247" s="70"/>
      <c r="G247" s="46"/>
      <c r="H247" s="77"/>
      <c r="I247" s="75"/>
      <c r="J247" s="46"/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+'19'!J248</f>
        <v>0</v>
      </c>
      <c r="F248" s="70"/>
      <c r="G248" s="46">
        <f t="shared" ref="G248:G258" si="45">E248+F248</f>
        <v>0</v>
      </c>
      <c r="H248" s="77">
        <v>0</v>
      </c>
      <c r="I248" s="75">
        <v>0</v>
      </c>
      <c r="J248" s="46">
        <f t="shared" ref="J248:J258" si="46">+G248-H248-K248-I248</f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+'19'!J249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+'19'!J250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+'19'!J251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+'19'!J252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>
        <v>25</v>
      </c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+'19'!J253</f>
        <v>3</v>
      </c>
      <c r="F253" s="70"/>
      <c r="G253" s="46">
        <f t="shared" si="45"/>
        <v>3</v>
      </c>
      <c r="H253" s="77">
        <v>3</v>
      </c>
      <c r="I253" s="75">
        <v>0</v>
      </c>
      <c r="J253" s="46">
        <f t="shared" si="46"/>
        <v>0</v>
      </c>
      <c r="K253" s="71"/>
      <c r="L253" s="20">
        <v>15</v>
      </c>
      <c r="M253" s="64">
        <f t="shared" si="32"/>
        <v>0</v>
      </c>
      <c r="N253" s="17" t="s">
        <v>1460</v>
      </c>
      <c r="O253" s="18"/>
      <c r="P253" s="23">
        <f t="shared" si="37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+'19'!J254</f>
        <v>0</v>
      </c>
      <c r="F254" s="70"/>
      <c r="G254" s="46">
        <f t="shared" si="45"/>
        <v>0</v>
      </c>
      <c r="H254" s="77">
        <v>0</v>
      </c>
      <c r="I254" s="75">
        <v>0</v>
      </c>
      <c r="J254" s="46">
        <f t="shared" si="46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7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+'19'!J255</f>
        <v>0</v>
      </c>
      <c r="F255" s="70"/>
      <c r="G255" s="46">
        <f t="shared" si="45"/>
        <v>0</v>
      </c>
      <c r="H255" s="77">
        <v>0</v>
      </c>
      <c r="I255" s="75">
        <v>0</v>
      </c>
      <c r="J255" s="46">
        <f t="shared" si="46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+'19'!J256</f>
        <v>0</v>
      </c>
      <c r="F256" s="70"/>
      <c r="G256" s="46">
        <f t="shared" si="45"/>
        <v>0</v>
      </c>
      <c r="H256" s="77">
        <v>0</v>
      </c>
      <c r="I256" s="75">
        <v>0</v>
      </c>
      <c r="J256" s="46">
        <f t="shared" si="46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>
        <f>+'19'!J257</f>
        <v>0</v>
      </c>
      <c r="F257" s="70"/>
      <c r="G257" s="46">
        <f t="shared" si="45"/>
        <v>0</v>
      </c>
      <c r="H257" s="77">
        <v>0</v>
      </c>
      <c r="I257" s="75">
        <v>0</v>
      </c>
      <c r="J257" s="46">
        <f t="shared" si="46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/>
    </row>
    <row r="258" spans="1:19" ht="24" customHeight="1" x14ac:dyDescent="0.55000000000000004">
      <c r="A258" s="10"/>
      <c r="B258" s="10"/>
      <c r="C258" s="19"/>
      <c r="D258" s="10"/>
      <c r="E258" s="63">
        <f>+'19'!J258</f>
        <v>0</v>
      </c>
      <c r="F258" s="70"/>
      <c r="G258" s="46">
        <f t="shared" si="45"/>
        <v>0</v>
      </c>
      <c r="H258" s="77"/>
      <c r="I258" s="75"/>
      <c r="J258" s="46">
        <f t="shared" si="46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19" x14ac:dyDescent="0.5">
      <c r="A259" s="10"/>
      <c r="B259" s="10"/>
      <c r="C259" s="19"/>
      <c r="D259" s="10"/>
      <c r="E259" s="63">
        <f>+'19'!J259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23"/>
      <c r="M259" s="64">
        <f t="shared" ref="M259" si="49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5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924.88000000000022</v>
      </c>
    </row>
    <row r="261" spans="1:19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</row>
    <row r="262" spans="1:19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3075</v>
      </c>
    </row>
    <row r="263" spans="1:19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19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905</v>
      </c>
      <c r="O264" s="2">
        <v>60</v>
      </c>
      <c r="P264" s="2">
        <v>250</v>
      </c>
      <c r="Q264" s="87">
        <v>140</v>
      </c>
      <c r="R264" s="2">
        <v>300</v>
      </c>
      <c r="S264" s="2">
        <v>155</v>
      </c>
    </row>
    <row r="265" spans="1:19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9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560</v>
      </c>
      <c r="P267" s="136"/>
      <c r="Q267" s="136"/>
      <c r="R267" s="136"/>
    </row>
    <row r="268" spans="1:19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1610</v>
      </c>
      <c r="P268" s="136"/>
      <c r="Q268" s="136"/>
      <c r="R268" s="136"/>
    </row>
    <row r="269" spans="1:19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1610</v>
      </c>
      <c r="P269" s="138" t="s">
        <v>1416</v>
      </c>
      <c r="Q269" s="139" t="s">
        <v>1417</v>
      </c>
      <c r="R269" s="140" t="s">
        <v>1418</v>
      </c>
    </row>
    <row r="270" spans="1:19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/>
    </row>
    <row r="271" spans="1:19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9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W342"/>
  <sheetViews>
    <sheetView zoomScale="80" zoomScaleNormal="80" workbookViewId="0">
      <pane xSplit="10" ySplit="4" topLeftCell="L5" activePane="bottomRight" state="frozen"/>
      <selection activeCell="B30" sqref="B30"/>
      <selection pane="topRight" activeCell="B30" sqref="B30"/>
      <selection pane="bottomLeft" activeCell="B30" sqref="B30"/>
      <selection pane="bottomRight" activeCell="P110" sqref="P110:P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+'20'!J5</f>
        <v>16</v>
      </c>
      <c r="F5" s="70"/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13</v>
      </c>
      <c r="K5" s="71">
        <v>3</v>
      </c>
      <c r="L5" s="15">
        <v>50</v>
      </c>
      <c r="M5" s="64">
        <f>+L5*K5</f>
        <v>150</v>
      </c>
      <c r="N5" s="17"/>
      <c r="O5" s="18"/>
      <c r="P5" s="145">
        <f t="shared" ref="P5:P68" si="2">SUM(M5-O5)</f>
        <v>150</v>
      </c>
      <c r="Q5" s="13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+'20'!J6</f>
        <v>76</v>
      </c>
      <c r="F6" s="70"/>
      <c r="G6" s="46">
        <f t="shared" si="0"/>
        <v>76</v>
      </c>
      <c r="H6" s="77">
        <v>0</v>
      </c>
      <c r="I6" s="75">
        <v>1</v>
      </c>
      <c r="J6" s="46">
        <f t="shared" si="1"/>
        <v>73</v>
      </c>
      <c r="K6" s="71">
        <v>2</v>
      </c>
      <c r="L6" s="15">
        <v>100</v>
      </c>
      <c r="M6" s="64">
        <f t="shared" ref="M6:M80" si="3">+L6*K6</f>
        <v>200</v>
      </c>
      <c r="N6" s="17" t="s">
        <v>1474</v>
      </c>
      <c r="O6" s="18"/>
      <c r="P6" s="145">
        <f t="shared" si="2"/>
        <v>200</v>
      </c>
      <c r="Q6" s="13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+'20'!J11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+'20'!J20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+'20'!J21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+'20'!J22</f>
        <v>20</v>
      </c>
      <c r="F22" s="70"/>
      <c r="G22" s="46">
        <f t="shared" si="0"/>
        <v>20</v>
      </c>
      <c r="H22" s="77">
        <v>0</v>
      </c>
      <c r="I22" s="75">
        <v>2</v>
      </c>
      <c r="J22" s="46">
        <f t="shared" si="1"/>
        <v>16</v>
      </c>
      <c r="K22" s="71">
        <v>2</v>
      </c>
      <c r="L22" s="20">
        <v>100</v>
      </c>
      <c r="M22" s="64">
        <f t="shared" si="3"/>
        <v>200</v>
      </c>
      <c r="N22" s="17" t="s">
        <v>1475</v>
      </c>
      <c r="O22" s="18"/>
      <c r="P22" s="145">
        <f t="shared" si="2"/>
        <v>200</v>
      </c>
      <c r="Q22" s="13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+'20'!J24</f>
        <v>11</v>
      </c>
      <c r="F24" s="70"/>
      <c r="G24" s="46">
        <f t="shared" si="0"/>
        <v>11</v>
      </c>
      <c r="H24" s="77">
        <v>0</v>
      </c>
      <c r="I24" s="75">
        <v>0</v>
      </c>
      <c r="J24" s="46">
        <f t="shared" si="1"/>
        <v>11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+'20'!J28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+'20'!J31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11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45">
        <f t="shared" si="2"/>
        <v>200</v>
      </c>
      <c r="Q31" s="13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+'20'!J32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+'20'!J33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+'20'!J34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1</v>
      </c>
      <c r="K34" s="71">
        <v>2</v>
      </c>
      <c r="L34" s="15">
        <v>130</v>
      </c>
      <c r="M34" s="64">
        <f t="shared" si="3"/>
        <v>260</v>
      </c>
      <c r="N34" s="17" t="s">
        <v>16</v>
      </c>
      <c r="O34" s="18"/>
      <c r="P34" s="145">
        <f t="shared" si="2"/>
        <v>260</v>
      </c>
      <c r="Q34" s="89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+'20'!J39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+'20'!J40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1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>
        <v>35</v>
      </c>
      <c r="P40" s="145">
        <f t="shared" si="2"/>
        <v>65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+'20'!J41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+'20'!J46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+'20'!J47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6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>
        <v>25</v>
      </c>
      <c r="P47" s="145">
        <f t="shared" si="2"/>
        <v>25</v>
      </c>
      <c r="Q47" s="13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+'20'!J48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/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+'20'!J49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6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45">
        <f t="shared" si="2"/>
        <v>25</v>
      </c>
      <c r="Q49" s="13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+'20'!J50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+'20'!J53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+'20'!J55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3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/>
      <c r="P55" s="145">
        <f t="shared" si="2"/>
        <v>120</v>
      </c>
      <c r="Q55" s="13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+'20'!J58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+'20'!J59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1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/>
      <c r="P59" s="145">
        <f t="shared" si="2"/>
        <v>120</v>
      </c>
      <c r="Q59" s="13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+'20'!J62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+'20'!J64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+'20'!J72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+'20'!J77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+'20'!J80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+'20'!J81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+'20'!J110</f>
        <v>14</v>
      </c>
      <c r="F110" s="70"/>
      <c r="G110" s="46">
        <f t="shared" si="20"/>
        <v>14</v>
      </c>
      <c r="H110" s="77">
        <v>0</v>
      </c>
      <c r="I110" s="75">
        <v>0</v>
      </c>
      <c r="J110" s="46">
        <f t="shared" si="21"/>
        <v>11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>
        <v>24</v>
      </c>
      <c r="P110" s="145">
        <f t="shared" si="7"/>
        <v>336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+'20'!J111</f>
        <v>9</v>
      </c>
      <c r="F111" s="70"/>
      <c r="G111" s="46">
        <f t="shared" si="20"/>
        <v>9</v>
      </c>
      <c r="H111" s="77">
        <v>0</v>
      </c>
      <c r="I111" s="75"/>
      <c r="J111" s="46">
        <f t="shared" si="21"/>
        <v>9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+'20'!J112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+'20'!J113</f>
        <v>6</v>
      </c>
      <c r="F113" s="70"/>
      <c r="G113" s="46">
        <f t="shared" si="20"/>
        <v>6</v>
      </c>
      <c r="H113" s="77">
        <v>0</v>
      </c>
      <c r="I113" s="75">
        <v>0</v>
      </c>
      <c r="J113" s="46">
        <f t="shared" si="21"/>
        <v>5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45">
        <f t="shared" si="7"/>
        <v>55</v>
      </c>
      <c r="Q113" s="13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+'20'!J115</f>
        <v>7</v>
      </c>
      <c r="F115" s="70"/>
      <c r="G115" s="46">
        <f t="shared" si="20"/>
        <v>7</v>
      </c>
      <c r="H115" s="77">
        <v>0</v>
      </c>
      <c r="I115" s="75">
        <v>0</v>
      </c>
      <c r="J115" s="46">
        <f t="shared" si="21"/>
        <v>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+'20'!J116</f>
        <v>15</v>
      </c>
      <c r="F116" s="70"/>
      <c r="G116" s="46">
        <f t="shared" si="20"/>
        <v>15</v>
      </c>
      <c r="H116" s="77">
        <v>0</v>
      </c>
      <c r="I116" s="75">
        <v>0</v>
      </c>
      <c r="J116" s="46">
        <f t="shared" si="21"/>
        <v>14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45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+'20'!J117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+'20'!J120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+'20'!J125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+'20'!J131</f>
        <v>4</v>
      </c>
      <c r="F131" s="70"/>
      <c r="G131" s="46">
        <f t="shared" si="20"/>
        <v>4</v>
      </c>
      <c r="H131" s="77">
        <v>0</v>
      </c>
      <c r="I131" s="75">
        <v>0</v>
      </c>
      <c r="J131" s="46">
        <f t="shared" si="21"/>
        <v>3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25</v>
      </c>
      <c r="P131" s="145">
        <f t="shared" si="7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+'20'!J132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+'20'!J133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+'20'!J154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+'20'!J162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+'20'!J163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+'20'!J164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+'20'!J165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+'20'!J166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+'20'!J167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+'20'!J168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+'20'!J169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+'20'!J170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+'20'!J171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+'20'!J172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+'20'!J174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+'20'!J175</f>
        <v>8</v>
      </c>
      <c r="F175" s="70"/>
      <c r="G175" s="46">
        <f t="shared" si="27"/>
        <v>8</v>
      </c>
      <c r="H175" s="77">
        <v>0</v>
      </c>
      <c r="I175" s="75">
        <v>0</v>
      </c>
      <c r="J175" s="46">
        <f t="shared" si="28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+'20'!J176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+'20'!J177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+'20'!J178</f>
        <v>4</v>
      </c>
      <c r="F178" s="70"/>
      <c r="G178" s="46">
        <f t="shared" si="27"/>
        <v>4</v>
      </c>
      <c r="H178" s="77">
        <v>0</v>
      </c>
      <c r="I178" s="75">
        <v>0</v>
      </c>
      <c r="J178" s="46">
        <f t="shared" si="28"/>
        <v>4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+'20'!J179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+'20'!J180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+'20'!J181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+'20'!J182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+'20'!J183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+'20'!J184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+'20'!J185</f>
        <v>10</v>
      </c>
      <c r="F185" s="70"/>
      <c r="G185" s="46">
        <f t="shared" si="27"/>
        <v>10</v>
      </c>
      <c r="H185" s="77">
        <v>0</v>
      </c>
      <c r="I185" s="75">
        <v>0</v>
      </c>
      <c r="J185" s="46">
        <f t="shared" si="28"/>
        <v>10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+'20'!J186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+'20'!J188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+'20'!J190</f>
        <v>3</v>
      </c>
      <c r="F190" s="70"/>
      <c r="G190" s="46">
        <f t="shared" si="27"/>
        <v>3</v>
      </c>
      <c r="H190" s="77">
        <v>0</v>
      </c>
      <c r="I190" s="75">
        <v>0</v>
      </c>
      <c r="J190" s="46">
        <f t="shared" si="28"/>
        <v>3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+'20'!J191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+'20'!J192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+'20'!J193</f>
        <v>3</v>
      </c>
      <c r="F193" s="70"/>
      <c r="G193" s="46">
        <f t="shared" si="27"/>
        <v>3</v>
      </c>
      <c r="H193" s="77">
        <v>0</v>
      </c>
      <c r="I193" s="75">
        <v>0</v>
      </c>
      <c r="J193" s="46">
        <f t="shared" si="28"/>
        <v>3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+'20'!J194</f>
        <v>0</v>
      </c>
      <c r="F194" s="70"/>
      <c r="G194" s="46">
        <f t="shared" si="27"/>
        <v>0</v>
      </c>
      <c r="H194" s="77">
        <v>0</v>
      </c>
      <c r="I194" s="75">
        <v>0</v>
      </c>
      <c r="J194" s="46">
        <f t="shared" si="28"/>
        <v>0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+'20'!J195</f>
        <v>2</v>
      </c>
      <c r="F195" s="70"/>
      <c r="G195" s="46">
        <f t="shared" si="27"/>
        <v>2</v>
      </c>
      <c r="H195" s="77">
        <v>0</v>
      </c>
      <c r="I195" s="75">
        <v>0</v>
      </c>
      <c r="J195" s="46">
        <f t="shared" si="28"/>
        <v>2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+'20'!J196</f>
        <v>5</v>
      </c>
      <c r="F196" s="70"/>
      <c r="G196" s="46">
        <f t="shared" si="27"/>
        <v>5</v>
      </c>
      <c r="H196" s="77">
        <v>0</v>
      </c>
      <c r="I196" s="75">
        <v>0</v>
      </c>
      <c r="J196" s="46">
        <f t="shared" si="28"/>
        <v>5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+'20'!J197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199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+'20'!J198</f>
        <v>7</v>
      </c>
      <c r="F198" s="70"/>
      <c r="G198" s="46">
        <f t="shared" si="27"/>
        <v>7</v>
      </c>
      <c r="H198" s="77">
        <v>0</v>
      </c>
      <c r="I198" s="75">
        <v>0</v>
      </c>
      <c r="J198" s="46">
        <f t="shared" si="28"/>
        <v>7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+'20'!J199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+'20'!J200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ref="P200:P259" si="36">SUM(M200-O200)</f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+'20'!J201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+'20'!J202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+'20'!J203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+'20'!J204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+'20'!J205</f>
        <v>22</v>
      </c>
      <c r="F205" s="70"/>
      <c r="G205" s="46">
        <f t="shared" si="27"/>
        <v>22</v>
      </c>
      <c r="H205" s="77">
        <v>0</v>
      </c>
      <c r="I205" s="75">
        <v>0</v>
      </c>
      <c r="J205" s="46">
        <f t="shared" si="28"/>
        <v>22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+'20'!J206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+'20'!J208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+'20'!J209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+'20'!J210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+'20'!J211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40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+'20'!J212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+'20'!J213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+'20'!J214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+'20'!J215</f>
        <v>302</v>
      </c>
      <c r="F215" s="70"/>
      <c r="G215" s="46">
        <f t="shared" si="27"/>
        <v>302</v>
      </c>
      <c r="H215" s="77">
        <v>0</v>
      </c>
      <c r="I215" s="75">
        <v>0</v>
      </c>
      <c r="J215" s="46">
        <f t="shared" si="28"/>
        <v>302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+'20'!J216</f>
        <v>370</v>
      </c>
      <c r="F216" s="70"/>
      <c r="G216" s="46">
        <f t="shared" si="27"/>
        <v>370</v>
      </c>
      <c r="H216" s="77">
        <v>0</v>
      </c>
      <c r="I216" s="75">
        <v>0</v>
      </c>
      <c r="J216" s="46">
        <f t="shared" si="28"/>
        <v>370</v>
      </c>
      <c r="K216" s="71"/>
      <c r="L216" s="20">
        <v>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+'20'!J217</f>
        <v>28</v>
      </c>
      <c r="F217" s="70"/>
      <c r="G217" s="46">
        <f t="shared" si="27"/>
        <v>28</v>
      </c>
      <c r="H217" s="77">
        <v>0</v>
      </c>
      <c r="I217" s="75">
        <v>0</v>
      </c>
      <c r="J217" s="46">
        <f t="shared" si="28"/>
        <v>26</v>
      </c>
      <c r="K217" s="71">
        <v>2</v>
      </c>
      <c r="L217" s="20">
        <v>10</v>
      </c>
      <c r="M217" s="64">
        <f t="shared" si="31"/>
        <v>20</v>
      </c>
      <c r="N217" s="17" t="s">
        <v>16</v>
      </c>
      <c r="O217" s="18"/>
      <c r="P217" s="145">
        <f t="shared" si="36"/>
        <v>20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+'20'!J218</f>
        <v>5</v>
      </c>
      <c r="F218" s="70"/>
      <c r="G218" s="46">
        <f t="shared" si="27"/>
        <v>5</v>
      </c>
      <c r="H218" s="77">
        <v>0</v>
      </c>
      <c r="I218" s="75">
        <v>0</v>
      </c>
      <c r="J218" s="46">
        <f t="shared" si="28"/>
        <v>5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+'20'!J219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+'20'!J220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+'20'!J221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+'20'!J222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+'20'!J223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+'20'!J224</f>
        <v>255</v>
      </c>
      <c r="F224" s="70"/>
      <c r="G224" s="46">
        <f t="shared" si="27"/>
        <v>255</v>
      </c>
      <c r="H224" s="77">
        <v>0</v>
      </c>
      <c r="I224" s="75">
        <v>0</v>
      </c>
      <c r="J224" s="46">
        <f t="shared" si="28"/>
        <v>255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+'20'!J225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+'20'!J226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+'20'!J227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+'20'!J228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+'20'!J229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+'20'!J230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40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+'20'!J231</f>
        <v>0</v>
      </c>
      <c r="F231" s="70"/>
      <c r="G231" s="46">
        <f t="shared" ref="G231:G258" si="38">E231+F231</f>
        <v>0</v>
      </c>
      <c r="H231" s="77">
        <v>0</v>
      </c>
      <c r="I231" s="75">
        <v>0</v>
      </c>
      <c r="J231" s="46">
        <f t="shared" ref="J231:J258" si="39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+'20'!J232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+'20'!J233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+'20'!J234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+'20'!J235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49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+'20'!J236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39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+'20'!J237</f>
        <v>2</v>
      </c>
      <c r="F237" s="70"/>
      <c r="G237" s="46">
        <f t="shared" si="38"/>
        <v>2</v>
      </c>
      <c r="H237" s="77">
        <v>0</v>
      </c>
      <c r="I237" s="75">
        <v>0</v>
      </c>
      <c r="J237" s="46">
        <f t="shared" si="39"/>
        <v>2</v>
      </c>
      <c r="K237" s="71"/>
      <c r="L237" s="20">
        <v>50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+'20'!J238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50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+'20'!J239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+'20'!J240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80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+'20'!J241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+'20'!J242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+'20'!J243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+'20'!J244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22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+'20'!J245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35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+'20'!J246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+'20'!J247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15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+'20'!J248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+'20'!J249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+'20'!J250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>
        <v>35</v>
      </c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+'20'!J251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+'20'!J252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>
        <v>25</v>
      </c>
      <c r="M252" s="64">
        <f t="shared" si="31"/>
        <v>0</v>
      </c>
      <c r="N252" s="17"/>
      <c r="O252" s="18"/>
      <c r="P252" s="23">
        <f t="shared" si="36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+'20'!J253</f>
        <v>0</v>
      </c>
      <c r="F253" s="70"/>
      <c r="G253" s="46">
        <f t="shared" si="38"/>
        <v>0</v>
      </c>
      <c r="H253" s="77">
        <v>0</v>
      </c>
      <c r="I253" s="75">
        <v>0</v>
      </c>
      <c r="J253" s="46">
        <f t="shared" si="39"/>
        <v>0</v>
      </c>
      <c r="K253" s="71"/>
      <c r="L253" s="20">
        <v>15</v>
      </c>
      <c r="M253" s="64">
        <f t="shared" si="31"/>
        <v>0</v>
      </c>
      <c r="N253" s="17"/>
      <c r="O253" s="18"/>
      <c r="P253" s="23">
        <f t="shared" si="36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1476</v>
      </c>
      <c r="D254" s="10" t="s">
        <v>432</v>
      </c>
      <c r="E254" s="63">
        <f>+'20'!J254</f>
        <v>0</v>
      </c>
      <c r="F254" s="70">
        <v>20</v>
      </c>
      <c r="G254" s="46">
        <f t="shared" si="38"/>
        <v>20</v>
      </c>
      <c r="H254" s="77">
        <v>0</v>
      </c>
      <c r="I254" s="75">
        <v>0</v>
      </c>
      <c r="J254" s="46">
        <f t="shared" si="39"/>
        <v>14</v>
      </c>
      <c r="K254" s="71">
        <v>6</v>
      </c>
      <c r="L254" s="20">
        <v>16</v>
      </c>
      <c r="M254" s="64">
        <f t="shared" si="31"/>
        <v>96</v>
      </c>
      <c r="N254" s="17"/>
      <c r="O254" s="18"/>
      <c r="P254" s="145">
        <f t="shared" si="36"/>
        <v>96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+'20'!J255</f>
        <v>0</v>
      </c>
      <c r="F255" s="70"/>
      <c r="G255" s="46">
        <f t="shared" si="38"/>
        <v>0</v>
      </c>
      <c r="H255" s="77">
        <v>0</v>
      </c>
      <c r="I255" s="75">
        <v>0</v>
      </c>
      <c r="J255" s="46">
        <f t="shared" si="39"/>
        <v>0</v>
      </c>
      <c r="K255" s="71"/>
      <c r="L255" s="20"/>
      <c r="M255" s="64">
        <f t="shared" si="31"/>
        <v>0</v>
      </c>
      <c r="N255" s="17"/>
      <c r="O255" s="18"/>
      <c r="P255" s="23">
        <f t="shared" si="36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+'20'!J256</f>
        <v>0</v>
      </c>
      <c r="F256" s="70"/>
      <c r="G256" s="46">
        <f t="shared" si="38"/>
        <v>0</v>
      </c>
      <c r="H256" s="77">
        <v>0</v>
      </c>
      <c r="I256" s="75">
        <v>0</v>
      </c>
      <c r="J256" s="46">
        <f t="shared" si="39"/>
        <v>0</v>
      </c>
      <c r="K256" s="71"/>
      <c r="L256" s="20"/>
      <c r="M256" s="64">
        <f t="shared" si="31"/>
        <v>0</v>
      </c>
      <c r="N256" s="17"/>
      <c r="O256" s="18"/>
      <c r="P256" s="23">
        <f t="shared" si="36"/>
        <v>0</v>
      </c>
      <c r="Q256" s="89"/>
      <c r="R256" s="43"/>
    </row>
    <row r="257" spans="1:23" ht="25.5" x14ac:dyDescent="0.55000000000000004">
      <c r="A257" s="10"/>
      <c r="B257" s="10"/>
      <c r="C257" s="19"/>
      <c r="D257" s="10"/>
      <c r="E257" s="63">
        <f>+'20'!J257</f>
        <v>0</v>
      </c>
      <c r="F257" s="70"/>
      <c r="G257" s="46">
        <f t="shared" si="38"/>
        <v>0</v>
      </c>
      <c r="H257" s="77">
        <v>0</v>
      </c>
      <c r="I257" s="75">
        <v>0</v>
      </c>
      <c r="J257" s="46">
        <f t="shared" si="39"/>
        <v>0</v>
      </c>
      <c r="K257" s="71"/>
      <c r="L257" s="20"/>
      <c r="M257" s="64">
        <f t="shared" si="31"/>
        <v>0</v>
      </c>
      <c r="N257" s="17"/>
      <c r="O257" s="18"/>
      <c r="P257" s="23">
        <f t="shared" si="36"/>
        <v>0</v>
      </c>
      <c r="Q257" s="89"/>
      <c r="R257" s="43"/>
    </row>
    <row r="258" spans="1:23" ht="24" customHeight="1" x14ac:dyDescent="0.55000000000000004">
      <c r="A258" s="10"/>
      <c r="B258" s="10"/>
      <c r="C258" s="19"/>
      <c r="D258" s="10"/>
      <c r="E258" s="63">
        <f>+'20'!J258</f>
        <v>0</v>
      </c>
      <c r="F258" s="70"/>
      <c r="G258" s="46">
        <f t="shared" si="38"/>
        <v>0</v>
      </c>
      <c r="H258" s="77">
        <v>0</v>
      </c>
      <c r="I258" s="75">
        <v>0</v>
      </c>
      <c r="J258" s="46">
        <f t="shared" si="39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si="36"/>
        <v>0</v>
      </c>
      <c r="Q258" s="89"/>
      <c r="R258" s="43">
        <f t="shared" si="32"/>
        <v>0</v>
      </c>
    </row>
    <row r="259" spans="1:23" x14ac:dyDescent="0.5">
      <c r="A259" s="10"/>
      <c r="B259" s="10"/>
      <c r="C259" s="19"/>
      <c r="D259" s="10"/>
      <c r="E259" s="63">
        <f>+'20'!J259</f>
        <v>0</v>
      </c>
      <c r="F259" s="70"/>
      <c r="G259" s="46">
        <f t="shared" ref="G259" si="44">E259+F259</f>
        <v>0</v>
      </c>
      <c r="H259" s="77">
        <v>0</v>
      </c>
      <c r="I259" s="75">
        <v>0</v>
      </c>
      <c r="J259" s="46">
        <f t="shared" ref="J259" si="45">+G259-H259-K259-I259</f>
        <v>0</v>
      </c>
      <c r="K259" s="71"/>
      <c r="L259" s="23"/>
      <c r="M259" s="64">
        <f t="shared" ref="M259" si="46">+L259*K259</f>
        <v>0</v>
      </c>
      <c r="N259" s="17" t="s">
        <v>16</v>
      </c>
      <c r="O259" s="18"/>
      <c r="P259" s="23">
        <f t="shared" si="36"/>
        <v>0</v>
      </c>
      <c r="Q259" s="89"/>
      <c r="R259" s="43">
        <f t="shared" ref="R259" si="47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524.75</v>
      </c>
    </row>
    <row r="261" spans="1:23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  <c r="Q261" s="87"/>
    </row>
    <row r="262" spans="1:23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2131</v>
      </c>
      <c r="Q262" s="87"/>
    </row>
    <row r="263" spans="1:23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23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1339</v>
      </c>
      <c r="O264" s="2">
        <v>480</v>
      </c>
      <c r="P264" s="2">
        <v>25</v>
      </c>
      <c r="Q264" s="87">
        <v>10</v>
      </c>
      <c r="R264" s="2">
        <v>108</v>
      </c>
      <c r="S264" s="2">
        <v>200</v>
      </c>
      <c r="T264" s="2">
        <v>120</v>
      </c>
      <c r="U264" s="2">
        <v>230</v>
      </c>
      <c r="V264" s="2">
        <v>58</v>
      </c>
      <c r="W264" s="2">
        <v>108</v>
      </c>
    </row>
    <row r="265" spans="1:23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23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3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134</v>
      </c>
      <c r="P267" s="136"/>
      <c r="Q267" s="136"/>
      <c r="R267" s="136"/>
    </row>
    <row r="268" spans="1:23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658</v>
      </c>
      <c r="P268" s="136"/>
      <c r="Q268" s="136"/>
      <c r="R268" s="136"/>
    </row>
    <row r="269" spans="1:23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658</v>
      </c>
      <c r="P269" s="138" t="s">
        <v>1416</v>
      </c>
      <c r="Q269" s="139" t="s">
        <v>1417</v>
      </c>
      <c r="R269" s="140" t="s">
        <v>1418</v>
      </c>
    </row>
    <row r="270" spans="1:23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300</v>
      </c>
    </row>
    <row r="271" spans="1:23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3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300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90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6.3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203.7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2"/>
  <sheetViews>
    <sheetView zoomScale="80" zoomScaleNormal="80" workbookViewId="0">
      <pane xSplit="10" ySplit="4" topLeftCell="K258" activePane="bottomRight" state="frozen"/>
      <selection activeCell="B30" sqref="B30"/>
      <selection pane="topRight" activeCell="B30" sqref="B30"/>
      <selection pane="bottomLeft" activeCell="B30" sqref="B30"/>
      <selection pane="bottomRight" activeCell="E266" sqref="E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+'21'!J5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9</v>
      </c>
      <c r="K5" s="71">
        <v>4</v>
      </c>
      <c r="L5" s="15">
        <v>50</v>
      </c>
      <c r="M5" s="64">
        <f>+L5*K5</f>
        <v>200</v>
      </c>
      <c r="N5" s="17" t="s">
        <v>16</v>
      </c>
      <c r="O5" s="18">
        <v>50</v>
      </c>
      <c r="P5" s="145">
        <f t="shared" ref="P5:P68" si="2">SUM(M5-O5)</f>
        <v>150</v>
      </c>
      <c r="Q5" s="13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+'21'!J6</f>
        <v>73</v>
      </c>
      <c r="F6" s="70">
        <v>20</v>
      </c>
      <c r="G6" s="46">
        <f t="shared" si="0"/>
        <v>93</v>
      </c>
      <c r="H6" s="77">
        <v>0</v>
      </c>
      <c r="I6" s="75">
        <v>0</v>
      </c>
      <c r="J6" s="46">
        <f t="shared" si="1"/>
        <v>85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/>
      <c r="P6" s="145">
        <f t="shared" si="2"/>
        <v>800</v>
      </c>
      <c r="Q6" s="13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+'21'!J11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+'21'!J21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1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45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+'21'!J22</f>
        <v>16</v>
      </c>
      <c r="F22" s="70">
        <v>20</v>
      </c>
      <c r="G22" s="46">
        <f t="shared" si="0"/>
        <v>36</v>
      </c>
      <c r="H22" s="77">
        <v>0</v>
      </c>
      <c r="I22" s="75">
        <v>0</v>
      </c>
      <c r="J22" s="46">
        <f t="shared" si="1"/>
        <v>36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+'21'!J24</f>
        <v>11</v>
      </c>
      <c r="F24" s="70">
        <v>5</v>
      </c>
      <c r="G24" s="46">
        <f t="shared" si="0"/>
        <v>16</v>
      </c>
      <c r="H24" s="77">
        <v>0</v>
      </c>
      <c r="I24" s="75">
        <v>0</v>
      </c>
      <c r="J24" s="46">
        <f t="shared" si="1"/>
        <v>12</v>
      </c>
      <c r="K24" s="71">
        <v>4</v>
      </c>
      <c r="L24" s="15">
        <v>100</v>
      </c>
      <c r="M24" s="64">
        <f t="shared" si="3"/>
        <v>400</v>
      </c>
      <c r="N24" s="17" t="s">
        <v>16</v>
      </c>
      <c r="O24" s="18">
        <v>80</v>
      </c>
      <c r="P24" s="145">
        <f t="shared" si="2"/>
        <v>320</v>
      </c>
      <c r="Q24" s="13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+'21'!J28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+'21'!J31</f>
        <v>11</v>
      </c>
      <c r="F31" s="70">
        <v>20</v>
      </c>
      <c r="G31" s="46">
        <f t="shared" si="5"/>
        <v>31</v>
      </c>
      <c r="H31" s="77">
        <v>0</v>
      </c>
      <c r="I31" s="75">
        <v>0</v>
      </c>
      <c r="J31" s="46">
        <f t="shared" si="6"/>
        <v>31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+'21'!J32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45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+'21'!J33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+'21'!J34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1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+'21'!J39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5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+'21'!J40</f>
        <v>1</v>
      </c>
      <c r="F40" s="70"/>
      <c r="G40" s="46">
        <f t="shared" si="5"/>
        <v>1</v>
      </c>
      <c r="H40" s="77"/>
      <c r="I40" s="75">
        <v>0</v>
      </c>
      <c r="J40" s="46">
        <f t="shared" si="6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+'21'!J41</f>
        <v>2</v>
      </c>
      <c r="F41" s="70"/>
      <c r="G41" s="46">
        <f t="shared" si="5"/>
        <v>2</v>
      </c>
      <c r="H41" s="77"/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+'21'!J46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+'21'!J47</f>
        <v>6</v>
      </c>
      <c r="F47" s="70"/>
      <c r="G47" s="46">
        <f t="shared" si="5"/>
        <v>6</v>
      </c>
      <c r="H47" s="77">
        <v>0</v>
      </c>
      <c r="I47" s="75">
        <v>0</v>
      </c>
      <c r="J47" s="46">
        <f t="shared" si="6"/>
        <v>5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>
        <v>25</v>
      </c>
      <c r="P47" s="145">
        <f t="shared" si="2"/>
        <v>25</v>
      </c>
      <c r="Q47" s="13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+'21'!J48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7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>
        <v>25</v>
      </c>
      <c r="P48" s="145">
        <f t="shared" si="2"/>
        <v>25</v>
      </c>
      <c r="Q48" s="13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+'21'!J49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5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45">
        <f t="shared" si="2"/>
        <v>25</v>
      </c>
      <c r="Q49" s="13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+'21'!J50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5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25</v>
      </c>
      <c r="P50" s="145">
        <f t="shared" si="2"/>
        <v>25</v>
      </c>
      <c r="Q50" s="13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+'21'!J53</f>
        <v>6</v>
      </c>
      <c r="F53" s="70">
        <v>5</v>
      </c>
      <c r="G53" s="46">
        <f t="shared" si="5"/>
        <v>11</v>
      </c>
      <c r="H53" s="77">
        <v>0</v>
      </c>
      <c r="I53" s="75">
        <v>0</v>
      </c>
      <c r="J53" s="46">
        <f t="shared" si="6"/>
        <v>10</v>
      </c>
      <c r="K53" s="71">
        <v>1</v>
      </c>
      <c r="L53" s="20">
        <v>0</v>
      </c>
      <c r="M53" s="64">
        <f>+L53*K53</f>
        <v>0</v>
      </c>
      <c r="N53" s="17" t="s">
        <v>1454</v>
      </c>
      <c r="O53" s="18"/>
      <c r="P53" s="23">
        <f t="shared" si="2"/>
        <v>0</v>
      </c>
      <c r="Q53" s="13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+'21'!J55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+'21'!J58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+'21'!J59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+'21'!J62</f>
        <v>1</v>
      </c>
      <c r="F62" s="70">
        <v>3</v>
      </c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+'21'!J64</f>
        <v>1</v>
      </c>
      <c r="F64" s="70">
        <v>3</v>
      </c>
      <c r="G64" s="46">
        <f t="shared" si="5"/>
        <v>4</v>
      </c>
      <c r="H64" s="77">
        <v>0</v>
      </c>
      <c r="I64" s="75">
        <v>0</v>
      </c>
      <c r="J64" s="46">
        <f t="shared" si="6"/>
        <v>3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+'21'!J65</f>
        <v>0</v>
      </c>
      <c r="F65" s="70">
        <v>3</v>
      </c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/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+'21'!J66</f>
        <v>0</v>
      </c>
      <c r="F66" s="70">
        <v>3</v>
      </c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5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+'21'!J72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+'21'!J74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+'21'!J77</f>
        <v>2</v>
      </c>
      <c r="F77" s="70">
        <v>3</v>
      </c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+'21'!J80</f>
        <v>1</v>
      </c>
      <c r="F80" s="70">
        <v>2</v>
      </c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+'21'!J81</f>
        <v>2</v>
      </c>
      <c r="F81" s="70">
        <v>2</v>
      </c>
      <c r="G81" s="46">
        <f t="shared" si="5"/>
        <v>4</v>
      </c>
      <c r="H81" s="77">
        <v>0</v>
      </c>
      <c r="I81" s="75">
        <v>0</v>
      </c>
      <c r="J81" s="46">
        <f t="shared" si="6"/>
        <v>2</v>
      </c>
      <c r="K81" s="71">
        <v>2</v>
      </c>
      <c r="L81" s="20">
        <v>0</v>
      </c>
      <c r="M81" s="64">
        <f t="shared" ref="M81:M172" si="8">+L81*K81</f>
        <v>0</v>
      </c>
      <c r="N81" s="17" t="s">
        <v>1454</v>
      </c>
      <c r="O81" s="18"/>
      <c r="P81" s="23">
        <f t="shared" si="7"/>
        <v>0</v>
      </c>
      <c r="Q81" s="89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+'21'!J87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+'21'!J88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+'21'!J93</f>
        <v>0</v>
      </c>
      <c r="F93" s="70"/>
      <c r="G93" s="46">
        <f t="shared" si="5"/>
        <v>0</v>
      </c>
      <c r="H93" s="77"/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+'21'!J94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+'21'!J95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+'21'!J96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+'21'!J97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+'21'!J98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+'21'!J99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+'21'!J100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+'21'!J101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+'21'!J102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+'21'!J106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+'21'!J107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+'21'!J108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+'21'!J109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+'21'!J110</f>
        <v>11</v>
      </c>
      <c r="F110" s="70"/>
      <c r="G110" s="46">
        <f t="shared" si="20"/>
        <v>11</v>
      </c>
      <c r="H110" s="77">
        <v>0</v>
      </c>
      <c r="I110" s="75">
        <v>0</v>
      </c>
      <c r="J110" s="46">
        <f t="shared" si="21"/>
        <v>11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+'21'!J111</f>
        <v>9</v>
      </c>
      <c r="F111" s="70"/>
      <c r="G111" s="46">
        <f t="shared" si="20"/>
        <v>9</v>
      </c>
      <c r="H111" s="77">
        <v>0</v>
      </c>
      <c r="I111" s="75">
        <v>0</v>
      </c>
      <c r="J111" s="46">
        <f t="shared" si="21"/>
        <v>9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+'21'!J112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+'21'!J113</f>
        <v>5</v>
      </c>
      <c r="F113" s="70">
        <v>20</v>
      </c>
      <c r="G113" s="46">
        <f t="shared" si="20"/>
        <v>25</v>
      </c>
      <c r="H113" s="77">
        <v>0</v>
      </c>
      <c r="I113" s="75">
        <v>0</v>
      </c>
      <c r="J113" s="46">
        <f t="shared" si="21"/>
        <v>25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+'21'!J114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+'21'!J115</f>
        <v>7</v>
      </c>
      <c r="F115" s="70"/>
      <c r="G115" s="46">
        <f t="shared" si="20"/>
        <v>7</v>
      </c>
      <c r="H115" s="77">
        <v>0</v>
      </c>
      <c r="I115" s="75"/>
      <c r="J115" s="46">
        <f t="shared" si="21"/>
        <v>5</v>
      </c>
      <c r="K115" s="71">
        <v>2</v>
      </c>
      <c r="L115" s="22">
        <v>60</v>
      </c>
      <c r="M115" s="64">
        <f t="shared" si="8"/>
        <v>120</v>
      </c>
      <c r="N115" s="17"/>
      <c r="O115" s="18"/>
      <c r="P115" s="145">
        <f t="shared" si="7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+'21'!J116</f>
        <v>14</v>
      </c>
      <c r="F116" s="70"/>
      <c r="G116" s="46">
        <f t="shared" si="20"/>
        <v>14</v>
      </c>
      <c r="H116" s="77">
        <v>0</v>
      </c>
      <c r="I116" s="75">
        <v>0</v>
      </c>
      <c r="J116" s="46">
        <f t="shared" si="21"/>
        <v>14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+'21'!J117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+'21'!J118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+'21'!J119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+'21'!J120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+'21'!J121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+'21'!J122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+'21'!J123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+'21'!J124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+'21'!J125</f>
        <v>0</v>
      </c>
      <c r="F125" s="70">
        <v>10</v>
      </c>
      <c r="G125" s="46">
        <f t="shared" si="20"/>
        <v>10</v>
      </c>
      <c r="H125" s="77">
        <v>0</v>
      </c>
      <c r="I125" s="75">
        <v>0</v>
      </c>
      <c r="J125" s="46">
        <f t="shared" si="21"/>
        <v>9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45">
        <f t="shared" si="7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+'21'!J126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+'21'!J127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+'21'!J128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+'21'!J129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+'21'!J130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+'21'!J131</f>
        <v>3</v>
      </c>
      <c r="F131" s="70">
        <v>5</v>
      </c>
      <c r="G131" s="46">
        <f t="shared" si="20"/>
        <v>8</v>
      </c>
      <c r="H131" s="77">
        <v>0</v>
      </c>
      <c r="I131" s="75">
        <v>0</v>
      </c>
      <c r="J131" s="46">
        <f t="shared" si="21"/>
        <v>7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10</v>
      </c>
      <c r="P131" s="145">
        <f t="shared" si="7"/>
        <v>40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+'21'!J132</f>
        <v>2</v>
      </c>
      <c r="F132" s="70">
        <v>3</v>
      </c>
      <c r="G132" s="46">
        <f t="shared" si="20"/>
        <v>5</v>
      </c>
      <c r="H132" s="77">
        <v>0</v>
      </c>
      <c r="I132" s="75">
        <v>0</v>
      </c>
      <c r="J132" s="46">
        <f t="shared" si="21"/>
        <v>5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+'21'!J133</f>
        <v>0</v>
      </c>
      <c r="F133" s="70">
        <v>3</v>
      </c>
      <c r="G133" s="46">
        <f t="shared" si="20"/>
        <v>3</v>
      </c>
      <c r="H133" s="77"/>
      <c r="I133" s="75">
        <v>0</v>
      </c>
      <c r="J133" s="46">
        <f t="shared" si="21"/>
        <v>2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45">
        <f t="shared" ref="P133:P135" si="26">SUM(M133-O133)</f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+'21'!J134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+'21'!J135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+'21'!J136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:P196" si="27">SUM(M136-O136)</f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+'21'!J137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+'21'!J138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+'21'!J139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+'21'!J140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+'21'!J141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+'21'!J142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+'21'!J143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+'21'!J144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+'21'!J145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+'21'!J146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+'21'!J147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+'21'!J148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+'21'!J149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+'21'!J150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+'21'!J151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+'21'!J152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+'21'!J153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+'21'!J154</f>
        <v>0</v>
      </c>
      <c r="F154" s="70">
        <v>5</v>
      </c>
      <c r="G154" s="46">
        <f t="shared" si="20"/>
        <v>5</v>
      </c>
      <c r="H154" s="77">
        <v>0</v>
      </c>
      <c r="I154" s="75">
        <v>0</v>
      </c>
      <c r="J154" s="46">
        <f t="shared" si="21"/>
        <v>5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+'21'!J155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+'21'!J156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+'21'!J157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+'21'!J158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+'21'!J159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+'21'!J160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+'21'!J161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+'21'!J162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+'21'!J163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+'21'!J164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+'21'!J165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+'21'!J166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+'21'!J167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+'21'!J168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+'21'!J169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+'21'!J170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+'21'!J171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+'21'!J172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+'21'!J174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+'21'!J175</f>
        <v>8</v>
      </c>
      <c r="F175" s="70"/>
      <c r="G175" s="46">
        <f t="shared" si="28"/>
        <v>8</v>
      </c>
      <c r="H175" s="77">
        <v>0</v>
      </c>
      <c r="I175" s="75">
        <v>0</v>
      </c>
      <c r="J175" s="46">
        <f t="shared" si="29"/>
        <v>7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5">
        <f t="shared" si="27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+'21'!J176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+'21'!J177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+'21'!J178</f>
        <v>4</v>
      </c>
      <c r="F178" s="70"/>
      <c r="G178" s="46">
        <f t="shared" si="28"/>
        <v>4</v>
      </c>
      <c r="H178" s="77">
        <v>0</v>
      </c>
      <c r="I178" s="75">
        <v>0</v>
      </c>
      <c r="J178" s="46">
        <f t="shared" si="29"/>
        <v>3</v>
      </c>
      <c r="K178" s="71">
        <v>1</v>
      </c>
      <c r="L178" s="20">
        <v>55</v>
      </c>
      <c r="M178" s="64">
        <f t="shared" si="32"/>
        <v>55</v>
      </c>
      <c r="N178" s="17" t="s">
        <v>16</v>
      </c>
      <c r="O178" s="18"/>
      <c r="P178" s="145">
        <f t="shared" si="27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+'21'!J179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+'21'!J180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+'21'!J181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+'21'!J182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+'21'!J183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+'21'!J184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+'21'!J185</f>
        <v>10</v>
      </c>
      <c r="F185" s="70"/>
      <c r="G185" s="46">
        <f t="shared" si="28"/>
        <v>10</v>
      </c>
      <c r="H185" s="77">
        <v>0</v>
      </c>
      <c r="I185" s="75">
        <v>0</v>
      </c>
      <c r="J185" s="46">
        <f t="shared" si="29"/>
        <v>10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+'21'!J186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+'21'!J188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+'21'!J190</f>
        <v>3</v>
      </c>
      <c r="F190" s="70"/>
      <c r="G190" s="46">
        <f t="shared" si="28"/>
        <v>3</v>
      </c>
      <c r="H190" s="77">
        <v>0</v>
      </c>
      <c r="I190" s="75">
        <v>0</v>
      </c>
      <c r="J190" s="46">
        <f t="shared" si="29"/>
        <v>3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+'21'!J191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+'21'!J192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+'21'!J193</f>
        <v>3</v>
      </c>
      <c r="F193" s="70">
        <v>10</v>
      </c>
      <c r="G193" s="46">
        <f t="shared" si="28"/>
        <v>13</v>
      </c>
      <c r="H193" s="77">
        <v>0</v>
      </c>
      <c r="I193" s="75">
        <v>0</v>
      </c>
      <c r="J193" s="46">
        <f t="shared" si="29"/>
        <v>12</v>
      </c>
      <c r="K193" s="71">
        <v>1</v>
      </c>
      <c r="L193" s="20">
        <v>60</v>
      </c>
      <c r="M193" s="64">
        <f t="shared" si="32"/>
        <v>60</v>
      </c>
      <c r="N193" s="17" t="s">
        <v>16</v>
      </c>
      <c r="O193" s="18"/>
      <c r="P193" s="145">
        <f t="shared" si="27"/>
        <v>60</v>
      </c>
      <c r="Q193" s="89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+'21'!J194</f>
        <v>0</v>
      </c>
      <c r="F194" s="70">
        <v>10</v>
      </c>
      <c r="G194" s="46">
        <f t="shared" si="28"/>
        <v>10</v>
      </c>
      <c r="H194" s="77">
        <v>0</v>
      </c>
      <c r="I194" s="75">
        <v>0</v>
      </c>
      <c r="J194" s="46">
        <f t="shared" si="29"/>
        <v>9</v>
      </c>
      <c r="K194" s="71">
        <v>1</v>
      </c>
      <c r="L194" s="20">
        <v>120</v>
      </c>
      <c r="M194" s="64">
        <f t="shared" si="32"/>
        <v>120</v>
      </c>
      <c r="N194" s="17" t="s">
        <v>16</v>
      </c>
      <c r="O194" s="18"/>
      <c r="P194" s="145">
        <f t="shared" si="27"/>
        <v>120</v>
      </c>
      <c r="Q194" s="89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+'21'!J195</f>
        <v>2</v>
      </c>
      <c r="F195" s="70">
        <v>5</v>
      </c>
      <c r="G195" s="46">
        <f t="shared" si="28"/>
        <v>7</v>
      </c>
      <c r="H195" s="77">
        <v>0</v>
      </c>
      <c r="I195" s="75">
        <v>0</v>
      </c>
      <c r="J195" s="46">
        <f t="shared" si="29"/>
        <v>7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+'21'!J196</f>
        <v>5</v>
      </c>
      <c r="F196" s="70">
        <v>5</v>
      </c>
      <c r="G196" s="46">
        <f t="shared" si="28"/>
        <v>10</v>
      </c>
      <c r="H196" s="77">
        <v>0</v>
      </c>
      <c r="I196" s="75">
        <v>0</v>
      </c>
      <c r="J196" s="46">
        <f t="shared" si="29"/>
        <v>9</v>
      </c>
      <c r="K196" s="71">
        <v>1</v>
      </c>
      <c r="L196" s="20">
        <v>120</v>
      </c>
      <c r="M196" s="64">
        <f t="shared" si="32"/>
        <v>120</v>
      </c>
      <c r="N196" s="17" t="s">
        <v>16</v>
      </c>
      <c r="O196" s="18">
        <v>60</v>
      </c>
      <c r="P196" s="145">
        <f t="shared" si="27"/>
        <v>60</v>
      </c>
      <c r="Q196" s="89">
        <v>73</v>
      </c>
      <c r="R196" s="43">
        <f t="shared" si="33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+'21'!J197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198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+'21'!J198</f>
        <v>7</v>
      </c>
      <c r="F198" s="70"/>
      <c r="G198" s="46">
        <f t="shared" si="28"/>
        <v>7</v>
      </c>
      <c r="H198" s="77">
        <v>0</v>
      </c>
      <c r="I198" s="75">
        <v>0</v>
      </c>
      <c r="J198" s="46">
        <f t="shared" si="29"/>
        <v>7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+'21'!J199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ref="P199:P259" si="37">SUM(M199-O199)</f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+'21'!J200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+'21'!J201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+'21'!J202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+'21'!J203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+'21'!J204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+'21'!J205</f>
        <v>22</v>
      </c>
      <c r="F205" s="70"/>
      <c r="G205" s="46">
        <f t="shared" si="28"/>
        <v>22</v>
      </c>
      <c r="H205" s="77">
        <v>0</v>
      </c>
      <c r="I205" s="75">
        <v>0</v>
      </c>
      <c r="J205" s="46">
        <f t="shared" si="29"/>
        <v>20</v>
      </c>
      <c r="K205" s="71">
        <v>2</v>
      </c>
      <c r="L205" s="20">
        <v>55</v>
      </c>
      <c r="M205" s="64">
        <f t="shared" si="32"/>
        <v>110</v>
      </c>
      <c r="N205" s="17" t="s">
        <v>16</v>
      </c>
      <c r="O205" s="18"/>
      <c r="P205" s="145">
        <f t="shared" si="37"/>
        <v>110</v>
      </c>
      <c r="Q205" s="89">
        <v>40</v>
      </c>
      <c r="R205" s="43">
        <f t="shared" si="33"/>
        <v>80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+'21'!J206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+'21'!J208</f>
        <v>0</v>
      </c>
      <c r="F208" s="70">
        <v>2</v>
      </c>
      <c r="G208" s="46">
        <f t="shared" si="28"/>
        <v>2</v>
      </c>
      <c r="H208" s="77">
        <v>0</v>
      </c>
      <c r="I208" s="75">
        <v>0</v>
      </c>
      <c r="J208" s="46">
        <f t="shared" si="29"/>
        <v>2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+'21'!J209</f>
        <v>0</v>
      </c>
      <c r="F209" s="70">
        <v>3</v>
      </c>
      <c r="G209" s="46">
        <f t="shared" si="28"/>
        <v>3</v>
      </c>
      <c r="H209" s="77">
        <v>0</v>
      </c>
      <c r="I209" s="75">
        <v>0</v>
      </c>
      <c r="J209" s="46">
        <f t="shared" si="29"/>
        <v>2</v>
      </c>
      <c r="K209" s="71">
        <v>1</v>
      </c>
      <c r="L209" s="20">
        <v>120</v>
      </c>
      <c r="M209" s="64">
        <f t="shared" si="32"/>
        <v>120</v>
      </c>
      <c r="N209" s="17" t="s">
        <v>16</v>
      </c>
      <c r="O209" s="18"/>
      <c r="P209" s="145">
        <f t="shared" si="37"/>
        <v>120</v>
      </c>
      <c r="Q209" s="89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+'21'!J210</f>
        <v>0</v>
      </c>
      <c r="F210" s="70">
        <v>1</v>
      </c>
      <c r="G210" s="46">
        <f t="shared" si="28"/>
        <v>1</v>
      </c>
      <c r="H210" s="77">
        <v>0</v>
      </c>
      <c r="I210" s="75">
        <v>0</v>
      </c>
      <c r="J210" s="46">
        <f t="shared" si="29"/>
        <v>0</v>
      </c>
      <c r="K210" s="71">
        <v>1</v>
      </c>
      <c r="L210" s="20">
        <v>40</v>
      </c>
      <c r="M210" s="64">
        <f>+L210*K210</f>
        <v>40</v>
      </c>
      <c r="N210" s="17"/>
      <c r="O210" s="18">
        <v>10</v>
      </c>
      <c r="P210" s="145">
        <f t="shared" si="37"/>
        <v>30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+'21'!J211</f>
        <v>0</v>
      </c>
      <c r="F211" s="70">
        <v>1</v>
      </c>
      <c r="G211" s="46">
        <f t="shared" si="28"/>
        <v>1</v>
      </c>
      <c r="H211" s="77">
        <v>0</v>
      </c>
      <c r="I211" s="75">
        <v>0</v>
      </c>
      <c r="J211" s="46">
        <f t="shared" si="29"/>
        <v>0</v>
      </c>
      <c r="K211" s="71">
        <v>1</v>
      </c>
      <c r="L211" s="20">
        <v>40</v>
      </c>
      <c r="M211" s="64">
        <f t="shared" si="32"/>
        <v>40</v>
      </c>
      <c r="N211" s="17" t="s">
        <v>16</v>
      </c>
      <c r="O211" s="18"/>
      <c r="P211" s="145">
        <f t="shared" si="37"/>
        <v>40</v>
      </c>
      <c r="Q211" s="89">
        <v>15</v>
      </c>
      <c r="R211" s="43">
        <f t="shared" si="33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+'21'!J212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+'21'!J213</f>
        <v>0</v>
      </c>
      <c r="F213" s="70">
        <v>1</v>
      </c>
      <c r="G213" s="46">
        <f t="shared" si="28"/>
        <v>1</v>
      </c>
      <c r="H213" s="77">
        <v>0</v>
      </c>
      <c r="I213" s="75">
        <v>0</v>
      </c>
      <c r="J213" s="46">
        <f t="shared" si="29"/>
        <v>0</v>
      </c>
      <c r="K213" s="71">
        <v>1</v>
      </c>
      <c r="L213" s="20">
        <v>25</v>
      </c>
      <c r="M213" s="64">
        <f t="shared" si="32"/>
        <v>25</v>
      </c>
      <c r="N213" s="17" t="s">
        <v>16</v>
      </c>
      <c r="O213" s="18"/>
      <c r="P213" s="145">
        <f t="shared" si="37"/>
        <v>25</v>
      </c>
      <c r="Q213" s="89">
        <v>15</v>
      </c>
      <c r="R213" s="43">
        <f t="shared" si="33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+'21'!J214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+'21'!J215</f>
        <v>302</v>
      </c>
      <c r="F215" s="70"/>
      <c r="G215" s="46">
        <f t="shared" si="28"/>
        <v>302</v>
      </c>
      <c r="H215" s="77">
        <v>0</v>
      </c>
      <c r="I215" s="75">
        <v>0</v>
      </c>
      <c r="J215" s="46">
        <f t="shared" si="29"/>
        <v>302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+'21'!J216</f>
        <v>370</v>
      </c>
      <c r="F216" s="70"/>
      <c r="G216" s="46">
        <f t="shared" si="28"/>
        <v>370</v>
      </c>
      <c r="H216" s="77">
        <v>0</v>
      </c>
      <c r="I216" s="75">
        <v>0</v>
      </c>
      <c r="J216" s="46">
        <f t="shared" si="29"/>
        <v>370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+'21'!J217</f>
        <v>26</v>
      </c>
      <c r="F217" s="70"/>
      <c r="G217" s="46">
        <f t="shared" si="28"/>
        <v>26</v>
      </c>
      <c r="H217" s="77">
        <v>0</v>
      </c>
      <c r="I217" s="75">
        <v>0</v>
      </c>
      <c r="J217" s="46">
        <f t="shared" si="29"/>
        <v>26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+'21'!J218</f>
        <v>5</v>
      </c>
      <c r="F218" s="70"/>
      <c r="G218" s="46">
        <f t="shared" si="28"/>
        <v>5</v>
      </c>
      <c r="H218" s="77">
        <v>0</v>
      </c>
      <c r="I218" s="75">
        <v>0</v>
      </c>
      <c r="J218" s="46">
        <f t="shared" si="29"/>
        <v>5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+'21'!J219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+'21'!J220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+'21'!J221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+'21'!J222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+'21'!J223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+'21'!J224</f>
        <v>255</v>
      </c>
      <c r="F224" s="70"/>
      <c r="G224" s="46">
        <f t="shared" si="28"/>
        <v>255</v>
      </c>
      <c r="H224" s="77">
        <v>0</v>
      </c>
      <c r="I224" s="75">
        <v>0</v>
      </c>
      <c r="J224" s="46">
        <f t="shared" si="29"/>
        <v>255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+'21'!J225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+'21'!J226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+'21'!J227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+'21'!J228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+'21'!J229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+'21'!J230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+'21'!J231</f>
        <v>0</v>
      </c>
      <c r="F231" s="70"/>
      <c r="G231" s="46">
        <f t="shared" ref="G231:G258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+'21'!J232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+'21'!J233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+'21'!J234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+'21'!J235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+'21'!J236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+'21'!J237</f>
        <v>2</v>
      </c>
      <c r="F237" s="70"/>
      <c r="G237" s="46">
        <f t="shared" si="39"/>
        <v>2</v>
      </c>
      <c r="H237" s="77">
        <v>0</v>
      </c>
      <c r="I237" s="75">
        <v>0</v>
      </c>
      <c r="J237" s="46">
        <f t="shared" si="40"/>
        <v>2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+'21'!J238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50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+'21'!J239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+'21'!J240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+'21'!J241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+'21'!J242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+'21'!J243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+'21'!J244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+'21'!J245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+'21'!J246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+'21'!J247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+'21'!J248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+'21'!J249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+'21'!J250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+'21'!J251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+'21'!J252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>
        <v>25</v>
      </c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+'21'!J253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7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1476</v>
      </c>
      <c r="D254" s="10" t="s">
        <v>432</v>
      </c>
      <c r="E254" s="63">
        <f>+'21'!J254</f>
        <v>14</v>
      </c>
      <c r="F254" s="70"/>
      <c r="G254" s="46">
        <f t="shared" si="39"/>
        <v>14</v>
      </c>
      <c r="H254" s="77">
        <v>0</v>
      </c>
      <c r="I254" s="75">
        <v>0</v>
      </c>
      <c r="J254" s="46">
        <f t="shared" si="40"/>
        <v>7</v>
      </c>
      <c r="K254" s="71">
        <v>7</v>
      </c>
      <c r="L254" s="20">
        <v>16</v>
      </c>
      <c r="M254" s="64">
        <f t="shared" si="32"/>
        <v>112</v>
      </c>
      <c r="N254" s="17" t="s">
        <v>16</v>
      </c>
      <c r="O254" s="18"/>
      <c r="P254" s="145">
        <f t="shared" si="37"/>
        <v>112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+'21'!J255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+'21'!J256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>
        <f>+'21'!J257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/>
    </row>
    <row r="258" spans="1:19" ht="24" customHeight="1" x14ac:dyDescent="0.55000000000000004">
      <c r="A258" s="10"/>
      <c r="B258" s="10"/>
      <c r="C258" s="19"/>
      <c r="D258" s="10"/>
      <c r="E258" s="63">
        <f>+'21'!J258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19" x14ac:dyDescent="0.5">
      <c r="A259" s="10"/>
      <c r="B259" s="10"/>
      <c r="C259" s="19"/>
      <c r="D259" s="10"/>
      <c r="E259" s="63">
        <f>+'21'!J259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137"/>
      <c r="M259" s="64">
        <f t="shared" ref="M259" si="47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R260" s="74">
        <f>SUM(R5:R259)</f>
        <v>1311.41</v>
      </c>
    </row>
    <row r="261" spans="1:19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  <c r="Q261" s="87"/>
    </row>
    <row r="262" spans="1:19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3087</v>
      </c>
      <c r="Q262" s="87"/>
    </row>
    <row r="263" spans="1:19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19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850</v>
      </c>
      <c r="O264" s="2">
        <v>100</v>
      </c>
      <c r="P264" s="2">
        <v>460</v>
      </c>
      <c r="Q264" s="87">
        <v>120</v>
      </c>
      <c r="R264" s="2">
        <v>50</v>
      </c>
      <c r="S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19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>
        <v>82</v>
      </c>
      <c r="O266" s="2" t="s">
        <v>1477</v>
      </c>
      <c r="P266" s="136"/>
      <c r="Q266" s="136"/>
      <c r="R266" s="136"/>
    </row>
    <row r="267" spans="1:19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310</v>
      </c>
      <c r="P267" s="136"/>
      <c r="Q267" s="136"/>
      <c r="R267" s="136"/>
    </row>
    <row r="268" spans="1:19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1845</v>
      </c>
      <c r="P268" s="136"/>
      <c r="Q268" s="136"/>
      <c r="R268" s="136"/>
    </row>
    <row r="269" spans="1:19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1845</v>
      </c>
      <c r="P269" s="138" t="s">
        <v>1416</v>
      </c>
      <c r="Q269" s="139" t="s">
        <v>1417</v>
      </c>
      <c r="R269" s="140" t="s">
        <v>1418</v>
      </c>
    </row>
    <row r="270" spans="1:19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/>
    </row>
    <row r="271" spans="1:19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9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W342"/>
  <sheetViews>
    <sheetView zoomScale="80" zoomScaleNormal="80" workbookViewId="0">
      <pane xSplit="10" ySplit="4" topLeftCell="K209" activePane="bottomRight" state="frozen"/>
      <selection activeCell="B254" sqref="B254:L254"/>
      <selection pane="topRight" activeCell="B254" sqref="B254:L254"/>
      <selection pane="bottomLeft" activeCell="B254" sqref="B254:L254"/>
      <selection pane="bottomRight" activeCell="K214" sqref="K2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+'22'!J5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+'22'!J6</f>
        <v>85</v>
      </c>
      <c r="F6" s="70"/>
      <c r="G6" s="46">
        <f t="shared" si="0"/>
        <v>85</v>
      </c>
      <c r="H6" s="77">
        <v>0</v>
      </c>
      <c r="I6" s="75">
        <v>0</v>
      </c>
      <c r="J6" s="46">
        <f t="shared" si="1"/>
        <v>84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45">
        <f t="shared" si="2"/>
        <v>100</v>
      </c>
      <c r="Q6" s="13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+'22'!J11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+'22'!J21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+'22'!J22</f>
        <v>36</v>
      </c>
      <c r="F22" s="70">
        <v>10</v>
      </c>
      <c r="G22" s="46">
        <f t="shared" si="0"/>
        <v>46</v>
      </c>
      <c r="H22" s="77">
        <v>0</v>
      </c>
      <c r="I22" s="75">
        <v>0</v>
      </c>
      <c r="J22" s="46">
        <f t="shared" si="1"/>
        <v>39</v>
      </c>
      <c r="K22" s="71">
        <v>7</v>
      </c>
      <c r="L22" s="20">
        <v>100</v>
      </c>
      <c r="M22" s="64">
        <f t="shared" si="3"/>
        <v>700</v>
      </c>
      <c r="N22" s="17" t="s">
        <v>16</v>
      </c>
      <c r="O22" s="18"/>
      <c r="P22" s="145">
        <f t="shared" si="2"/>
        <v>700</v>
      </c>
      <c r="Q22" s="131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+'22'!J24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12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+'22'!J28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+'22'!J31</f>
        <v>31</v>
      </c>
      <c r="F31" s="70">
        <v>10</v>
      </c>
      <c r="G31" s="46">
        <f t="shared" si="5"/>
        <v>41</v>
      </c>
      <c r="H31" s="77">
        <v>0</v>
      </c>
      <c r="I31" s="75">
        <v>0</v>
      </c>
      <c r="J31" s="46">
        <f t="shared" si="6"/>
        <v>32</v>
      </c>
      <c r="K31" s="71">
        <v>9</v>
      </c>
      <c r="L31" s="15">
        <v>100</v>
      </c>
      <c r="M31" s="64">
        <f t="shared" si="3"/>
        <v>900</v>
      </c>
      <c r="N31" s="17" t="s">
        <v>16</v>
      </c>
      <c r="O31" s="18">
        <v>60</v>
      </c>
      <c r="P31" s="145">
        <f t="shared" si="2"/>
        <v>840</v>
      </c>
      <c r="Q31" s="131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+'22'!J32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+'22'!J33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+'22'!J34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1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+'22'!J39</f>
        <v>0</v>
      </c>
      <c r="F39" s="70"/>
      <c r="G39" s="46">
        <f t="shared" si="5"/>
        <v>0</v>
      </c>
      <c r="H39" s="77">
        <v>0</v>
      </c>
      <c r="I39" s="75"/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+'22'!J40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+'22'!J41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+'22'!J46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+'22'!J47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4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45">
        <f t="shared" si="2"/>
        <v>50</v>
      </c>
      <c r="Q47" s="13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+'22'!J48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+'22'!J49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+'22'!J50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+'22'!J53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+'22'!J55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+'22'!J58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+'22'!J59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+'22'!J62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+'22'!J64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2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+'22'!J65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/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+'22'!J66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+'22'!J72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+'22'!J74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+'22'!J77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2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/>
      <c r="P77" s="145">
        <f t="shared" si="7"/>
        <v>150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+'22'!J80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+'22'!J81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+'22'!J110</f>
        <v>11</v>
      </c>
      <c r="F110" s="70"/>
      <c r="G110" s="46">
        <f t="shared" si="20"/>
        <v>11</v>
      </c>
      <c r="H110" s="77">
        <v>0</v>
      </c>
      <c r="I110" s="75">
        <v>0</v>
      </c>
      <c r="J110" s="46">
        <f t="shared" si="21"/>
        <v>9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>
        <v>12</v>
      </c>
      <c r="P110" s="145">
        <f t="shared" si="7"/>
        <v>228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+'22'!J111</f>
        <v>9</v>
      </c>
      <c r="F111" s="70"/>
      <c r="G111" s="46">
        <f t="shared" si="20"/>
        <v>9</v>
      </c>
      <c r="H111" s="77">
        <v>0</v>
      </c>
      <c r="I111" s="75">
        <v>0</v>
      </c>
      <c r="J111" s="46">
        <f t="shared" si="21"/>
        <v>9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+'22'!J112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5">
        <f t="shared" si="7"/>
        <v>100</v>
      </c>
      <c r="Q112" s="13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+'22'!J113</f>
        <v>25</v>
      </c>
      <c r="F113" s="70"/>
      <c r="G113" s="46">
        <f t="shared" si="20"/>
        <v>25</v>
      </c>
      <c r="H113" s="77">
        <v>0</v>
      </c>
      <c r="I113" s="75">
        <v>0</v>
      </c>
      <c r="J113" s="46">
        <f t="shared" si="21"/>
        <v>24</v>
      </c>
      <c r="K113" s="71">
        <v>1</v>
      </c>
      <c r="L113" s="20">
        <v>55</v>
      </c>
      <c r="M113" s="64">
        <f t="shared" si="8"/>
        <v>55</v>
      </c>
      <c r="N113" s="17" t="s">
        <v>1462</v>
      </c>
      <c r="O113" s="18">
        <v>55</v>
      </c>
      <c r="P113" s="23">
        <f t="shared" si="7"/>
        <v>0</v>
      </c>
      <c r="Q113" s="13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+'22'!J115</f>
        <v>5</v>
      </c>
      <c r="F115" s="70"/>
      <c r="G115" s="46">
        <f t="shared" si="20"/>
        <v>5</v>
      </c>
      <c r="H115" s="77">
        <v>0</v>
      </c>
      <c r="I115" s="75"/>
      <c r="J115" s="46">
        <f t="shared" si="21"/>
        <v>5</v>
      </c>
      <c r="K115" s="71"/>
      <c r="L115" s="22">
        <v>60</v>
      </c>
      <c r="M115" s="64">
        <f t="shared" si="8"/>
        <v>0</v>
      </c>
      <c r="N115" s="17"/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+'22'!J116</f>
        <v>14</v>
      </c>
      <c r="F116" s="70"/>
      <c r="G116" s="46">
        <f t="shared" si="20"/>
        <v>14</v>
      </c>
      <c r="H116" s="77">
        <v>0</v>
      </c>
      <c r="I116" s="75">
        <v>0</v>
      </c>
      <c r="J116" s="46">
        <f t="shared" si="21"/>
        <v>14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+'22'!J117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+'22'!J120</f>
        <v>0</v>
      </c>
      <c r="F120" s="70">
        <v>5</v>
      </c>
      <c r="G120" s="46">
        <f t="shared" si="20"/>
        <v>5</v>
      </c>
      <c r="H120" s="77">
        <v>0</v>
      </c>
      <c r="I120" s="75">
        <v>0</v>
      </c>
      <c r="J120" s="46">
        <f t="shared" si="21"/>
        <v>4</v>
      </c>
      <c r="K120" s="71">
        <v>1</v>
      </c>
      <c r="L120" s="22">
        <v>35</v>
      </c>
      <c r="M120" s="64">
        <f t="shared" si="8"/>
        <v>35</v>
      </c>
      <c r="N120" s="17" t="s">
        <v>16</v>
      </c>
      <c r="O120" s="18"/>
      <c r="P120" s="145">
        <f t="shared" si="7"/>
        <v>35</v>
      </c>
      <c r="Q120" s="89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+'22'!J123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+'22'!J125</f>
        <v>9</v>
      </c>
      <c r="F125" s="70"/>
      <c r="G125" s="46">
        <f t="shared" si="20"/>
        <v>9</v>
      </c>
      <c r="H125" s="77">
        <v>0</v>
      </c>
      <c r="I125" s="75">
        <v>0</v>
      </c>
      <c r="J125" s="46">
        <f t="shared" si="21"/>
        <v>9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+'22'!J126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+'22'!J131</f>
        <v>7</v>
      </c>
      <c r="F131" s="70"/>
      <c r="G131" s="46">
        <f t="shared" si="20"/>
        <v>7</v>
      </c>
      <c r="H131" s="77">
        <v>0</v>
      </c>
      <c r="I131" s="75">
        <v>0</v>
      </c>
      <c r="J131" s="46">
        <f t="shared" si="21"/>
        <v>6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45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+'22'!J132</f>
        <v>5</v>
      </c>
      <c r="F132" s="70"/>
      <c r="G132" s="46">
        <f t="shared" si="20"/>
        <v>5</v>
      </c>
      <c r="H132" s="77">
        <v>0</v>
      </c>
      <c r="I132" s="75">
        <v>0</v>
      </c>
      <c r="J132" s="46">
        <f t="shared" si="21"/>
        <v>5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+'22'!J133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35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:P196" si="27">SUM(M136-O136)</f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+'22'!J154</f>
        <v>5</v>
      </c>
      <c r="F154" s="70"/>
      <c r="G154" s="46">
        <f t="shared" si="20"/>
        <v>5</v>
      </c>
      <c r="H154" s="77">
        <v>0</v>
      </c>
      <c r="I154" s="75">
        <v>0</v>
      </c>
      <c r="J154" s="46">
        <f t="shared" si="21"/>
        <v>5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+'22'!J156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+'22'!J159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+'22'!J162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+'22'!J163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+'22'!J164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+'22'!J165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+'22'!J166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+'22'!J167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+'22'!J168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+'22'!J169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+'22'!J170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+'22'!J171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+'22'!J172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+'22'!J174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+'22'!J175</f>
        <v>7</v>
      </c>
      <c r="F175" s="70"/>
      <c r="G175" s="46">
        <f t="shared" si="28"/>
        <v>7</v>
      </c>
      <c r="H175" s="77">
        <v>0</v>
      </c>
      <c r="I175" s="75">
        <v>0</v>
      </c>
      <c r="J175" s="46">
        <f t="shared" si="29"/>
        <v>6</v>
      </c>
      <c r="K175" s="71">
        <v>1</v>
      </c>
      <c r="L175" s="15">
        <v>50</v>
      </c>
      <c r="M175" s="64">
        <f>+L175*K175</f>
        <v>50</v>
      </c>
      <c r="N175" s="17" t="s">
        <v>1462</v>
      </c>
      <c r="O175" s="18">
        <v>50</v>
      </c>
      <c r="P175" s="23">
        <f t="shared" si="27"/>
        <v>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+'22'!J176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+'22'!J177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+'22'!J178</f>
        <v>3</v>
      </c>
      <c r="F178" s="70"/>
      <c r="G178" s="46">
        <f t="shared" si="28"/>
        <v>3</v>
      </c>
      <c r="H178" s="77">
        <v>0</v>
      </c>
      <c r="I178" s="75">
        <v>0</v>
      </c>
      <c r="J178" s="46">
        <f t="shared" si="29"/>
        <v>3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+'22'!J179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+'22'!J180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+'22'!J181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+'22'!J182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+'22'!J183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+'22'!J184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+'22'!J185</f>
        <v>10</v>
      </c>
      <c r="F185" s="70"/>
      <c r="G185" s="46">
        <f t="shared" si="28"/>
        <v>10</v>
      </c>
      <c r="H185" s="77">
        <v>0</v>
      </c>
      <c r="I185" s="75">
        <v>0</v>
      </c>
      <c r="J185" s="46">
        <f t="shared" si="29"/>
        <v>9</v>
      </c>
      <c r="K185" s="71">
        <v>1</v>
      </c>
      <c r="L185" s="20">
        <v>80</v>
      </c>
      <c r="M185" s="64">
        <f t="shared" si="32"/>
        <v>80</v>
      </c>
      <c r="N185" s="17" t="s">
        <v>16</v>
      </c>
      <c r="O185" s="18"/>
      <c r="P185" s="145">
        <f t="shared" si="27"/>
        <v>80</v>
      </c>
      <c r="Q185" s="89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+'22'!J186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+'22'!J188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+'22'!J190</f>
        <v>3</v>
      </c>
      <c r="F190" s="70"/>
      <c r="G190" s="46">
        <f t="shared" si="28"/>
        <v>3</v>
      </c>
      <c r="H190" s="77">
        <v>0</v>
      </c>
      <c r="I190" s="75">
        <v>0</v>
      </c>
      <c r="J190" s="46">
        <f t="shared" si="29"/>
        <v>3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+'22'!J191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+'22'!J192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+'22'!J193</f>
        <v>12</v>
      </c>
      <c r="F193" s="70"/>
      <c r="G193" s="46">
        <f t="shared" si="28"/>
        <v>12</v>
      </c>
      <c r="H193" s="77">
        <v>0</v>
      </c>
      <c r="I193" s="75">
        <v>0</v>
      </c>
      <c r="J193" s="46">
        <f t="shared" si="29"/>
        <v>12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+'22'!J194</f>
        <v>9</v>
      </c>
      <c r="F194" s="70"/>
      <c r="G194" s="46">
        <f t="shared" si="28"/>
        <v>9</v>
      </c>
      <c r="H194" s="77">
        <v>0</v>
      </c>
      <c r="I194" s="75">
        <v>0</v>
      </c>
      <c r="J194" s="46">
        <f t="shared" si="29"/>
        <v>8</v>
      </c>
      <c r="K194" s="71">
        <v>1</v>
      </c>
      <c r="L194" s="20">
        <v>120</v>
      </c>
      <c r="M194" s="64">
        <f t="shared" si="32"/>
        <v>120</v>
      </c>
      <c r="N194" s="17" t="s">
        <v>16</v>
      </c>
      <c r="O194" s="18"/>
      <c r="P194" s="145">
        <f t="shared" si="27"/>
        <v>120</v>
      </c>
      <c r="Q194" s="89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+'22'!J195</f>
        <v>7</v>
      </c>
      <c r="F195" s="70"/>
      <c r="G195" s="46">
        <f t="shared" si="28"/>
        <v>7</v>
      </c>
      <c r="H195" s="77">
        <v>0</v>
      </c>
      <c r="I195" s="75">
        <v>0</v>
      </c>
      <c r="J195" s="46">
        <f t="shared" si="29"/>
        <v>7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+'22'!J196</f>
        <v>9</v>
      </c>
      <c r="F196" s="70"/>
      <c r="G196" s="46">
        <f t="shared" si="28"/>
        <v>9</v>
      </c>
      <c r="H196" s="77">
        <v>0</v>
      </c>
      <c r="I196" s="75">
        <v>0</v>
      </c>
      <c r="J196" s="46">
        <f t="shared" si="29"/>
        <v>9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+'22'!J197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10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+'22'!J198</f>
        <v>7</v>
      </c>
      <c r="F198" s="70"/>
      <c r="G198" s="46">
        <f t="shared" si="28"/>
        <v>7</v>
      </c>
      <c r="H198" s="77">
        <v>0</v>
      </c>
      <c r="I198" s="75">
        <v>0</v>
      </c>
      <c r="J198" s="46">
        <f t="shared" si="29"/>
        <v>7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+'22'!J199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+'22'!J200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+'22'!J201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+'22'!J202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+'22'!J203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+'22'!J204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+'22'!J205</f>
        <v>20</v>
      </c>
      <c r="F205" s="70"/>
      <c r="G205" s="46">
        <f t="shared" si="28"/>
        <v>20</v>
      </c>
      <c r="H205" s="77">
        <v>0</v>
      </c>
      <c r="I205" s="75">
        <v>0</v>
      </c>
      <c r="J205" s="46">
        <f t="shared" si="29"/>
        <v>18</v>
      </c>
      <c r="K205" s="71">
        <v>2</v>
      </c>
      <c r="L205" s="20">
        <v>55</v>
      </c>
      <c r="M205" s="64">
        <f t="shared" si="32"/>
        <v>110</v>
      </c>
      <c r="N205" s="17" t="s">
        <v>16</v>
      </c>
      <c r="O205" s="18"/>
      <c r="P205" s="145">
        <f t="shared" si="36"/>
        <v>110</v>
      </c>
      <c r="Q205" s="89">
        <v>40</v>
      </c>
      <c r="R205" s="43">
        <f t="shared" si="33"/>
        <v>80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+'22'!J206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+'22'!J208</f>
        <v>2</v>
      </c>
      <c r="F208" s="70"/>
      <c r="G208" s="46">
        <f t="shared" si="28"/>
        <v>2</v>
      </c>
      <c r="H208" s="77">
        <v>0</v>
      </c>
      <c r="I208" s="75">
        <v>0</v>
      </c>
      <c r="J208" s="46">
        <f t="shared" si="29"/>
        <v>2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+'22'!J209</f>
        <v>2</v>
      </c>
      <c r="F209" s="70"/>
      <c r="G209" s="46">
        <f t="shared" si="28"/>
        <v>2</v>
      </c>
      <c r="H209" s="77">
        <v>0</v>
      </c>
      <c r="I209" s="75">
        <v>0</v>
      </c>
      <c r="J209" s="46">
        <f t="shared" si="29"/>
        <v>2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+'22'!J210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/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+'22'!J211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40</v>
      </c>
      <c r="M211" s="64">
        <f t="shared" si="32"/>
        <v>0</v>
      </c>
      <c r="N211" s="17" t="s">
        <v>16</v>
      </c>
      <c r="O211" s="18"/>
      <c r="P211" s="23">
        <f t="shared" ref="P211:P259" si="38">SUM(M211-O211)</f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+'22'!J212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+'22'!J213</f>
        <v>0</v>
      </c>
      <c r="F213" s="70">
        <v>2</v>
      </c>
      <c r="G213" s="46">
        <f t="shared" si="28"/>
        <v>2</v>
      </c>
      <c r="H213" s="77">
        <v>0</v>
      </c>
      <c r="I213" s="75">
        <v>0</v>
      </c>
      <c r="J213" s="46">
        <f t="shared" si="29"/>
        <v>0</v>
      </c>
      <c r="K213" s="71">
        <v>2</v>
      </c>
      <c r="L213" s="20">
        <v>40</v>
      </c>
      <c r="M213" s="64">
        <f t="shared" si="32"/>
        <v>80</v>
      </c>
      <c r="N213" s="17" t="s">
        <v>16</v>
      </c>
      <c r="O213" s="18"/>
      <c r="P213" s="145">
        <f t="shared" si="38"/>
        <v>80</v>
      </c>
      <c r="Q213" s="89">
        <v>15</v>
      </c>
      <c r="R213" s="43">
        <f t="shared" si="33"/>
        <v>30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+'22'!J214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+'22'!J215</f>
        <v>302</v>
      </c>
      <c r="F215" s="70"/>
      <c r="G215" s="46">
        <f t="shared" si="28"/>
        <v>302</v>
      </c>
      <c r="H215" s="77">
        <v>0</v>
      </c>
      <c r="I215" s="75">
        <v>0</v>
      </c>
      <c r="J215" s="46">
        <f t="shared" si="29"/>
        <v>302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+'22'!J216</f>
        <v>370</v>
      </c>
      <c r="F216" s="70"/>
      <c r="G216" s="46">
        <f t="shared" si="28"/>
        <v>370</v>
      </c>
      <c r="H216" s="77">
        <v>0</v>
      </c>
      <c r="I216" s="75">
        <v>0</v>
      </c>
      <c r="J216" s="46">
        <f t="shared" si="29"/>
        <v>370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+'22'!J217</f>
        <v>26</v>
      </c>
      <c r="F217" s="70"/>
      <c r="G217" s="46">
        <f t="shared" si="28"/>
        <v>26</v>
      </c>
      <c r="H217" s="77">
        <v>0</v>
      </c>
      <c r="I217" s="75">
        <v>0</v>
      </c>
      <c r="J217" s="46">
        <f t="shared" si="29"/>
        <v>26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+'22'!J218</f>
        <v>5</v>
      </c>
      <c r="F218" s="70"/>
      <c r="G218" s="46">
        <f t="shared" si="28"/>
        <v>5</v>
      </c>
      <c r="H218" s="77">
        <v>0</v>
      </c>
      <c r="I218" s="75">
        <v>0</v>
      </c>
      <c r="J218" s="46">
        <f t="shared" si="29"/>
        <v>4</v>
      </c>
      <c r="K218" s="71">
        <v>1</v>
      </c>
      <c r="L218" s="20">
        <v>20</v>
      </c>
      <c r="M218" s="64">
        <f t="shared" si="32"/>
        <v>20</v>
      </c>
      <c r="N218" s="17" t="s">
        <v>16</v>
      </c>
      <c r="O218" s="18"/>
      <c r="P218" s="145">
        <f t="shared" si="38"/>
        <v>20</v>
      </c>
      <c r="Q218" s="89">
        <v>16.670000000000002</v>
      </c>
      <c r="R218" s="43">
        <f t="shared" si="33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+'22'!J219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+'22'!J220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+'22'!J221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+'22'!J222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+'22'!J223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+'22'!J224</f>
        <v>255</v>
      </c>
      <c r="F224" s="70"/>
      <c r="G224" s="46">
        <f t="shared" si="28"/>
        <v>255</v>
      </c>
      <c r="H224" s="77">
        <v>0</v>
      </c>
      <c r="I224" s="75">
        <v>0</v>
      </c>
      <c r="J224" s="46">
        <f t="shared" si="29"/>
        <v>255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+'22'!J225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+'22'!J226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+'22'!J227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+'22'!J228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+'22'!J229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+'22'!J230</f>
        <v>0</v>
      </c>
      <c r="F230" s="70">
        <v>1</v>
      </c>
      <c r="G230" s="46">
        <f t="shared" si="28"/>
        <v>1</v>
      </c>
      <c r="H230" s="77">
        <v>0</v>
      </c>
      <c r="I230" s="75">
        <v>0</v>
      </c>
      <c r="J230" s="46">
        <f t="shared" si="29"/>
        <v>0</v>
      </c>
      <c r="K230" s="71">
        <v>1</v>
      </c>
      <c r="L230" s="20">
        <v>35</v>
      </c>
      <c r="M230" s="64">
        <f t="shared" si="32"/>
        <v>35</v>
      </c>
      <c r="N230" s="17" t="s">
        <v>16</v>
      </c>
      <c r="O230" s="18"/>
      <c r="P230" s="145">
        <f t="shared" si="38"/>
        <v>35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+'22'!J231</f>
        <v>0</v>
      </c>
      <c r="F231" s="70"/>
      <c r="G231" s="46">
        <f t="shared" ref="G231:G258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+'22'!J232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+'22'!J233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+'22'!J234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+'22'!J235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+'22'!J236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+'22'!J237</f>
        <v>2</v>
      </c>
      <c r="F237" s="70"/>
      <c r="G237" s="46">
        <f t="shared" si="39"/>
        <v>2</v>
      </c>
      <c r="H237" s="77">
        <v>0</v>
      </c>
      <c r="I237" s="75">
        <v>0</v>
      </c>
      <c r="J237" s="46">
        <f t="shared" si="40"/>
        <v>2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+'22'!J238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50</v>
      </c>
      <c r="M238" s="64">
        <f t="shared" si="41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+'22'!J239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+'22'!J240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+'22'!J241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+'22'!J242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+'22'!J243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+'22'!J244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+'22'!J245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+'22'!J246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+'22'!J247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+'22'!J248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+'22'!J249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+'22'!J250</f>
        <v>0</v>
      </c>
      <c r="F250" s="70">
        <v>3</v>
      </c>
      <c r="G250" s="46">
        <f t="shared" si="39"/>
        <v>3</v>
      </c>
      <c r="H250" s="77">
        <v>0</v>
      </c>
      <c r="I250" s="75">
        <v>0</v>
      </c>
      <c r="J250" s="46">
        <f t="shared" si="40"/>
        <v>3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+'22'!J251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+'22'!J252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>
        <v>25</v>
      </c>
      <c r="M252" s="64">
        <f t="shared" si="32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+'22'!J253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1476</v>
      </c>
      <c r="D254" s="10" t="s">
        <v>432</v>
      </c>
      <c r="E254" s="63">
        <f>+'22'!J254</f>
        <v>7</v>
      </c>
      <c r="F254" s="70"/>
      <c r="G254" s="46">
        <f t="shared" si="39"/>
        <v>7</v>
      </c>
      <c r="H254" s="77">
        <v>0</v>
      </c>
      <c r="I254" s="75">
        <v>0</v>
      </c>
      <c r="J254" s="46">
        <f t="shared" si="40"/>
        <v>4</v>
      </c>
      <c r="K254" s="71">
        <v>3</v>
      </c>
      <c r="L254" s="20">
        <v>16</v>
      </c>
      <c r="M254" s="64">
        <f t="shared" si="32"/>
        <v>48</v>
      </c>
      <c r="N254" s="17" t="s">
        <v>16</v>
      </c>
      <c r="O254" s="18"/>
      <c r="P254" s="145">
        <f t="shared" si="38"/>
        <v>48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+'22'!J255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8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+'22'!J256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8"/>
        <v>0</v>
      </c>
      <c r="Q256" s="89"/>
      <c r="R256" s="43"/>
    </row>
    <row r="257" spans="1:23" ht="25.5" x14ac:dyDescent="0.55000000000000004">
      <c r="A257" s="10"/>
      <c r="B257" s="10"/>
      <c r="C257" s="19"/>
      <c r="D257" s="10"/>
      <c r="E257" s="63">
        <f>+'22'!J257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8"/>
        <v>0</v>
      </c>
      <c r="Q257" s="89"/>
      <c r="R257" s="43"/>
    </row>
    <row r="258" spans="1:23" ht="24" customHeight="1" x14ac:dyDescent="0.55000000000000004">
      <c r="A258" s="10"/>
      <c r="B258" s="10"/>
      <c r="C258" s="19"/>
      <c r="D258" s="10"/>
      <c r="E258" s="63">
        <f>+'22'!J258</f>
        <v>0</v>
      </c>
      <c r="F258" s="70"/>
      <c r="G258" s="46">
        <f t="shared" si="39"/>
        <v>0</v>
      </c>
      <c r="H258" s="77">
        <v>0</v>
      </c>
      <c r="I258" s="75"/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3"/>
        <v>0</v>
      </c>
    </row>
    <row r="259" spans="1:23" x14ac:dyDescent="0.5">
      <c r="A259" s="10"/>
      <c r="B259" s="10"/>
      <c r="C259" s="19"/>
      <c r="D259" s="10"/>
      <c r="E259" s="63">
        <f>+'22'!J259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142"/>
      <c r="M259" s="64">
        <f t="shared" ref="M259" si="47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8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R260" s="74">
        <f>SUM(R5:R259)</f>
        <v>1043.58</v>
      </c>
    </row>
    <row r="261" spans="1:23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  <c r="Q261" s="87"/>
    </row>
    <row r="262" spans="1:23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2973</v>
      </c>
      <c r="Q262" s="87"/>
    </row>
    <row r="263" spans="1:23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23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1879</v>
      </c>
      <c r="O264" s="2">
        <v>108</v>
      </c>
      <c r="P264" s="2">
        <v>150</v>
      </c>
      <c r="Q264" s="87">
        <v>75</v>
      </c>
      <c r="R264" s="2">
        <v>40</v>
      </c>
      <c r="S264" s="2">
        <v>50</v>
      </c>
      <c r="T264" s="2">
        <v>50</v>
      </c>
      <c r="U264" s="2">
        <v>1200</v>
      </c>
      <c r="V264" s="2">
        <v>66</v>
      </c>
      <c r="W264" s="2">
        <v>140</v>
      </c>
    </row>
    <row r="265" spans="1:23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23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>
        <v>238</v>
      </c>
      <c r="O266" s="2" t="s">
        <v>1478</v>
      </c>
      <c r="P266" s="136"/>
      <c r="Q266" s="136"/>
      <c r="R266" s="136"/>
    </row>
    <row r="267" spans="1:23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177</v>
      </c>
      <c r="P267" s="136"/>
      <c r="Q267" s="136"/>
      <c r="R267" s="136"/>
    </row>
    <row r="268" spans="1:23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679</v>
      </c>
      <c r="P268" s="136"/>
      <c r="Q268" s="136"/>
      <c r="R268" s="136"/>
    </row>
    <row r="269" spans="1:23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679</v>
      </c>
      <c r="P269" s="138" t="s">
        <v>1416</v>
      </c>
      <c r="Q269" s="139" t="s">
        <v>1417</v>
      </c>
      <c r="R269" s="140" t="s">
        <v>1418</v>
      </c>
    </row>
    <row r="270" spans="1:23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/>
    </row>
    <row r="271" spans="1:23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3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U342"/>
  <sheetViews>
    <sheetView zoomScale="80" zoomScaleNormal="80" workbookViewId="0">
      <pane xSplit="10" ySplit="4" topLeftCell="K5" activePane="bottomRight" state="frozen"/>
      <selection activeCell="B254" sqref="B254:L254"/>
      <selection pane="topRight" activeCell="B254" sqref="B254:L254"/>
      <selection pane="bottomLeft" activeCell="B254" sqref="B254:L254"/>
      <selection pane="bottomRight" activeCell="O111" sqref="O1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+'23'!J5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7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45">
        <f t="shared" ref="P5:P68" si="2">SUM(M5-O5)</f>
        <v>100</v>
      </c>
      <c r="Q5" s="13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+'23'!J6</f>
        <v>84</v>
      </c>
      <c r="F6" s="70"/>
      <c r="G6" s="46">
        <f t="shared" si="0"/>
        <v>84</v>
      </c>
      <c r="H6" s="77">
        <v>0</v>
      </c>
      <c r="I6" s="75">
        <v>0</v>
      </c>
      <c r="J6" s="46">
        <f t="shared" si="1"/>
        <v>74</v>
      </c>
      <c r="K6" s="71">
        <v>10</v>
      </c>
      <c r="L6" s="15">
        <v>100</v>
      </c>
      <c r="M6" s="64">
        <f t="shared" ref="M6:M80" si="3">+L6*K6</f>
        <v>1000</v>
      </c>
      <c r="N6" s="17" t="s">
        <v>16</v>
      </c>
      <c r="O6" s="18">
        <v>200</v>
      </c>
      <c r="P6" s="145">
        <f t="shared" si="2"/>
        <v>800</v>
      </c>
      <c r="Q6" s="131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+'23'!J11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+'23'!J21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+'23'!J22</f>
        <v>39</v>
      </c>
      <c r="F22" s="70"/>
      <c r="G22" s="46">
        <f t="shared" si="0"/>
        <v>39</v>
      </c>
      <c r="H22" s="77">
        <v>0</v>
      </c>
      <c r="I22" s="75">
        <v>0</v>
      </c>
      <c r="J22" s="46">
        <f t="shared" si="1"/>
        <v>32</v>
      </c>
      <c r="K22" s="71">
        <v>7</v>
      </c>
      <c r="L22" s="20">
        <v>100</v>
      </c>
      <c r="M22" s="64">
        <f t="shared" si="3"/>
        <v>700</v>
      </c>
      <c r="N22" s="17" t="s">
        <v>16</v>
      </c>
      <c r="O22" s="18">
        <v>100</v>
      </c>
      <c r="P22" s="145">
        <f t="shared" si="2"/>
        <v>600</v>
      </c>
      <c r="Q22" s="131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+'23'!J24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7</v>
      </c>
      <c r="K24" s="71">
        <v>5</v>
      </c>
      <c r="L24" s="15">
        <v>100</v>
      </c>
      <c r="M24" s="64">
        <f t="shared" si="3"/>
        <v>500</v>
      </c>
      <c r="N24" s="17" t="s">
        <v>16</v>
      </c>
      <c r="O24" s="18">
        <v>100</v>
      </c>
      <c r="P24" s="145">
        <f t="shared" si="2"/>
        <v>400</v>
      </c>
      <c r="Q24" s="131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+'23'!J28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/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+'23'!J31</f>
        <v>32</v>
      </c>
      <c r="F31" s="70"/>
      <c r="G31" s="46">
        <f t="shared" si="5"/>
        <v>32</v>
      </c>
      <c r="H31" s="77">
        <v>0</v>
      </c>
      <c r="I31" s="75">
        <v>0</v>
      </c>
      <c r="J31" s="46">
        <f t="shared" si="6"/>
        <v>28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>
        <v>80</v>
      </c>
      <c r="P31" s="145">
        <f t="shared" si="2"/>
        <v>320</v>
      </c>
      <c r="Q31" s="13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+'23'!J32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+'23'!J33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1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>
        <v>65</v>
      </c>
      <c r="P33" s="145">
        <f t="shared" si="2"/>
        <v>65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+'23'!J34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1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+'23'!J39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+'23'!J40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0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>
        <v>25</v>
      </c>
      <c r="P40" s="145">
        <f t="shared" si="2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+'23'!J41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+'23'!J46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+'23'!J47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+'23'!J48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+'23'!J49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+'23'!J50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+'23'!J53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+'23'!J55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+'23'!J58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+'23'!J59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+'23'!J62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+'23'!J64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+'23'!J65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+'23'!J66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5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+'23'!J72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+'23'!J74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5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+'23'!J77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+'23'!J80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+'23'!J81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+'23'!J87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+'23'!J88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+'23'!J94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+'23'!J95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+'23'!J96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+'23'!J97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+'23'!J98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+'23'!J99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+'23'!J100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+'23'!J101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+'23'!J102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+'23'!J106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+'23'!J107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+'23'!J108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+'23'!J109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+'23'!J110</f>
        <v>9</v>
      </c>
      <c r="F110" s="70">
        <v>12</v>
      </c>
      <c r="G110" s="46">
        <f t="shared" si="20"/>
        <v>21</v>
      </c>
      <c r="H110" s="77">
        <v>0</v>
      </c>
      <c r="I110" s="75">
        <v>0</v>
      </c>
      <c r="J110" s="46">
        <f t="shared" si="21"/>
        <v>19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>
        <v>17</v>
      </c>
      <c r="P110" s="145">
        <f t="shared" si="7"/>
        <v>223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+'23'!J111</f>
        <v>9</v>
      </c>
      <c r="F111" s="70">
        <v>8</v>
      </c>
      <c r="G111" s="46">
        <f t="shared" si="20"/>
        <v>17</v>
      </c>
      <c r="H111" s="77">
        <v>0</v>
      </c>
      <c r="I111" s="75">
        <v>0</v>
      </c>
      <c r="J111" s="46">
        <f t="shared" si="21"/>
        <v>16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>
        <v>25</v>
      </c>
      <c r="P111" s="145">
        <f t="shared" si="7"/>
        <v>225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+'23'!J112</f>
        <v>2</v>
      </c>
      <c r="F112" s="70"/>
      <c r="G112" s="46">
        <f t="shared" si="20"/>
        <v>2</v>
      </c>
      <c r="H112" s="77">
        <v>0</v>
      </c>
      <c r="I112" s="75">
        <v>0</v>
      </c>
      <c r="J112" s="46">
        <f t="shared" si="21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+'23'!J113</f>
        <v>24</v>
      </c>
      <c r="F113" s="70"/>
      <c r="G113" s="46">
        <f t="shared" si="20"/>
        <v>24</v>
      </c>
      <c r="H113" s="77">
        <v>0</v>
      </c>
      <c r="I113" s="75">
        <v>0</v>
      </c>
      <c r="J113" s="46">
        <f t="shared" si="21"/>
        <v>4</v>
      </c>
      <c r="K113" s="71">
        <v>20</v>
      </c>
      <c r="L113" s="20">
        <v>55</v>
      </c>
      <c r="M113" s="64">
        <f t="shared" si="8"/>
        <v>1100</v>
      </c>
      <c r="N113" s="17" t="s">
        <v>16</v>
      </c>
      <c r="O113" s="18">
        <v>200</v>
      </c>
      <c r="P113" s="145">
        <f t="shared" si="7"/>
        <v>900</v>
      </c>
      <c r="Q113" s="131">
        <v>22.55</v>
      </c>
      <c r="R113" s="43">
        <f t="shared" si="9"/>
        <v>451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+'23'!J114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+'23'!J115</f>
        <v>5</v>
      </c>
      <c r="F115" s="70"/>
      <c r="G115" s="46">
        <f t="shared" si="20"/>
        <v>5</v>
      </c>
      <c r="H115" s="77">
        <v>0</v>
      </c>
      <c r="I115" s="75">
        <v>0</v>
      </c>
      <c r="J115" s="46">
        <f t="shared" si="21"/>
        <v>5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+'23'!J116</f>
        <v>14</v>
      </c>
      <c r="F116" s="70"/>
      <c r="G116" s="46">
        <f t="shared" si="20"/>
        <v>14</v>
      </c>
      <c r="H116" s="77">
        <v>0</v>
      </c>
      <c r="I116" s="75">
        <v>0</v>
      </c>
      <c r="J116" s="46">
        <f t="shared" si="21"/>
        <v>14</v>
      </c>
      <c r="K116" s="71"/>
      <c r="L116" s="22">
        <v>100</v>
      </c>
      <c r="M116" s="64">
        <f t="shared" si="8"/>
        <v>0</v>
      </c>
      <c r="N116" s="17"/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+'23'!J117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+'23'!J118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+'23'!J119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+'23'!J120</f>
        <v>4</v>
      </c>
      <c r="F120" s="70"/>
      <c r="G120" s="46">
        <f t="shared" si="20"/>
        <v>4</v>
      </c>
      <c r="H120" s="77">
        <v>0</v>
      </c>
      <c r="I120" s="75">
        <v>0</v>
      </c>
      <c r="J120" s="46">
        <f t="shared" si="21"/>
        <v>2</v>
      </c>
      <c r="K120" s="71">
        <v>2</v>
      </c>
      <c r="L120" s="22">
        <v>35</v>
      </c>
      <c r="M120" s="64">
        <f t="shared" si="8"/>
        <v>70</v>
      </c>
      <c r="N120" s="17" t="s">
        <v>16</v>
      </c>
      <c r="O120" s="18"/>
      <c r="P120" s="145">
        <f t="shared" si="7"/>
        <v>70</v>
      </c>
      <c r="Q120" s="89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+'23'!J121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+'23'!J122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+'23'!J123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+'23'!J124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+'23'!J125</f>
        <v>9</v>
      </c>
      <c r="F125" s="70"/>
      <c r="G125" s="46">
        <f t="shared" si="20"/>
        <v>9</v>
      </c>
      <c r="H125" s="77">
        <v>0</v>
      </c>
      <c r="I125" s="75">
        <v>0</v>
      </c>
      <c r="J125" s="46">
        <f t="shared" si="21"/>
        <v>9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+'23'!J126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+'23'!J127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+'23'!J128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+'23'!J129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+'23'!J130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+'23'!J131</f>
        <v>6</v>
      </c>
      <c r="F131" s="70"/>
      <c r="G131" s="46">
        <f t="shared" si="20"/>
        <v>6</v>
      </c>
      <c r="H131" s="77">
        <v>0</v>
      </c>
      <c r="I131" s="75">
        <v>0</v>
      </c>
      <c r="J131" s="46">
        <f t="shared" si="21"/>
        <v>5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45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+'23'!J132</f>
        <v>5</v>
      </c>
      <c r="F132" s="70"/>
      <c r="G132" s="46">
        <f t="shared" si="20"/>
        <v>5</v>
      </c>
      <c r="H132" s="77">
        <v>0</v>
      </c>
      <c r="I132" s="75">
        <v>0</v>
      </c>
      <c r="J132" s="46">
        <f t="shared" si="21"/>
        <v>4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45">
        <f t="shared" si="7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+'23'!J133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35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+'23'!J134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+'23'!J135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+'23'!J136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:P196" si="27">SUM(M136-O136)</f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+'23'!J137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+'23'!J138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+'23'!J139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+'23'!J140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+'23'!J141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+'23'!J142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+'23'!J143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+'23'!J144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+'23'!J145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+'23'!J146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+'23'!J147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+'23'!J148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+'23'!J149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+'23'!J150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+'23'!J151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+'23'!J152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+'23'!J153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+'23'!J154</f>
        <v>5</v>
      </c>
      <c r="F154" s="70"/>
      <c r="G154" s="46">
        <f t="shared" si="20"/>
        <v>5</v>
      </c>
      <c r="H154" s="77">
        <v>0</v>
      </c>
      <c r="I154" s="75">
        <v>0</v>
      </c>
      <c r="J154" s="46">
        <f t="shared" si="21"/>
        <v>5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+'23'!J155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+'23'!J156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+'23'!J157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+'23'!J158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+'23'!J159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+'23'!J160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+'23'!J161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+'23'!J162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+'23'!J163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+'23'!J164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+'23'!J165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+'23'!J166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+'23'!J167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+'23'!J168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+'23'!J169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+'23'!J170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+'23'!J171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+'23'!J172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+'23'!J174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+'23'!J175</f>
        <v>6</v>
      </c>
      <c r="F175" s="70"/>
      <c r="G175" s="46">
        <f t="shared" si="28"/>
        <v>6</v>
      </c>
      <c r="H175" s="77">
        <v>0</v>
      </c>
      <c r="I175" s="75">
        <v>0</v>
      </c>
      <c r="J175" s="46">
        <f t="shared" si="29"/>
        <v>1</v>
      </c>
      <c r="K175" s="71">
        <v>5</v>
      </c>
      <c r="L175" s="15">
        <v>50</v>
      </c>
      <c r="M175" s="64">
        <f>+L175*K175</f>
        <v>250</v>
      </c>
      <c r="N175" s="17" t="s">
        <v>16</v>
      </c>
      <c r="O175" s="18">
        <v>50</v>
      </c>
      <c r="P175" s="145">
        <f t="shared" si="27"/>
        <v>200</v>
      </c>
      <c r="Q175" s="131">
        <v>23.02</v>
      </c>
      <c r="R175" s="43">
        <f>+K175*Q175</f>
        <v>115.1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+'23'!J176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+'23'!J177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+'23'!J178</f>
        <v>3</v>
      </c>
      <c r="F178" s="70"/>
      <c r="G178" s="46">
        <f t="shared" si="28"/>
        <v>3</v>
      </c>
      <c r="H178" s="77">
        <v>0</v>
      </c>
      <c r="I178" s="75">
        <v>0</v>
      </c>
      <c r="J178" s="46">
        <f t="shared" si="29"/>
        <v>3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+'23'!J179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+'23'!J180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+'23'!J181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+'23'!J182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+'23'!J183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+'23'!J184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+'23'!J185</f>
        <v>9</v>
      </c>
      <c r="F185" s="70"/>
      <c r="G185" s="46">
        <f t="shared" si="28"/>
        <v>9</v>
      </c>
      <c r="H185" s="77">
        <v>0</v>
      </c>
      <c r="I185" s="75">
        <v>0</v>
      </c>
      <c r="J185" s="46">
        <f t="shared" si="29"/>
        <v>9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+'23'!J186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+'23'!J188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+'23'!J190</f>
        <v>3</v>
      </c>
      <c r="F190" s="70"/>
      <c r="G190" s="46">
        <f t="shared" si="28"/>
        <v>3</v>
      </c>
      <c r="H190" s="77">
        <v>0</v>
      </c>
      <c r="I190" s="75">
        <v>0</v>
      </c>
      <c r="J190" s="46">
        <f t="shared" si="29"/>
        <v>3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+'23'!J191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+'23'!J192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+'23'!J193</f>
        <v>12</v>
      </c>
      <c r="F193" s="70"/>
      <c r="G193" s="46">
        <f t="shared" si="28"/>
        <v>12</v>
      </c>
      <c r="H193" s="77">
        <v>0</v>
      </c>
      <c r="I193" s="75">
        <v>0</v>
      </c>
      <c r="J193" s="46">
        <f t="shared" si="29"/>
        <v>12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+'23'!J194</f>
        <v>8</v>
      </c>
      <c r="F194" s="70"/>
      <c r="G194" s="46">
        <f t="shared" si="28"/>
        <v>8</v>
      </c>
      <c r="H194" s="77">
        <v>0</v>
      </c>
      <c r="I194" s="75">
        <v>0</v>
      </c>
      <c r="J194" s="46">
        <f t="shared" si="29"/>
        <v>8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+'23'!J195</f>
        <v>7</v>
      </c>
      <c r="F195" s="70"/>
      <c r="G195" s="46">
        <f t="shared" si="28"/>
        <v>7</v>
      </c>
      <c r="H195" s="77">
        <v>0</v>
      </c>
      <c r="I195" s="75">
        <v>0</v>
      </c>
      <c r="J195" s="46">
        <f t="shared" si="29"/>
        <v>6</v>
      </c>
      <c r="K195" s="71">
        <v>1</v>
      </c>
      <c r="L195" s="20">
        <v>60</v>
      </c>
      <c r="M195" s="64">
        <f t="shared" si="32"/>
        <v>60</v>
      </c>
      <c r="N195" s="17" t="s">
        <v>16</v>
      </c>
      <c r="O195" s="18"/>
      <c r="P195" s="145">
        <f t="shared" si="27"/>
        <v>60</v>
      </c>
      <c r="Q195" s="89">
        <v>38</v>
      </c>
      <c r="R195" s="43">
        <f t="shared" si="33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+'23'!J196</f>
        <v>9</v>
      </c>
      <c r="F196" s="70"/>
      <c r="G196" s="46">
        <f t="shared" si="28"/>
        <v>9</v>
      </c>
      <c r="H196" s="77">
        <v>0</v>
      </c>
      <c r="I196" s="75">
        <v>0</v>
      </c>
      <c r="J196" s="46">
        <f t="shared" si="29"/>
        <v>8</v>
      </c>
      <c r="K196" s="71">
        <v>1</v>
      </c>
      <c r="L196" s="20">
        <v>120</v>
      </c>
      <c r="M196" s="64">
        <f t="shared" si="32"/>
        <v>120</v>
      </c>
      <c r="N196" s="17" t="s">
        <v>16</v>
      </c>
      <c r="O196" s="18">
        <v>60</v>
      </c>
      <c r="P196" s="145">
        <f t="shared" si="27"/>
        <v>60</v>
      </c>
      <c r="Q196" s="89">
        <v>73</v>
      </c>
      <c r="R196" s="43">
        <f t="shared" si="33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+'23'!J197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+'23'!J198</f>
        <v>7</v>
      </c>
      <c r="F198" s="70"/>
      <c r="G198" s="46">
        <f t="shared" si="28"/>
        <v>7</v>
      </c>
      <c r="H198" s="77">
        <v>0</v>
      </c>
      <c r="I198" s="75">
        <v>0</v>
      </c>
      <c r="J198" s="46">
        <f t="shared" si="29"/>
        <v>7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9" si="37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+'23'!J199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+'23'!J200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+'23'!J201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+'23'!J202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+'23'!J203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+'23'!J204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+'23'!J205</f>
        <v>18</v>
      </c>
      <c r="F205" s="70"/>
      <c r="G205" s="46">
        <f t="shared" si="28"/>
        <v>18</v>
      </c>
      <c r="H205" s="77">
        <v>0</v>
      </c>
      <c r="I205" s="75">
        <v>0</v>
      </c>
      <c r="J205" s="46">
        <f t="shared" si="29"/>
        <v>18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+'23'!J206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+'23'!J208</f>
        <v>2</v>
      </c>
      <c r="F208" s="70"/>
      <c r="G208" s="46">
        <f t="shared" si="28"/>
        <v>2</v>
      </c>
      <c r="H208" s="77">
        <v>0</v>
      </c>
      <c r="I208" s="75">
        <v>0</v>
      </c>
      <c r="J208" s="46">
        <f t="shared" si="29"/>
        <v>2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+'23'!J209</f>
        <v>2</v>
      </c>
      <c r="F209" s="70"/>
      <c r="G209" s="46">
        <f t="shared" si="28"/>
        <v>2</v>
      </c>
      <c r="H209" s="77">
        <v>0</v>
      </c>
      <c r="I209" s="75">
        <v>0</v>
      </c>
      <c r="J209" s="46">
        <f t="shared" si="29"/>
        <v>2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+'23'!J210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+'23'!J211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+'23'!J212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+'23'!J213</f>
        <v>0</v>
      </c>
      <c r="F213" s="70">
        <v>2</v>
      </c>
      <c r="G213" s="46">
        <f t="shared" si="28"/>
        <v>2</v>
      </c>
      <c r="H213" s="77">
        <v>0</v>
      </c>
      <c r="I213" s="75">
        <v>0</v>
      </c>
      <c r="J213" s="46">
        <f t="shared" si="29"/>
        <v>0</v>
      </c>
      <c r="K213" s="71">
        <v>2</v>
      </c>
      <c r="L213" s="20">
        <v>40</v>
      </c>
      <c r="M213" s="64">
        <f t="shared" si="32"/>
        <v>80</v>
      </c>
      <c r="N213" s="17" t="s">
        <v>16</v>
      </c>
      <c r="O213" s="18"/>
      <c r="P213" s="145">
        <f t="shared" si="37"/>
        <v>80</v>
      </c>
      <c r="Q213" s="89">
        <v>15</v>
      </c>
      <c r="R213" s="43">
        <f t="shared" si="33"/>
        <v>30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+'23'!J214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+'23'!J215</f>
        <v>302</v>
      </c>
      <c r="F215" s="70"/>
      <c r="G215" s="46">
        <f t="shared" si="28"/>
        <v>302</v>
      </c>
      <c r="H215" s="77">
        <v>0</v>
      </c>
      <c r="I215" s="75">
        <v>0</v>
      </c>
      <c r="J215" s="46">
        <f t="shared" si="29"/>
        <v>302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+'23'!J216</f>
        <v>370</v>
      </c>
      <c r="F216" s="70"/>
      <c r="G216" s="46">
        <f t="shared" si="28"/>
        <v>370</v>
      </c>
      <c r="H216" s="77">
        <v>0</v>
      </c>
      <c r="I216" s="75">
        <v>0</v>
      </c>
      <c r="J216" s="46">
        <f t="shared" si="29"/>
        <v>370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+'23'!J217</f>
        <v>26</v>
      </c>
      <c r="F217" s="70"/>
      <c r="G217" s="46">
        <f t="shared" si="28"/>
        <v>26</v>
      </c>
      <c r="H217" s="77">
        <v>0</v>
      </c>
      <c r="I217" s="75">
        <v>0</v>
      </c>
      <c r="J217" s="46">
        <f t="shared" si="29"/>
        <v>26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+'23'!J218</f>
        <v>4</v>
      </c>
      <c r="F218" s="70">
        <v>20</v>
      </c>
      <c r="G218" s="46">
        <f t="shared" si="28"/>
        <v>24</v>
      </c>
      <c r="H218" s="77">
        <v>0</v>
      </c>
      <c r="I218" s="75">
        <v>0</v>
      </c>
      <c r="J218" s="46">
        <f t="shared" si="29"/>
        <v>23</v>
      </c>
      <c r="K218" s="71">
        <v>1</v>
      </c>
      <c r="L218" s="20">
        <v>20</v>
      </c>
      <c r="M218" s="64">
        <f t="shared" si="32"/>
        <v>20</v>
      </c>
      <c r="N218" s="17" t="s">
        <v>16</v>
      </c>
      <c r="O218" s="18"/>
      <c r="P218" s="145">
        <f t="shared" si="37"/>
        <v>20</v>
      </c>
      <c r="Q218" s="89">
        <v>16.670000000000002</v>
      </c>
      <c r="R218" s="43">
        <f t="shared" si="33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+'23'!J219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+'23'!J220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+'23'!J221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+'23'!J222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+'23'!J223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+'23'!J224</f>
        <v>255</v>
      </c>
      <c r="F224" s="70"/>
      <c r="G224" s="46">
        <f t="shared" si="28"/>
        <v>255</v>
      </c>
      <c r="H224" s="77">
        <v>0</v>
      </c>
      <c r="I224" s="75">
        <v>0</v>
      </c>
      <c r="J224" s="46">
        <f t="shared" si="29"/>
        <v>255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+'23'!J225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+'23'!J226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+'23'!J227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+'23'!J228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+'23'!J229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+'23'!J230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+'23'!J231</f>
        <v>0</v>
      </c>
      <c r="F231" s="70"/>
      <c r="G231" s="46">
        <f t="shared" ref="G231:G258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+'23'!J232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+'23'!J233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+'23'!J234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+'23'!J235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+'23'!J236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+'23'!J237</f>
        <v>2</v>
      </c>
      <c r="F237" s="70"/>
      <c r="G237" s="46">
        <f t="shared" si="39"/>
        <v>2</v>
      </c>
      <c r="H237" s="77">
        <v>0</v>
      </c>
      <c r="I237" s="75">
        <v>0</v>
      </c>
      <c r="J237" s="46">
        <f t="shared" si="40"/>
        <v>2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+'23'!J238</f>
        <v>0</v>
      </c>
      <c r="F238" s="70">
        <v>3</v>
      </c>
      <c r="G238" s="46">
        <f t="shared" si="39"/>
        <v>3</v>
      </c>
      <c r="H238" s="77">
        <v>0</v>
      </c>
      <c r="I238" s="75">
        <v>0</v>
      </c>
      <c r="J238" s="46">
        <f t="shared" si="40"/>
        <v>1</v>
      </c>
      <c r="K238" s="71">
        <v>2</v>
      </c>
      <c r="L238" s="20">
        <v>50</v>
      </c>
      <c r="M238" s="64">
        <f t="shared" si="41"/>
        <v>100</v>
      </c>
      <c r="N238" s="17" t="s">
        <v>16</v>
      </c>
      <c r="O238" s="18"/>
      <c r="P238" s="145">
        <f t="shared" si="37"/>
        <v>100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+'23'!J239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+'23'!J240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+'23'!J241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+'23'!J242</f>
        <v>0</v>
      </c>
      <c r="F242" s="70">
        <v>3</v>
      </c>
      <c r="G242" s="46">
        <f t="shared" si="39"/>
        <v>3</v>
      </c>
      <c r="H242" s="77">
        <v>0</v>
      </c>
      <c r="I242" s="75">
        <v>0</v>
      </c>
      <c r="J242" s="46">
        <f t="shared" si="40"/>
        <v>3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+'23'!J243</f>
        <v>0</v>
      </c>
      <c r="F243" s="70">
        <v>3</v>
      </c>
      <c r="G243" s="46">
        <f t="shared" si="39"/>
        <v>3</v>
      </c>
      <c r="H243" s="77">
        <v>0</v>
      </c>
      <c r="I243" s="75">
        <v>0</v>
      </c>
      <c r="J243" s="46">
        <f t="shared" si="40"/>
        <v>3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+'23'!J244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+'23'!J245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+'23'!J246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+'23'!J247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+'23'!J248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+'23'!J249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+'23'!J250</f>
        <v>3</v>
      </c>
      <c r="F250" s="70"/>
      <c r="G250" s="46">
        <f t="shared" si="39"/>
        <v>3</v>
      </c>
      <c r="H250" s="77">
        <v>0</v>
      </c>
      <c r="I250" s="75">
        <v>0</v>
      </c>
      <c r="J250" s="46">
        <f t="shared" si="40"/>
        <v>2</v>
      </c>
      <c r="K250" s="71">
        <v>1</v>
      </c>
      <c r="L250" s="20">
        <v>35</v>
      </c>
      <c r="M250" s="64">
        <f t="shared" si="32"/>
        <v>35</v>
      </c>
      <c r="N250" s="17" t="s">
        <v>16</v>
      </c>
      <c r="O250" s="18"/>
      <c r="P250" s="145">
        <f t="shared" si="37"/>
        <v>35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+'23'!J251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+'23'!J252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>
        <v>25</v>
      </c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+'23'!J253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7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1476</v>
      </c>
      <c r="D254" s="10" t="s">
        <v>432</v>
      </c>
      <c r="E254" s="63">
        <f>+'23'!J254</f>
        <v>4</v>
      </c>
      <c r="F254" s="70"/>
      <c r="G254" s="46">
        <f t="shared" si="39"/>
        <v>4</v>
      </c>
      <c r="H254" s="77">
        <v>0</v>
      </c>
      <c r="I254" s="75">
        <v>0</v>
      </c>
      <c r="J254" s="46">
        <f t="shared" si="40"/>
        <v>3</v>
      </c>
      <c r="K254" s="71">
        <v>1</v>
      </c>
      <c r="L254" s="20">
        <v>16</v>
      </c>
      <c r="M254" s="64">
        <f t="shared" si="32"/>
        <v>16</v>
      </c>
      <c r="N254" s="17" t="s">
        <v>16</v>
      </c>
      <c r="O254" s="18"/>
      <c r="P254" s="145">
        <f t="shared" si="37"/>
        <v>16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+'23'!J255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+'23'!J256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/>
    </row>
    <row r="257" spans="1:21" ht="25.5" x14ac:dyDescent="0.55000000000000004">
      <c r="A257" s="10"/>
      <c r="B257" s="10"/>
      <c r="C257" s="19"/>
      <c r="D257" s="10"/>
      <c r="E257" s="63">
        <f>+'23'!J257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/>
    </row>
    <row r="258" spans="1:21" ht="24" customHeight="1" x14ac:dyDescent="0.55000000000000004">
      <c r="A258" s="10"/>
      <c r="B258" s="10"/>
      <c r="C258" s="19"/>
      <c r="D258" s="10"/>
      <c r="E258" s="63">
        <f>+'23'!J258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21" x14ac:dyDescent="0.5">
      <c r="A259" s="10"/>
      <c r="B259" s="10"/>
      <c r="C259" s="19"/>
      <c r="D259" s="10"/>
      <c r="E259" s="63">
        <f>+'23'!J259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23"/>
      <c r="M259" s="64">
        <f t="shared" ref="M259" si="47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8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1846.5600000000002</v>
      </c>
    </row>
    <row r="261" spans="1:21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  <c r="Q261" s="87"/>
    </row>
    <row r="262" spans="1:21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5431</v>
      </c>
      <c r="Q262" s="87"/>
    </row>
    <row r="263" spans="1:21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21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854</v>
      </c>
      <c r="O264" s="2">
        <v>65</v>
      </c>
      <c r="P264" s="2">
        <v>245</v>
      </c>
      <c r="Q264" s="87">
        <v>108</v>
      </c>
      <c r="R264" s="2">
        <v>101</v>
      </c>
      <c r="S264" s="2">
        <v>135</v>
      </c>
      <c r="T264" s="2">
        <v>120</v>
      </c>
      <c r="U264" s="2">
        <v>80</v>
      </c>
    </row>
    <row r="265" spans="1:21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21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1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922</v>
      </c>
      <c r="P267" s="136"/>
      <c r="Q267" s="136"/>
      <c r="R267" s="136"/>
    </row>
    <row r="268" spans="1:21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3655</v>
      </c>
      <c r="P268" s="136"/>
      <c r="Q268" s="136"/>
      <c r="R268" s="136"/>
    </row>
    <row r="269" spans="1:21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3655</v>
      </c>
      <c r="P269" s="138" t="s">
        <v>1416</v>
      </c>
      <c r="Q269" s="139" t="s">
        <v>1417</v>
      </c>
      <c r="R269" s="140" t="s">
        <v>1418</v>
      </c>
    </row>
    <row r="270" spans="1:21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60</v>
      </c>
    </row>
    <row r="271" spans="1:21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1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60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18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1.26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40.74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U342"/>
  <sheetViews>
    <sheetView zoomScale="80" zoomScaleNormal="80" workbookViewId="0">
      <pane xSplit="10" ySplit="4" topLeftCell="M5" activePane="bottomRight" state="frozen"/>
      <selection activeCell="B254" sqref="B254:L254"/>
      <selection pane="topRight" activeCell="B254" sqref="B254:L254"/>
      <selection pane="bottomLeft" activeCell="B254" sqref="B254:L254"/>
      <selection pane="bottomRight" activeCell="W17" sqref="W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+'24'!J5</f>
        <v>7</v>
      </c>
      <c r="F5" s="70">
        <v>10</v>
      </c>
      <c r="G5" s="46">
        <f t="shared" ref="G5:G26" si="0">E5+F5</f>
        <v>17</v>
      </c>
      <c r="H5" s="77">
        <v>0</v>
      </c>
      <c r="I5" s="75"/>
      <c r="J5" s="46">
        <f t="shared" ref="J5:J26" si="1">+G5-H5-K5-I5</f>
        <v>17</v>
      </c>
      <c r="K5" s="71"/>
      <c r="L5" s="15">
        <v>50</v>
      </c>
      <c r="M5" s="64">
        <f>+L5*K5</f>
        <v>0</v>
      </c>
      <c r="N5" s="17"/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+'24'!J6</f>
        <v>74</v>
      </c>
      <c r="F6" s="70">
        <v>30</v>
      </c>
      <c r="G6" s="46">
        <f t="shared" si="0"/>
        <v>104</v>
      </c>
      <c r="H6" s="77">
        <v>0</v>
      </c>
      <c r="I6" s="75">
        <v>0</v>
      </c>
      <c r="J6" s="46">
        <f t="shared" si="1"/>
        <v>96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/>
      <c r="P6" s="145">
        <f t="shared" si="2"/>
        <v>800</v>
      </c>
      <c r="Q6" s="13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+'24'!J11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+'24'!J20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+'24'!J21</f>
        <v>1</v>
      </c>
      <c r="F21" s="70">
        <v>3</v>
      </c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+'24'!J22</f>
        <v>32</v>
      </c>
      <c r="F22" s="70">
        <v>20</v>
      </c>
      <c r="G22" s="46">
        <f t="shared" si="0"/>
        <v>52</v>
      </c>
      <c r="H22" s="77">
        <v>0</v>
      </c>
      <c r="I22" s="75"/>
      <c r="J22" s="46">
        <f t="shared" si="1"/>
        <v>51</v>
      </c>
      <c r="K22" s="71">
        <v>1</v>
      </c>
      <c r="L22" s="20">
        <v>100</v>
      </c>
      <c r="M22" s="64">
        <f t="shared" si="3"/>
        <v>100</v>
      </c>
      <c r="N22" s="17"/>
      <c r="O22" s="18"/>
      <c r="P22" s="145">
        <f t="shared" si="2"/>
        <v>100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+'24'!J24</f>
        <v>7</v>
      </c>
      <c r="F24" s="70">
        <v>5</v>
      </c>
      <c r="G24" s="46">
        <f t="shared" si="0"/>
        <v>12</v>
      </c>
      <c r="H24" s="77">
        <v>0</v>
      </c>
      <c r="I24" s="75">
        <v>0</v>
      </c>
      <c r="J24" s="46">
        <f t="shared" si="1"/>
        <v>12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+'24'!J28</f>
        <v>0</v>
      </c>
      <c r="F28" s="70">
        <v>2</v>
      </c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+'24'!J31</f>
        <v>28</v>
      </c>
      <c r="F31" s="70">
        <v>20</v>
      </c>
      <c r="G31" s="46">
        <f t="shared" si="5"/>
        <v>48</v>
      </c>
      <c r="H31" s="77">
        <v>0</v>
      </c>
      <c r="I31" s="75"/>
      <c r="J31" s="46">
        <f t="shared" si="6"/>
        <v>47</v>
      </c>
      <c r="K31" s="71">
        <v>1</v>
      </c>
      <c r="L31" s="15">
        <v>100</v>
      </c>
      <c r="M31" s="64">
        <f t="shared" si="3"/>
        <v>100</v>
      </c>
      <c r="N31" s="17"/>
      <c r="O31" s="18"/>
      <c r="P31" s="145">
        <f t="shared" si="2"/>
        <v>100</v>
      </c>
      <c r="Q31" s="13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+'24'!J32</f>
        <v>4</v>
      </c>
      <c r="F32" s="70">
        <v>5</v>
      </c>
      <c r="G32" s="46">
        <f t="shared" si="5"/>
        <v>9</v>
      </c>
      <c r="H32" s="77">
        <v>0</v>
      </c>
      <c r="I32" s="75">
        <v>0</v>
      </c>
      <c r="J32" s="46">
        <f t="shared" si="6"/>
        <v>9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+'24'!J33</f>
        <v>1</v>
      </c>
      <c r="F33" s="70">
        <v>5</v>
      </c>
      <c r="G33" s="46">
        <f t="shared" si="5"/>
        <v>6</v>
      </c>
      <c r="H33" s="77">
        <v>0</v>
      </c>
      <c r="I33" s="75">
        <v>0</v>
      </c>
      <c r="J33" s="46">
        <f t="shared" si="6"/>
        <v>6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+'24'!J34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1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+'24'!J39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5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+'24'!J40</f>
        <v>0</v>
      </c>
      <c r="F40" s="70">
        <v>3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+'24'!J41</f>
        <v>2</v>
      </c>
      <c r="F41" s="70">
        <v>3</v>
      </c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+'24'!J46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+'24'!J47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+'24'!J48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+'24'!J49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5">
        <f t="shared" si="2"/>
        <v>50</v>
      </c>
      <c r="Q49" s="13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+'24'!J50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+'24'!J53</f>
        <v>10</v>
      </c>
      <c r="F53" s="70"/>
      <c r="G53" s="46">
        <f t="shared" si="5"/>
        <v>10</v>
      </c>
      <c r="H53" s="77">
        <v>0</v>
      </c>
      <c r="I53" s="75"/>
      <c r="J53" s="46">
        <f t="shared" si="6"/>
        <v>8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45">
        <f t="shared" si="2"/>
        <v>100</v>
      </c>
      <c r="Q53" s="13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+'24'!J55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+'24'!J57</f>
        <v>0</v>
      </c>
      <c r="F57" s="70">
        <v>2</v>
      </c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+'24'!J58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+'24'!J59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+'24'!J62</f>
        <v>4</v>
      </c>
      <c r="F62" s="70">
        <v>3</v>
      </c>
      <c r="G62" s="46">
        <f t="shared" si="5"/>
        <v>7</v>
      </c>
      <c r="H62" s="77">
        <v>0</v>
      </c>
      <c r="I62" s="75">
        <v>0</v>
      </c>
      <c r="J62" s="46">
        <f t="shared" si="6"/>
        <v>7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+'24'!J64</f>
        <v>2</v>
      </c>
      <c r="F64" s="70">
        <v>3</v>
      </c>
      <c r="G64" s="46">
        <f t="shared" si="5"/>
        <v>5</v>
      </c>
      <c r="H64" s="77">
        <v>0</v>
      </c>
      <c r="I64" s="75">
        <v>0</v>
      </c>
      <c r="J64" s="46">
        <f t="shared" si="6"/>
        <v>5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+'24'!J65</f>
        <v>3</v>
      </c>
      <c r="F65" s="70">
        <v>3</v>
      </c>
      <c r="G65" s="46">
        <f t="shared" si="5"/>
        <v>6</v>
      </c>
      <c r="H65" s="77">
        <v>0</v>
      </c>
      <c r="I65" s="75">
        <v>0</v>
      </c>
      <c r="J65" s="46">
        <f t="shared" si="6"/>
        <v>5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+'24'!J66</f>
        <v>1</v>
      </c>
      <c r="F66" s="70">
        <v>3</v>
      </c>
      <c r="G66" s="46">
        <f t="shared" si="5"/>
        <v>4</v>
      </c>
      <c r="H66" s="77">
        <v>0</v>
      </c>
      <c r="I66" s="75">
        <v>0</v>
      </c>
      <c r="J66" s="46">
        <f t="shared" si="6"/>
        <v>3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5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+'24'!J72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+'24'!J74</f>
        <v>2</v>
      </c>
      <c r="F74" s="70">
        <v>3</v>
      </c>
      <c r="G74" s="46">
        <f t="shared" si="5"/>
        <v>5</v>
      </c>
      <c r="H74" s="77">
        <v>0</v>
      </c>
      <c r="I74" s="75">
        <v>0</v>
      </c>
      <c r="J74" s="46">
        <f t="shared" si="6"/>
        <v>1</v>
      </c>
      <c r="K74" s="71">
        <v>4</v>
      </c>
      <c r="L74" s="21">
        <v>50</v>
      </c>
      <c r="M74" s="64">
        <f t="shared" si="3"/>
        <v>200</v>
      </c>
      <c r="N74" s="17" t="s">
        <v>16</v>
      </c>
      <c r="O74" s="18"/>
      <c r="P74" s="145">
        <f t="shared" si="7"/>
        <v>200</v>
      </c>
      <c r="Q74" s="89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+'24'!J77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+'24'!J80</f>
        <v>3</v>
      </c>
      <c r="F80" s="70">
        <v>2</v>
      </c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+'24'!J81</f>
        <v>2</v>
      </c>
      <c r="F81" s="70">
        <v>2</v>
      </c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+'24'!J110</f>
        <v>19</v>
      </c>
      <c r="F110" s="70"/>
      <c r="G110" s="46">
        <f t="shared" si="20"/>
        <v>19</v>
      </c>
      <c r="H110" s="77"/>
      <c r="I110" s="75">
        <v>0</v>
      </c>
      <c r="J110" s="46">
        <f t="shared" si="21"/>
        <v>18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>
        <v>12</v>
      </c>
      <c r="P110" s="145">
        <f t="shared" si="7"/>
        <v>108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+'24'!J111</f>
        <v>16</v>
      </c>
      <c r="F111" s="70"/>
      <c r="G111" s="46">
        <f t="shared" si="20"/>
        <v>16</v>
      </c>
      <c r="H111" s="77">
        <v>0</v>
      </c>
      <c r="I111" s="75">
        <v>0</v>
      </c>
      <c r="J111" s="46">
        <f t="shared" si="21"/>
        <v>16</v>
      </c>
      <c r="K111" s="71"/>
      <c r="L111" s="20">
        <v>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+'24'!J112</f>
        <v>2</v>
      </c>
      <c r="F112" s="70">
        <v>5</v>
      </c>
      <c r="G112" s="46">
        <f t="shared" si="20"/>
        <v>7</v>
      </c>
      <c r="H112" s="77">
        <v>0</v>
      </c>
      <c r="I112" s="75">
        <v>0</v>
      </c>
      <c r="J112" s="46">
        <f t="shared" si="21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+'24'!J113</f>
        <v>4</v>
      </c>
      <c r="F113" s="70">
        <v>10</v>
      </c>
      <c r="G113" s="46">
        <f t="shared" si="20"/>
        <v>14</v>
      </c>
      <c r="H113" s="77">
        <v>0</v>
      </c>
      <c r="I113" s="75">
        <v>0</v>
      </c>
      <c r="J113" s="46">
        <f t="shared" si="21"/>
        <v>14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+'24'!J115</f>
        <v>5</v>
      </c>
      <c r="F115" s="70"/>
      <c r="G115" s="46">
        <f t="shared" si="20"/>
        <v>5</v>
      </c>
      <c r="H115" s="77">
        <v>0</v>
      </c>
      <c r="I115" s="75">
        <v>0</v>
      </c>
      <c r="J115" s="46">
        <f t="shared" si="21"/>
        <v>4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45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+'24'!J116</f>
        <v>14</v>
      </c>
      <c r="F116" s="70"/>
      <c r="G116" s="46">
        <f t="shared" si="20"/>
        <v>14</v>
      </c>
      <c r="H116" s="77">
        <v>0</v>
      </c>
      <c r="I116" s="75">
        <v>0</v>
      </c>
      <c r="J116" s="46">
        <f t="shared" si="21"/>
        <v>14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+'24'!J117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+'24'!J120</f>
        <v>2</v>
      </c>
      <c r="F120" s="70"/>
      <c r="G120" s="46">
        <f t="shared" si="20"/>
        <v>2</v>
      </c>
      <c r="H120" s="77">
        <v>0</v>
      </c>
      <c r="I120" s="75">
        <v>0</v>
      </c>
      <c r="J120" s="46">
        <f t="shared" si="21"/>
        <v>1</v>
      </c>
      <c r="K120" s="71">
        <v>1</v>
      </c>
      <c r="L120" s="22">
        <v>35</v>
      </c>
      <c r="M120" s="64">
        <f t="shared" si="8"/>
        <v>35</v>
      </c>
      <c r="N120" s="17" t="s">
        <v>16</v>
      </c>
      <c r="O120" s="18"/>
      <c r="P120" s="145">
        <f t="shared" si="7"/>
        <v>35</v>
      </c>
      <c r="Q120" s="89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+'24'!J125</f>
        <v>9</v>
      </c>
      <c r="F125" s="70"/>
      <c r="G125" s="46">
        <f t="shared" si="20"/>
        <v>9</v>
      </c>
      <c r="H125" s="77">
        <v>0</v>
      </c>
      <c r="I125" s="75">
        <v>0</v>
      </c>
      <c r="J125" s="46">
        <f t="shared" si="21"/>
        <v>8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45">
        <f t="shared" si="7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+'24'!J131</f>
        <v>5</v>
      </c>
      <c r="F131" s="70">
        <v>5</v>
      </c>
      <c r="G131" s="46">
        <f t="shared" si="20"/>
        <v>10</v>
      </c>
      <c r="H131" s="77">
        <v>0</v>
      </c>
      <c r="I131" s="75">
        <v>0</v>
      </c>
      <c r="J131" s="46">
        <f t="shared" si="21"/>
        <v>10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+'24'!J132</f>
        <v>4</v>
      </c>
      <c r="F132" s="70">
        <v>3</v>
      </c>
      <c r="G132" s="46">
        <f t="shared" si="20"/>
        <v>7</v>
      </c>
      <c r="H132" s="77">
        <v>0</v>
      </c>
      <c r="I132" s="75">
        <v>0</v>
      </c>
      <c r="J132" s="46">
        <f t="shared" si="21"/>
        <v>7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+'24'!J133</f>
        <v>2</v>
      </c>
      <c r="F133" s="70">
        <v>3</v>
      </c>
      <c r="G133" s="46">
        <f t="shared" si="20"/>
        <v>5</v>
      </c>
      <c r="H133" s="77">
        <v>0</v>
      </c>
      <c r="I133" s="75">
        <v>0</v>
      </c>
      <c r="J133" s="46">
        <f t="shared" si="21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+'24'!J141</f>
        <v>0</v>
      </c>
      <c r="F141" s="70">
        <v>20</v>
      </c>
      <c r="G141" s="46">
        <f t="shared" si="20"/>
        <v>20</v>
      </c>
      <c r="H141" s="77">
        <v>0</v>
      </c>
      <c r="I141" s="75">
        <v>0</v>
      </c>
      <c r="J141" s="46">
        <f t="shared" si="21"/>
        <v>17</v>
      </c>
      <c r="K141" s="71">
        <v>3</v>
      </c>
      <c r="L141" s="20">
        <v>30</v>
      </c>
      <c r="M141" s="64">
        <f t="shared" si="8"/>
        <v>90</v>
      </c>
      <c r="N141" s="17" t="s">
        <v>1462</v>
      </c>
      <c r="O141" s="18">
        <v>90</v>
      </c>
      <c r="P141" s="23">
        <f t="shared" si="26"/>
        <v>0</v>
      </c>
      <c r="Q141" s="89">
        <v>2.2200000000000002</v>
      </c>
      <c r="R141" s="43">
        <f t="shared" si="9"/>
        <v>6.66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+'24'!J142</f>
        <v>0</v>
      </c>
      <c r="F142" s="70">
        <v>20</v>
      </c>
      <c r="G142" s="46">
        <f t="shared" si="20"/>
        <v>20</v>
      </c>
      <c r="H142" s="77">
        <v>0</v>
      </c>
      <c r="I142" s="75">
        <v>0</v>
      </c>
      <c r="J142" s="46">
        <f t="shared" si="21"/>
        <v>17</v>
      </c>
      <c r="K142" s="71">
        <v>3</v>
      </c>
      <c r="L142" s="20">
        <v>10</v>
      </c>
      <c r="M142" s="64">
        <f t="shared" si="8"/>
        <v>30</v>
      </c>
      <c r="N142" s="17" t="s">
        <v>16</v>
      </c>
      <c r="O142" s="18">
        <v>10</v>
      </c>
      <c r="P142" s="145">
        <f t="shared" si="26"/>
        <v>20</v>
      </c>
      <c r="Q142" s="89">
        <v>2.17</v>
      </c>
      <c r="R142" s="43">
        <f t="shared" si="9"/>
        <v>6.51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+'24'!J154</f>
        <v>5</v>
      </c>
      <c r="F154" s="70">
        <v>5</v>
      </c>
      <c r="G154" s="46">
        <f t="shared" si="20"/>
        <v>10</v>
      </c>
      <c r="H154" s="77">
        <v>0</v>
      </c>
      <c r="I154" s="75">
        <v>0</v>
      </c>
      <c r="J154" s="46">
        <f t="shared" si="21"/>
        <v>10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+'24'!J159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+'24'!J162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+'24'!J163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+'24'!J164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+'24'!J165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+'24'!J166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+'24'!J167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+'24'!J168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+'24'!J169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+'24'!J170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+'24'!J171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+'24'!J172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+'24'!J174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+'24'!J175</f>
        <v>1</v>
      </c>
      <c r="F175" s="70">
        <v>10</v>
      </c>
      <c r="G175" s="46">
        <f t="shared" si="27"/>
        <v>11</v>
      </c>
      <c r="H175" s="77">
        <v>0</v>
      </c>
      <c r="I175" s="75">
        <v>0</v>
      </c>
      <c r="J175" s="46">
        <f t="shared" si="28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+'24'!J176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+'24'!J177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+'24'!J178</f>
        <v>3</v>
      </c>
      <c r="F178" s="70"/>
      <c r="G178" s="46">
        <f t="shared" si="27"/>
        <v>3</v>
      </c>
      <c r="H178" s="77">
        <v>0</v>
      </c>
      <c r="I178" s="75">
        <v>0</v>
      </c>
      <c r="J178" s="46">
        <f t="shared" si="28"/>
        <v>3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+'24'!J179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+'24'!J180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+'24'!J181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+'24'!J182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+'24'!J183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+'24'!J184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+'24'!J185</f>
        <v>9</v>
      </c>
      <c r="F185" s="70"/>
      <c r="G185" s="46">
        <f t="shared" si="27"/>
        <v>9</v>
      </c>
      <c r="H185" s="77">
        <v>0</v>
      </c>
      <c r="I185" s="75">
        <v>0</v>
      </c>
      <c r="J185" s="46">
        <f t="shared" si="28"/>
        <v>9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+'24'!J186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+'24'!J188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+'24'!J190</f>
        <v>3</v>
      </c>
      <c r="F190" s="70"/>
      <c r="G190" s="46">
        <f t="shared" si="27"/>
        <v>3</v>
      </c>
      <c r="H190" s="77">
        <v>0</v>
      </c>
      <c r="I190" s="75">
        <v>0</v>
      </c>
      <c r="J190" s="46">
        <f t="shared" si="28"/>
        <v>3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+'24'!J191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+'24'!J192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+'24'!J193</f>
        <v>12</v>
      </c>
      <c r="F193" s="70"/>
      <c r="G193" s="46">
        <f t="shared" si="27"/>
        <v>12</v>
      </c>
      <c r="H193" s="77">
        <v>0</v>
      </c>
      <c r="I193" s="75">
        <v>0</v>
      </c>
      <c r="J193" s="46">
        <f t="shared" si="28"/>
        <v>12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+'24'!J194</f>
        <v>8</v>
      </c>
      <c r="F194" s="70"/>
      <c r="G194" s="46">
        <f t="shared" si="27"/>
        <v>8</v>
      </c>
      <c r="H194" s="77">
        <v>0</v>
      </c>
      <c r="I194" s="75">
        <v>0</v>
      </c>
      <c r="J194" s="46">
        <f t="shared" si="28"/>
        <v>5</v>
      </c>
      <c r="K194" s="71">
        <v>3</v>
      </c>
      <c r="L194" s="20">
        <v>120</v>
      </c>
      <c r="M194" s="64">
        <f t="shared" si="31"/>
        <v>360</v>
      </c>
      <c r="N194" s="17" t="s">
        <v>16</v>
      </c>
      <c r="O194" s="18"/>
      <c r="P194" s="145">
        <f t="shared" si="26"/>
        <v>360</v>
      </c>
      <c r="Q194" s="89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+'24'!J195</f>
        <v>6</v>
      </c>
      <c r="F195" s="70"/>
      <c r="G195" s="46">
        <f t="shared" si="27"/>
        <v>6</v>
      </c>
      <c r="H195" s="77">
        <v>0</v>
      </c>
      <c r="I195" s="75">
        <v>0</v>
      </c>
      <c r="J195" s="46">
        <f t="shared" si="28"/>
        <v>5</v>
      </c>
      <c r="K195" s="71">
        <v>1</v>
      </c>
      <c r="L195" s="20">
        <v>60</v>
      </c>
      <c r="M195" s="64">
        <f t="shared" si="31"/>
        <v>60</v>
      </c>
      <c r="N195" s="17" t="s">
        <v>16</v>
      </c>
      <c r="O195" s="18">
        <v>30</v>
      </c>
      <c r="P195" s="145">
        <f t="shared" si="26"/>
        <v>30</v>
      </c>
      <c r="Q195" s="89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+'24'!J196</f>
        <v>8</v>
      </c>
      <c r="F196" s="70"/>
      <c r="G196" s="46">
        <f t="shared" si="27"/>
        <v>8</v>
      </c>
      <c r="H196" s="77">
        <v>1</v>
      </c>
      <c r="I196" s="75">
        <v>0</v>
      </c>
      <c r="J196" s="46">
        <f t="shared" si="28"/>
        <v>6</v>
      </c>
      <c r="K196" s="71">
        <v>1</v>
      </c>
      <c r="L196" s="20">
        <v>120</v>
      </c>
      <c r="M196" s="64">
        <f t="shared" si="31"/>
        <v>120</v>
      </c>
      <c r="N196" s="17" t="s">
        <v>1460</v>
      </c>
      <c r="O196" s="18"/>
      <c r="P196" s="145">
        <f t="shared" si="26"/>
        <v>120</v>
      </c>
      <c r="Q196" s="89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+'24'!J197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199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+'24'!J198</f>
        <v>7</v>
      </c>
      <c r="F198" s="70">
        <v>10</v>
      </c>
      <c r="G198" s="46">
        <f t="shared" si="27"/>
        <v>17</v>
      </c>
      <c r="H198" s="77">
        <v>0</v>
      </c>
      <c r="I198" s="75">
        <v>0</v>
      </c>
      <c r="J198" s="46">
        <f t="shared" si="28"/>
        <v>17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+'24'!J199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+'24'!J200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ref="P200:P259" si="36">SUM(M200-O200)</f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+'24'!J201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+'24'!J202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+'24'!J203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+'24'!J204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+'24'!J205</f>
        <v>18</v>
      </c>
      <c r="F205" s="70"/>
      <c r="G205" s="46">
        <f t="shared" si="27"/>
        <v>18</v>
      </c>
      <c r="H205" s="77">
        <v>0</v>
      </c>
      <c r="I205" s="75">
        <v>0</v>
      </c>
      <c r="J205" s="46">
        <f t="shared" si="28"/>
        <v>17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45">
        <f t="shared" si="36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+'24'!J206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+'24'!J208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+'24'!J209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2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+'24'!J210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+'24'!J211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+'24'!J212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+'24'!J213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+'24'!J214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+'24'!J215</f>
        <v>302</v>
      </c>
      <c r="F215" s="70"/>
      <c r="G215" s="46">
        <f t="shared" si="27"/>
        <v>302</v>
      </c>
      <c r="H215" s="77">
        <v>0</v>
      </c>
      <c r="I215" s="75">
        <v>0</v>
      </c>
      <c r="J215" s="46">
        <f t="shared" si="28"/>
        <v>302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+'24'!J216</f>
        <v>370</v>
      </c>
      <c r="F216" s="70"/>
      <c r="G216" s="46">
        <f t="shared" si="27"/>
        <v>370</v>
      </c>
      <c r="H216" s="77">
        <v>0</v>
      </c>
      <c r="I216" s="75">
        <v>0</v>
      </c>
      <c r="J216" s="46">
        <f t="shared" si="28"/>
        <v>370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+'24'!J217</f>
        <v>26</v>
      </c>
      <c r="F217" s="70"/>
      <c r="G217" s="46">
        <f t="shared" si="27"/>
        <v>26</v>
      </c>
      <c r="H217" s="77">
        <v>0</v>
      </c>
      <c r="I217" s="75">
        <v>0</v>
      </c>
      <c r="J217" s="46">
        <f t="shared" si="28"/>
        <v>26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+'24'!J218</f>
        <v>23</v>
      </c>
      <c r="F218" s="70"/>
      <c r="G218" s="46">
        <f t="shared" si="27"/>
        <v>23</v>
      </c>
      <c r="H218" s="77">
        <v>0</v>
      </c>
      <c r="I218" s="75">
        <v>0</v>
      </c>
      <c r="J218" s="46">
        <f t="shared" si="28"/>
        <v>23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+'24'!J219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+'24'!J220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+'24'!J221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+'24'!J222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+'24'!J223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+'24'!J224</f>
        <v>255</v>
      </c>
      <c r="F224" s="70"/>
      <c r="G224" s="46">
        <f t="shared" si="27"/>
        <v>255</v>
      </c>
      <c r="H224" s="77">
        <v>0</v>
      </c>
      <c r="I224" s="75">
        <v>0</v>
      </c>
      <c r="J224" s="46">
        <f t="shared" si="28"/>
        <v>255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+'24'!J225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+'24'!J226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+'24'!J227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+'24'!J228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+'24'!J229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+'24'!J230</f>
        <v>0</v>
      </c>
      <c r="F230" s="70">
        <v>2</v>
      </c>
      <c r="G230" s="46">
        <f t="shared" si="27"/>
        <v>2</v>
      </c>
      <c r="H230" s="77">
        <v>0</v>
      </c>
      <c r="I230" s="75">
        <v>0</v>
      </c>
      <c r="J230" s="46">
        <f t="shared" si="28"/>
        <v>0</v>
      </c>
      <c r="K230" s="71">
        <v>2</v>
      </c>
      <c r="L230" s="20">
        <v>35</v>
      </c>
      <c r="M230" s="64">
        <f t="shared" si="31"/>
        <v>70</v>
      </c>
      <c r="N230" s="17" t="s">
        <v>16</v>
      </c>
      <c r="O230" s="18"/>
      <c r="P230" s="145">
        <f t="shared" si="36"/>
        <v>70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+'24'!J231</f>
        <v>0</v>
      </c>
      <c r="F231" s="70"/>
      <c r="G231" s="46">
        <f t="shared" ref="G231:G258" si="38">E231+F231</f>
        <v>0</v>
      </c>
      <c r="H231" s="77">
        <v>0</v>
      </c>
      <c r="I231" s="75">
        <v>0</v>
      </c>
      <c r="J231" s="46">
        <f t="shared" ref="J231:J258" si="39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+'24'!J232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+'24'!J233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+'24'!J234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+'24'!J235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49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+'24'!J236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39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+'24'!J237</f>
        <v>2</v>
      </c>
      <c r="F237" s="70">
        <v>3</v>
      </c>
      <c r="G237" s="46">
        <f t="shared" si="38"/>
        <v>5</v>
      </c>
      <c r="H237" s="77">
        <v>0</v>
      </c>
      <c r="I237" s="75">
        <v>0</v>
      </c>
      <c r="J237" s="46">
        <f t="shared" si="39"/>
        <v>5</v>
      </c>
      <c r="K237" s="71"/>
      <c r="L237" s="20">
        <v>50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+'24'!J238</f>
        <v>1</v>
      </c>
      <c r="F238" s="70">
        <v>3</v>
      </c>
      <c r="G238" s="46">
        <f t="shared" si="38"/>
        <v>4</v>
      </c>
      <c r="H238" s="77">
        <v>0</v>
      </c>
      <c r="I238" s="75">
        <v>0</v>
      </c>
      <c r="J238" s="46">
        <f t="shared" si="39"/>
        <v>2</v>
      </c>
      <c r="K238" s="71">
        <v>2</v>
      </c>
      <c r="L238" s="20">
        <v>50</v>
      </c>
      <c r="M238" s="64">
        <f t="shared" si="40"/>
        <v>100</v>
      </c>
      <c r="N238" s="17" t="s">
        <v>16</v>
      </c>
      <c r="O238" s="18"/>
      <c r="P238" s="145">
        <f t="shared" si="36"/>
        <v>100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+'24'!J239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+'24'!J240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80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+'24'!J241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+'24'!J242</f>
        <v>3</v>
      </c>
      <c r="F242" s="70">
        <v>3</v>
      </c>
      <c r="G242" s="46">
        <f t="shared" si="38"/>
        <v>6</v>
      </c>
      <c r="H242" s="77">
        <v>0</v>
      </c>
      <c r="I242" s="75">
        <v>0</v>
      </c>
      <c r="J242" s="46">
        <f t="shared" si="39"/>
        <v>6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+'24'!J243</f>
        <v>3</v>
      </c>
      <c r="F243" s="70">
        <v>3</v>
      </c>
      <c r="G243" s="46">
        <f t="shared" si="38"/>
        <v>6</v>
      </c>
      <c r="H243" s="77">
        <v>0</v>
      </c>
      <c r="I243" s="75">
        <v>0</v>
      </c>
      <c r="J243" s="46">
        <f t="shared" si="39"/>
        <v>6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+'24'!J244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22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+'24'!J245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35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+'24'!J246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+'24'!J247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15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+'24'!J248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+'24'!J249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+'24'!J250</f>
        <v>2</v>
      </c>
      <c r="F250" s="70"/>
      <c r="G250" s="46">
        <f t="shared" si="38"/>
        <v>2</v>
      </c>
      <c r="H250" s="77">
        <v>0</v>
      </c>
      <c r="I250" s="75">
        <v>0</v>
      </c>
      <c r="J250" s="46">
        <f t="shared" si="39"/>
        <v>2</v>
      </c>
      <c r="K250" s="71"/>
      <c r="L250" s="20">
        <v>35</v>
      </c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+'24'!J251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+'24'!J252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>
        <v>25</v>
      </c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2"/>
        <v>0</v>
      </c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+'24'!J253</f>
        <v>0</v>
      </c>
      <c r="F253" s="70"/>
      <c r="G253" s="46">
        <f t="shared" si="38"/>
        <v>0</v>
      </c>
      <c r="H253" s="77">
        <v>0</v>
      </c>
      <c r="I253" s="75">
        <v>0</v>
      </c>
      <c r="J253" s="46">
        <f t="shared" si="39"/>
        <v>0</v>
      </c>
      <c r="K253" s="71"/>
      <c r="L253" s="20">
        <v>15</v>
      </c>
      <c r="M253" s="64">
        <f t="shared" si="31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32"/>
        <v>0</v>
      </c>
    </row>
    <row r="254" spans="1:18" ht="25.5" x14ac:dyDescent="0.55000000000000004">
      <c r="A254" s="10"/>
      <c r="B254" s="10">
        <v>20060445</v>
      </c>
      <c r="C254" s="19" t="s">
        <v>1476</v>
      </c>
      <c r="D254" s="10" t="s">
        <v>432</v>
      </c>
      <c r="E254" s="63">
        <f>+'24'!J254</f>
        <v>3</v>
      </c>
      <c r="F254" s="70"/>
      <c r="G254" s="46">
        <f t="shared" si="38"/>
        <v>3</v>
      </c>
      <c r="H254" s="77">
        <v>0</v>
      </c>
      <c r="I254" s="75">
        <v>0</v>
      </c>
      <c r="J254" s="46">
        <f t="shared" si="39"/>
        <v>1</v>
      </c>
      <c r="K254" s="71">
        <v>2</v>
      </c>
      <c r="L254" s="20">
        <v>16</v>
      </c>
      <c r="M254" s="64">
        <f t="shared" si="31"/>
        <v>32</v>
      </c>
      <c r="N254" s="17" t="s">
        <v>16</v>
      </c>
      <c r="O254" s="18"/>
      <c r="P254" s="145">
        <f t="shared" si="36"/>
        <v>32</v>
      </c>
      <c r="Q254" s="89"/>
      <c r="R254" s="43">
        <f t="shared" si="32"/>
        <v>0</v>
      </c>
    </row>
    <row r="255" spans="1:18" ht="25.5" x14ac:dyDescent="0.55000000000000004">
      <c r="A255" s="10"/>
      <c r="B255" s="10"/>
      <c r="C255" s="19"/>
      <c r="D255" s="10"/>
      <c r="E255" s="63">
        <f>+'24'!J255</f>
        <v>0</v>
      </c>
      <c r="F255" s="70"/>
      <c r="G255" s="46">
        <f t="shared" si="38"/>
        <v>0</v>
      </c>
      <c r="H255" s="77">
        <v>0</v>
      </c>
      <c r="I255" s="75">
        <v>0</v>
      </c>
      <c r="J255" s="46">
        <f t="shared" si="39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+'24'!J256</f>
        <v>0</v>
      </c>
      <c r="F256" s="70"/>
      <c r="G256" s="46">
        <f t="shared" si="38"/>
        <v>0</v>
      </c>
      <c r="H256" s="77">
        <v>0</v>
      </c>
      <c r="I256" s="75">
        <v>0</v>
      </c>
      <c r="J256" s="46">
        <f t="shared" si="39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32"/>
        <v>0</v>
      </c>
    </row>
    <row r="257" spans="1:21" ht="25.5" x14ac:dyDescent="0.55000000000000004">
      <c r="A257" s="10"/>
      <c r="B257" s="10"/>
      <c r="C257" s="19"/>
      <c r="D257" s="10"/>
      <c r="E257" s="63">
        <f>+'24'!J257</f>
        <v>0</v>
      </c>
      <c r="F257" s="70"/>
      <c r="G257" s="46">
        <f t="shared" si="38"/>
        <v>0</v>
      </c>
      <c r="H257" s="77">
        <v>0</v>
      </c>
      <c r="I257" s="75">
        <v>0</v>
      </c>
      <c r="J257" s="46">
        <f t="shared" si="39"/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2"/>
        <v>0</v>
      </c>
    </row>
    <row r="258" spans="1:21" ht="24" customHeight="1" x14ac:dyDescent="0.55000000000000004">
      <c r="A258" s="10"/>
      <c r="B258" s="10"/>
      <c r="C258" s="19"/>
      <c r="D258" s="10"/>
      <c r="E258" s="63">
        <f>+'24'!J258</f>
        <v>0</v>
      </c>
      <c r="F258" s="70"/>
      <c r="G258" s="46">
        <f t="shared" si="38"/>
        <v>0</v>
      </c>
      <c r="H258" s="77">
        <v>0</v>
      </c>
      <c r="I258" s="75"/>
      <c r="J258" s="46">
        <f t="shared" si="39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si="36"/>
        <v>0</v>
      </c>
      <c r="Q258" s="89"/>
      <c r="R258" s="43">
        <f t="shared" si="32"/>
        <v>0</v>
      </c>
    </row>
    <row r="259" spans="1:21" x14ac:dyDescent="0.5">
      <c r="A259" s="10"/>
      <c r="B259" s="10"/>
      <c r="C259" s="19"/>
      <c r="D259" s="10"/>
      <c r="E259" s="63">
        <f>+'24'!J259</f>
        <v>0</v>
      </c>
      <c r="F259" s="70"/>
      <c r="G259" s="46">
        <f t="shared" ref="G259" si="44">E259+F259</f>
        <v>0</v>
      </c>
      <c r="H259" s="77">
        <v>0</v>
      </c>
      <c r="I259" s="75">
        <v>0</v>
      </c>
      <c r="J259" s="46">
        <f t="shared" ref="J259" si="45">+G259-H259-K259-I259</f>
        <v>0</v>
      </c>
      <c r="K259" s="71"/>
      <c r="L259" s="142"/>
      <c r="M259" s="64">
        <f t="shared" ref="M259" si="46">+L259*K259</f>
        <v>0</v>
      </c>
      <c r="N259" s="17" t="s">
        <v>16</v>
      </c>
      <c r="O259" s="18"/>
      <c r="P259" s="23">
        <f t="shared" si="36"/>
        <v>0</v>
      </c>
      <c r="Q259" s="89"/>
      <c r="R259" s="43">
        <f t="shared" ref="R259" si="47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R260" s="74">
        <f>SUM(R5:R259)</f>
        <v>1018.4499999999999</v>
      </c>
    </row>
    <row r="261" spans="1:21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  <c r="Q261" s="87"/>
    </row>
    <row r="262" spans="1:21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2682</v>
      </c>
      <c r="Q262" s="87"/>
    </row>
    <row r="263" spans="1:21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21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1389</v>
      </c>
      <c r="O264" s="2">
        <v>250</v>
      </c>
      <c r="P264" s="2">
        <v>650</v>
      </c>
      <c r="Q264" s="87">
        <v>108</v>
      </c>
      <c r="R264" s="2">
        <v>16</v>
      </c>
      <c r="S264" s="2">
        <v>300</v>
      </c>
      <c r="T264" s="2">
        <v>30</v>
      </c>
      <c r="U264" s="2">
        <v>35</v>
      </c>
    </row>
    <row r="265" spans="1:21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21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>
        <v>50</v>
      </c>
      <c r="O266" s="2" t="s">
        <v>1479</v>
      </c>
      <c r="P266" s="136"/>
      <c r="Q266" s="136"/>
      <c r="R266" s="136"/>
    </row>
    <row r="267" spans="1:21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142</v>
      </c>
      <c r="P267" s="136"/>
      <c r="Q267" s="136"/>
      <c r="R267" s="136"/>
    </row>
    <row r="268" spans="1:21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1101</v>
      </c>
      <c r="P268" s="136"/>
      <c r="Q268" s="136"/>
      <c r="R268" s="136"/>
    </row>
    <row r="269" spans="1:21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1101</v>
      </c>
      <c r="P269" s="138" t="s">
        <v>1416</v>
      </c>
      <c r="Q269" s="139" t="s">
        <v>1417</v>
      </c>
      <c r="R269" s="140" t="s">
        <v>1418</v>
      </c>
    </row>
    <row r="270" spans="1:21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350</v>
      </c>
    </row>
    <row r="271" spans="1:21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1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350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105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7.35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237.65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X342"/>
  <sheetViews>
    <sheetView zoomScale="80" zoomScaleNormal="80" workbookViewId="0">
      <pane xSplit="10" ySplit="4" topLeftCell="K5" activePane="bottomRight" state="frozen"/>
      <selection activeCell="B254" sqref="B254:L254"/>
      <selection pane="topRight" activeCell="B254" sqref="B254:L254"/>
      <selection pane="bottomLeft" activeCell="B254" sqref="B254:L254"/>
      <selection pane="bottomRight" activeCell="N180" sqref="N180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+'25'!J5</f>
        <v>17</v>
      </c>
      <c r="F5" s="70"/>
      <c r="G5" s="46">
        <f t="shared" ref="G5:G26" si="0">E5+F5</f>
        <v>17</v>
      </c>
      <c r="H5" s="77">
        <v>0</v>
      </c>
      <c r="I5" s="75">
        <v>0</v>
      </c>
      <c r="J5" s="46">
        <f t="shared" ref="J5:J26" si="1">+G5-H5-K5-I5</f>
        <v>12</v>
      </c>
      <c r="K5" s="71">
        <v>5</v>
      </c>
      <c r="L5" s="15">
        <v>50</v>
      </c>
      <c r="M5" s="64">
        <f>+L5*K5</f>
        <v>250</v>
      </c>
      <c r="N5" s="17" t="s">
        <v>16</v>
      </c>
      <c r="O5" s="18">
        <v>175</v>
      </c>
      <c r="P5" s="145">
        <f t="shared" ref="P5:P68" si="2">SUM(M5-O5)</f>
        <v>75</v>
      </c>
      <c r="Q5" s="13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+'25'!J6</f>
        <v>96</v>
      </c>
      <c r="F6" s="70"/>
      <c r="G6" s="46">
        <f t="shared" si="0"/>
        <v>96</v>
      </c>
      <c r="H6" s="77">
        <v>0</v>
      </c>
      <c r="I6" s="75">
        <v>0</v>
      </c>
      <c r="J6" s="46">
        <f t="shared" si="1"/>
        <v>84</v>
      </c>
      <c r="K6" s="71">
        <v>12</v>
      </c>
      <c r="L6" s="15">
        <v>100</v>
      </c>
      <c r="M6" s="64">
        <f t="shared" ref="M6:M80" si="3">+L6*K6</f>
        <v>1200</v>
      </c>
      <c r="N6" s="17" t="s">
        <v>16</v>
      </c>
      <c r="O6" s="18">
        <v>500</v>
      </c>
      <c r="P6" s="145">
        <f t="shared" si="2"/>
        <v>700</v>
      </c>
      <c r="Q6" s="131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+'25'!J11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+'25'!J20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2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>
        <v>30</v>
      </c>
      <c r="P20" s="145">
        <f t="shared" si="2"/>
        <v>100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+'25'!J21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+'25'!J22</f>
        <v>51</v>
      </c>
      <c r="F22" s="70"/>
      <c r="G22" s="46">
        <f t="shared" si="0"/>
        <v>51</v>
      </c>
      <c r="H22" s="77">
        <v>0</v>
      </c>
      <c r="I22" s="75">
        <v>0</v>
      </c>
      <c r="J22" s="46">
        <f t="shared" si="1"/>
        <v>49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45">
        <f t="shared" si="2"/>
        <v>200</v>
      </c>
      <c r="Q22" s="13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+'25'!J24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12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+'25'!J28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+'25'!J31</f>
        <v>47</v>
      </c>
      <c r="F31" s="70"/>
      <c r="G31" s="46">
        <f t="shared" si="5"/>
        <v>47</v>
      </c>
      <c r="H31" s="77">
        <v>0</v>
      </c>
      <c r="I31" s="75">
        <v>0</v>
      </c>
      <c r="J31" s="46">
        <f t="shared" si="6"/>
        <v>47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+'25'!J32</f>
        <v>9</v>
      </c>
      <c r="F32" s="70"/>
      <c r="G32" s="46">
        <f t="shared" si="5"/>
        <v>9</v>
      </c>
      <c r="H32" s="77">
        <v>0</v>
      </c>
      <c r="I32" s="75"/>
      <c r="J32" s="46">
        <f t="shared" si="6"/>
        <v>5</v>
      </c>
      <c r="K32" s="71">
        <v>4</v>
      </c>
      <c r="L32" s="15">
        <v>130</v>
      </c>
      <c r="M32" s="64">
        <f t="shared" si="3"/>
        <v>520</v>
      </c>
      <c r="N32" s="17"/>
      <c r="O32" s="18">
        <v>195</v>
      </c>
      <c r="P32" s="145">
        <f t="shared" si="2"/>
        <v>325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+'25'!J33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2</v>
      </c>
      <c r="K33" s="71">
        <v>4</v>
      </c>
      <c r="L33" s="15">
        <v>130</v>
      </c>
      <c r="M33" s="64">
        <f t="shared" si="3"/>
        <v>520</v>
      </c>
      <c r="N33" s="17" t="s">
        <v>16</v>
      </c>
      <c r="O33" s="18"/>
      <c r="P33" s="145">
        <f t="shared" si="2"/>
        <v>520</v>
      </c>
      <c r="Q33" s="89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+'25'!J34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1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+'25'!J39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+'25'!J40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+'25'!J41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4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45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+'25'!J46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4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45">
        <f t="shared" si="2"/>
        <v>50</v>
      </c>
      <c r="Q46" s="13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+'25'!J47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+'25'!J48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+'25'!J49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+'25'!J50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+'25'!J53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+'25'!J55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+'25'!J57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+'25'!J58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+'25'!J59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+'25'!J62</f>
        <v>7</v>
      </c>
      <c r="F62" s="70"/>
      <c r="G62" s="46">
        <f t="shared" si="5"/>
        <v>7</v>
      </c>
      <c r="H62" s="77">
        <v>0</v>
      </c>
      <c r="I62" s="75">
        <v>0</v>
      </c>
      <c r="J62" s="46">
        <f t="shared" si="6"/>
        <v>7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+'25'!J64</f>
        <v>5</v>
      </c>
      <c r="F64" s="70"/>
      <c r="G64" s="46">
        <f t="shared" si="5"/>
        <v>5</v>
      </c>
      <c r="H64" s="77">
        <v>0</v>
      </c>
      <c r="I64" s="75">
        <v>0</v>
      </c>
      <c r="J64" s="46">
        <f t="shared" si="6"/>
        <v>4</v>
      </c>
      <c r="K64" s="71">
        <v>1</v>
      </c>
      <c r="L64" s="15">
        <v>50</v>
      </c>
      <c r="M64" s="64">
        <f t="shared" si="3"/>
        <v>50</v>
      </c>
      <c r="N64" s="17" t="s">
        <v>1462</v>
      </c>
      <c r="O64" s="18">
        <v>50</v>
      </c>
      <c r="P64" s="23">
        <f t="shared" si="2"/>
        <v>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+'25'!J65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+'25'!J66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+'25'!J72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+'25'!J74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+'25'!J77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+'25'!J80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+'25'!J81</f>
        <v>4</v>
      </c>
      <c r="F81" s="70"/>
      <c r="G81" s="46">
        <f t="shared" si="5"/>
        <v>4</v>
      </c>
      <c r="H81" s="77">
        <v>1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1460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+'25'!J88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+'25'!J94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+'25'!J95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+'25'!J96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+'25'!J97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+'25'!J98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+'25'!J99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+'25'!J100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+'25'!J101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+'25'!J102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+'25'!J106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+'25'!J107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+'25'!J108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+'25'!J109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+'25'!J110</f>
        <v>18</v>
      </c>
      <c r="F110" s="70"/>
      <c r="G110" s="46">
        <f t="shared" si="20"/>
        <v>18</v>
      </c>
      <c r="H110" s="77">
        <v>0</v>
      </c>
      <c r="I110" s="75">
        <v>0</v>
      </c>
      <c r="J110" s="46">
        <f t="shared" si="21"/>
        <v>17</v>
      </c>
      <c r="K110" s="71">
        <v>1</v>
      </c>
      <c r="L110" s="22">
        <v>120</v>
      </c>
      <c r="M110" s="64">
        <f t="shared" si="8"/>
        <v>120</v>
      </c>
      <c r="N110" s="17" t="s">
        <v>1454</v>
      </c>
      <c r="O110" s="18"/>
      <c r="P110" s="145">
        <f t="shared" si="7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+'25'!J111</f>
        <v>16</v>
      </c>
      <c r="F111" s="70"/>
      <c r="G111" s="46">
        <f t="shared" si="20"/>
        <v>16</v>
      </c>
      <c r="H111" s="77">
        <v>0</v>
      </c>
      <c r="I111" s="75">
        <v>0</v>
      </c>
      <c r="J111" s="46">
        <f t="shared" si="21"/>
        <v>13</v>
      </c>
      <c r="K111" s="71">
        <v>3</v>
      </c>
      <c r="L111" s="20">
        <v>250</v>
      </c>
      <c r="M111" s="64">
        <f t="shared" si="8"/>
        <v>750</v>
      </c>
      <c r="N111" s="17" t="s">
        <v>16</v>
      </c>
      <c r="O111" s="18">
        <v>50</v>
      </c>
      <c r="P111" s="145">
        <f t="shared" si="7"/>
        <v>700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+'25'!J112</f>
        <v>7</v>
      </c>
      <c r="F112" s="70"/>
      <c r="G112" s="46">
        <f t="shared" si="20"/>
        <v>7</v>
      </c>
      <c r="H112" s="77">
        <v>0</v>
      </c>
      <c r="I112" s="75">
        <v>0</v>
      </c>
      <c r="J112" s="46">
        <f t="shared" si="21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+'25'!J113</f>
        <v>14</v>
      </c>
      <c r="F113" s="70"/>
      <c r="G113" s="46">
        <f t="shared" si="20"/>
        <v>14</v>
      </c>
      <c r="H113" s="77">
        <v>0</v>
      </c>
      <c r="I113" s="75">
        <v>0</v>
      </c>
      <c r="J113" s="46">
        <f t="shared" si="21"/>
        <v>14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+'25'!J114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+'25'!J115</f>
        <v>4</v>
      </c>
      <c r="F115" s="70"/>
      <c r="G115" s="46">
        <f t="shared" si="20"/>
        <v>4</v>
      </c>
      <c r="H115" s="77">
        <v>0</v>
      </c>
      <c r="I115" s="75">
        <v>0</v>
      </c>
      <c r="J115" s="46">
        <f t="shared" si="21"/>
        <v>4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+'25'!J116</f>
        <v>14</v>
      </c>
      <c r="F116" s="70"/>
      <c r="G116" s="46">
        <f t="shared" si="20"/>
        <v>14</v>
      </c>
      <c r="H116" s="77">
        <v>0</v>
      </c>
      <c r="I116" s="75">
        <v>0</v>
      </c>
      <c r="J116" s="46">
        <f t="shared" si="21"/>
        <v>14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+'25'!J117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+'25'!J118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+'25'!J119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+'25'!J120</f>
        <v>1</v>
      </c>
      <c r="F120" s="70"/>
      <c r="G120" s="46">
        <f t="shared" si="20"/>
        <v>1</v>
      </c>
      <c r="H120" s="77">
        <v>0</v>
      </c>
      <c r="I120" s="75">
        <v>0</v>
      </c>
      <c r="J120" s="46">
        <f t="shared" si="21"/>
        <v>1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+'25'!J121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+'25'!J122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+'25'!J123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+'25'!J124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+'25'!J125</f>
        <v>8</v>
      </c>
      <c r="F125" s="70"/>
      <c r="G125" s="46">
        <f t="shared" si="20"/>
        <v>8</v>
      </c>
      <c r="H125" s="77">
        <v>0</v>
      </c>
      <c r="I125" s="75">
        <v>0</v>
      </c>
      <c r="J125" s="46">
        <f t="shared" si="21"/>
        <v>8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+'25'!J126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+'25'!J127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+'25'!J128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+'25'!J129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+'25'!J130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+'25'!J131</f>
        <v>10</v>
      </c>
      <c r="F131" s="70"/>
      <c r="G131" s="46">
        <f t="shared" si="20"/>
        <v>10</v>
      </c>
      <c r="H131" s="77">
        <v>0</v>
      </c>
      <c r="I131" s="75">
        <v>0</v>
      </c>
      <c r="J131" s="46">
        <f t="shared" si="21"/>
        <v>9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25</v>
      </c>
      <c r="P131" s="145">
        <f t="shared" si="7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+'25'!J132</f>
        <v>7</v>
      </c>
      <c r="F132" s="70"/>
      <c r="G132" s="46">
        <f t="shared" si="20"/>
        <v>7</v>
      </c>
      <c r="H132" s="77">
        <v>0</v>
      </c>
      <c r="I132" s="75">
        <v>0</v>
      </c>
      <c r="J132" s="46">
        <f t="shared" si="21"/>
        <v>4</v>
      </c>
      <c r="K132" s="71">
        <v>3</v>
      </c>
      <c r="L132" s="22">
        <v>60</v>
      </c>
      <c r="M132" s="64">
        <f t="shared" si="8"/>
        <v>180</v>
      </c>
      <c r="N132" s="17" t="s">
        <v>16</v>
      </c>
      <c r="O132" s="18"/>
      <c r="P132" s="145">
        <f t="shared" si="7"/>
        <v>180</v>
      </c>
      <c r="Q132" s="89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+'25'!J133</f>
        <v>5</v>
      </c>
      <c r="F133" s="70"/>
      <c r="G133" s="46">
        <f t="shared" si="20"/>
        <v>5</v>
      </c>
      <c r="H133" s="77">
        <v>0</v>
      </c>
      <c r="I133" s="75">
        <v>0</v>
      </c>
      <c r="J133" s="46">
        <f t="shared" si="21"/>
        <v>4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45">
        <f t="shared" ref="P133:P137" si="26">SUM(M133-O133)</f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+'25'!J134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+'25'!J135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+'25'!J136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+'25'!J137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+'25'!J138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96" si="27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+'25'!J139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+'25'!J140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+'25'!J141</f>
        <v>17</v>
      </c>
      <c r="F141" s="70"/>
      <c r="G141" s="46">
        <f t="shared" si="20"/>
        <v>17</v>
      </c>
      <c r="H141" s="77">
        <v>0</v>
      </c>
      <c r="I141" s="75">
        <v>0</v>
      </c>
      <c r="J141" s="46">
        <f t="shared" si="21"/>
        <v>15</v>
      </c>
      <c r="K141" s="71">
        <v>2</v>
      </c>
      <c r="L141" s="20">
        <v>10</v>
      </c>
      <c r="M141" s="64">
        <f t="shared" si="8"/>
        <v>20</v>
      </c>
      <c r="N141" s="17" t="s">
        <v>16</v>
      </c>
      <c r="O141" s="18">
        <v>8</v>
      </c>
      <c r="P141" s="145">
        <f t="shared" si="27"/>
        <v>12</v>
      </c>
      <c r="Q141" s="89">
        <v>2.2200000000000002</v>
      </c>
      <c r="R141" s="43">
        <f t="shared" si="9"/>
        <v>4.4400000000000004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+'25'!J142</f>
        <v>17</v>
      </c>
      <c r="F142" s="70"/>
      <c r="G142" s="46">
        <f t="shared" si="20"/>
        <v>17</v>
      </c>
      <c r="H142" s="77">
        <v>0</v>
      </c>
      <c r="I142" s="75">
        <v>0</v>
      </c>
      <c r="J142" s="46">
        <f t="shared" si="21"/>
        <v>12</v>
      </c>
      <c r="K142" s="71">
        <v>5</v>
      </c>
      <c r="L142" s="20">
        <v>10</v>
      </c>
      <c r="M142" s="64">
        <f t="shared" si="8"/>
        <v>50</v>
      </c>
      <c r="N142" s="17" t="s">
        <v>16</v>
      </c>
      <c r="O142" s="18">
        <v>15</v>
      </c>
      <c r="P142" s="145">
        <f t="shared" si="27"/>
        <v>35</v>
      </c>
      <c r="Q142" s="89">
        <v>2.17</v>
      </c>
      <c r="R142" s="43">
        <f t="shared" si="9"/>
        <v>10.85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+'25'!J143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+'25'!J144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+'25'!J145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+'25'!J146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+'25'!J147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+'25'!J148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+'25'!J149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+'25'!J150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50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+'25'!J151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+'25'!J152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+'25'!J153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+'25'!J154</f>
        <v>10</v>
      </c>
      <c r="F154" s="70"/>
      <c r="G154" s="46">
        <f t="shared" si="20"/>
        <v>10</v>
      </c>
      <c r="H154" s="77">
        <v>0</v>
      </c>
      <c r="I154" s="75">
        <v>0</v>
      </c>
      <c r="J154" s="46">
        <f t="shared" si="21"/>
        <v>9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/>
      <c r="P154" s="145">
        <f t="shared" si="27"/>
        <v>25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+'25'!J155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+'25'!J156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+'25'!J157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+'25'!J158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+'25'!J159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+'25'!J160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+'25'!J161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+'25'!J162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+'25'!J163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+'25'!J164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+'25'!J165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+'25'!J166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+'25'!J167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+'25'!J168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+'25'!J169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+'25'!J170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+'25'!J171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+'25'!J172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+'25'!J174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+'25'!J175</f>
        <v>11</v>
      </c>
      <c r="F175" s="70"/>
      <c r="G175" s="46">
        <f t="shared" si="28"/>
        <v>11</v>
      </c>
      <c r="H175" s="77">
        <v>0</v>
      </c>
      <c r="I175" s="75">
        <v>0</v>
      </c>
      <c r="J175" s="46">
        <f t="shared" si="29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+'25'!J176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+'25'!J177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+'25'!J178</f>
        <v>3</v>
      </c>
      <c r="F178" s="70"/>
      <c r="G178" s="46">
        <f t="shared" si="28"/>
        <v>3</v>
      </c>
      <c r="H178" s="77">
        <v>0</v>
      </c>
      <c r="I178" s="75">
        <v>0</v>
      </c>
      <c r="J178" s="46">
        <f t="shared" si="29"/>
        <v>3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+'25'!J179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+'25'!J180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+'25'!J181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+'25'!J182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+'25'!J183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+'25'!J184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+'25'!J185</f>
        <v>9</v>
      </c>
      <c r="F185" s="70"/>
      <c r="G185" s="46">
        <f t="shared" si="28"/>
        <v>9</v>
      </c>
      <c r="H185" s="77">
        <v>0</v>
      </c>
      <c r="I185" s="75">
        <v>0</v>
      </c>
      <c r="J185" s="46">
        <f t="shared" si="29"/>
        <v>9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+'25'!J186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+'25'!J188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+'25'!J190</f>
        <v>3</v>
      </c>
      <c r="F190" s="70"/>
      <c r="G190" s="46">
        <f t="shared" si="28"/>
        <v>3</v>
      </c>
      <c r="H190" s="77">
        <v>0</v>
      </c>
      <c r="I190" s="75">
        <v>0</v>
      </c>
      <c r="J190" s="46">
        <f t="shared" si="29"/>
        <v>1</v>
      </c>
      <c r="K190" s="71">
        <v>2</v>
      </c>
      <c r="L190" s="20">
        <v>45</v>
      </c>
      <c r="M190" s="64">
        <f t="shared" si="32"/>
        <v>90</v>
      </c>
      <c r="N190" s="17" t="s">
        <v>16</v>
      </c>
      <c r="O190" s="18"/>
      <c r="P190" s="145">
        <f t="shared" si="27"/>
        <v>90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+'25'!J191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+'25'!J192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+'25'!J193</f>
        <v>12</v>
      </c>
      <c r="F193" s="70"/>
      <c r="G193" s="46">
        <f t="shared" si="28"/>
        <v>12</v>
      </c>
      <c r="H193" s="77">
        <v>0</v>
      </c>
      <c r="I193" s="75">
        <v>0</v>
      </c>
      <c r="J193" s="46">
        <f t="shared" si="29"/>
        <v>12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+'25'!J194</f>
        <v>5</v>
      </c>
      <c r="F194" s="70"/>
      <c r="G194" s="46">
        <f t="shared" si="28"/>
        <v>5</v>
      </c>
      <c r="H194" s="77">
        <v>0</v>
      </c>
      <c r="I194" s="75">
        <v>0</v>
      </c>
      <c r="J194" s="46">
        <f t="shared" si="29"/>
        <v>4</v>
      </c>
      <c r="K194" s="71">
        <v>1</v>
      </c>
      <c r="L194" s="20">
        <v>120</v>
      </c>
      <c r="M194" s="64">
        <f t="shared" si="32"/>
        <v>120</v>
      </c>
      <c r="N194" s="17" t="s">
        <v>16</v>
      </c>
      <c r="O194" s="18"/>
      <c r="P194" s="145">
        <f t="shared" si="27"/>
        <v>120</v>
      </c>
      <c r="Q194" s="89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+'25'!J195</f>
        <v>5</v>
      </c>
      <c r="F195" s="70"/>
      <c r="G195" s="46">
        <f t="shared" si="28"/>
        <v>5</v>
      </c>
      <c r="H195" s="77">
        <v>0</v>
      </c>
      <c r="I195" s="75">
        <v>0</v>
      </c>
      <c r="J195" s="46">
        <f t="shared" si="29"/>
        <v>4</v>
      </c>
      <c r="K195" s="71">
        <v>1</v>
      </c>
      <c r="L195" s="20">
        <v>60</v>
      </c>
      <c r="M195" s="64">
        <f t="shared" si="32"/>
        <v>60</v>
      </c>
      <c r="N195" s="17" t="s">
        <v>16</v>
      </c>
      <c r="O195" s="18">
        <v>30</v>
      </c>
      <c r="P195" s="145">
        <f t="shared" si="27"/>
        <v>30</v>
      </c>
      <c r="Q195" s="89">
        <v>38</v>
      </c>
      <c r="R195" s="43">
        <f t="shared" si="33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+'25'!J196</f>
        <v>6</v>
      </c>
      <c r="F196" s="70"/>
      <c r="G196" s="46">
        <f t="shared" si="28"/>
        <v>6</v>
      </c>
      <c r="H196" s="77">
        <v>0</v>
      </c>
      <c r="I196" s="75">
        <v>0</v>
      </c>
      <c r="J196" s="46">
        <f t="shared" si="29"/>
        <v>5</v>
      </c>
      <c r="K196" s="71">
        <v>1</v>
      </c>
      <c r="L196" s="20">
        <v>120</v>
      </c>
      <c r="M196" s="64">
        <f t="shared" si="32"/>
        <v>120</v>
      </c>
      <c r="N196" s="17" t="s">
        <v>16</v>
      </c>
      <c r="O196" s="18"/>
      <c r="P196" s="145">
        <f t="shared" si="27"/>
        <v>120</v>
      </c>
      <c r="Q196" s="89">
        <v>73</v>
      </c>
      <c r="R196" s="43">
        <f t="shared" si="33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+'25'!J197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199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+'25'!J198</f>
        <v>17</v>
      </c>
      <c r="F198" s="70"/>
      <c r="G198" s="46">
        <f t="shared" si="28"/>
        <v>17</v>
      </c>
      <c r="H198" s="77">
        <v>0</v>
      </c>
      <c r="I198" s="75">
        <v>0</v>
      </c>
      <c r="J198" s="46">
        <f t="shared" si="29"/>
        <v>16</v>
      </c>
      <c r="K198" s="71">
        <v>1</v>
      </c>
      <c r="L198" s="20">
        <v>150</v>
      </c>
      <c r="M198" s="64">
        <f t="shared" si="32"/>
        <v>150</v>
      </c>
      <c r="N198" s="17" t="s">
        <v>16</v>
      </c>
      <c r="O198" s="18"/>
      <c r="P198" s="145">
        <f t="shared" si="36"/>
        <v>150</v>
      </c>
      <c r="Q198" s="89">
        <v>64.38</v>
      </c>
      <c r="R198" s="43">
        <f t="shared" si="33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+'25'!J199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+'25'!J200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ref="P200:P259" si="37">SUM(M200-O200)</f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+'25'!J201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+'25'!J202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+'25'!J203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+'25'!J204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+'25'!J205</f>
        <v>17</v>
      </c>
      <c r="F205" s="70"/>
      <c r="G205" s="46">
        <f t="shared" si="28"/>
        <v>17</v>
      </c>
      <c r="H205" s="77">
        <v>0</v>
      </c>
      <c r="I205" s="75">
        <v>0</v>
      </c>
      <c r="J205" s="46">
        <f t="shared" si="29"/>
        <v>17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+'25'!J206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+'25'!J208</f>
        <v>2</v>
      </c>
      <c r="F208" s="70"/>
      <c r="G208" s="46">
        <f t="shared" si="28"/>
        <v>2</v>
      </c>
      <c r="H208" s="77">
        <v>0</v>
      </c>
      <c r="I208" s="75">
        <v>0</v>
      </c>
      <c r="J208" s="46">
        <f t="shared" si="29"/>
        <v>2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+'25'!J209</f>
        <v>2</v>
      </c>
      <c r="F209" s="70"/>
      <c r="G209" s="46">
        <f t="shared" si="28"/>
        <v>2</v>
      </c>
      <c r="H209" s="77">
        <v>0</v>
      </c>
      <c r="I209" s="75">
        <v>0</v>
      </c>
      <c r="J209" s="46">
        <f t="shared" si="29"/>
        <v>1</v>
      </c>
      <c r="K209" s="71">
        <v>1</v>
      </c>
      <c r="L209" s="20">
        <v>120</v>
      </c>
      <c r="M209" s="64">
        <f t="shared" si="32"/>
        <v>120</v>
      </c>
      <c r="N209" s="17" t="s">
        <v>16</v>
      </c>
      <c r="O209" s="18"/>
      <c r="P209" s="145">
        <f t="shared" si="37"/>
        <v>120</v>
      </c>
      <c r="Q209" s="89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+'25'!J210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+'25'!J211</f>
        <v>0</v>
      </c>
      <c r="F211" s="70">
        <v>1</v>
      </c>
      <c r="G211" s="46">
        <f t="shared" si="28"/>
        <v>1</v>
      </c>
      <c r="H211" s="77">
        <v>0</v>
      </c>
      <c r="I211" s="75">
        <v>0</v>
      </c>
      <c r="J211" s="46">
        <f t="shared" si="29"/>
        <v>0</v>
      </c>
      <c r="K211" s="71">
        <v>1</v>
      </c>
      <c r="L211" s="20">
        <v>40</v>
      </c>
      <c r="M211" s="64">
        <f t="shared" si="32"/>
        <v>40</v>
      </c>
      <c r="N211" s="17" t="s">
        <v>16</v>
      </c>
      <c r="O211" s="18"/>
      <c r="P211" s="145">
        <f t="shared" si="37"/>
        <v>40</v>
      </c>
      <c r="Q211" s="89">
        <v>15</v>
      </c>
      <c r="R211" s="43">
        <f t="shared" si="33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+'25'!J212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40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+'25'!J213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+'25'!J214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+'25'!J215</f>
        <v>302</v>
      </c>
      <c r="F215" s="70"/>
      <c r="G215" s="46">
        <f t="shared" si="28"/>
        <v>302</v>
      </c>
      <c r="H215" s="77">
        <v>0</v>
      </c>
      <c r="I215" s="75">
        <v>0</v>
      </c>
      <c r="J215" s="46">
        <f t="shared" si="29"/>
        <v>302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+'25'!J216</f>
        <v>370</v>
      </c>
      <c r="F216" s="70"/>
      <c r="G216" s="46">
        <f t="shared" si="28"/>
        <v>370</v>
      </c>
      <c r="H216" s="77">
        <v>0</v>
      </c>
      <c r="I216" s="75">
        <v>0</v>
      </c>
      <c r="J216" s="46">
        <f t="shared" si="29"/>
        <v>370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+'25'!J217</f>
        <v>26</v>
      </c>
      <c r="F217" s="70"/>
      <c r="G217" s="46">
        <f t="shared" si="28"/>
        <v>26</v>
      </c>
      <c r="H217" s="77">
        <v>0</v>
      </c>
      <c r="I217" s="75">
        <v>0</v>
      </c>
      <c r="J217" s="46">
        <f t="shared" si="29"/>
        <v>26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+'25'!J218</f>
        <v>23</v>
      </c>
      <c r="F218" s="70"/>
      <c r="G218" s="46">
        <f t="shared" si="28"/>
        <v>23</v>
      </c>
      <c r="H218" s="77">
        <v>0</v>
      </c>
      <c r="I218" s="75">
        <v>0</v>
      </c>
      <c r="J218" s="46">
        <f t="shared" si="29"/>
        <v>21</v>
      </c>
      <c r="K218" s="71">
        <v>2</v>
      </c>
      <c r="L218" s="20">
        <v>20</v>
      </c>
      <c r="M218" s="64">
        <f t="shared" si="32"/>
        <v>40</v>
      </c>
      <c r="N218" s="17" t="s">
        <v>16</v>
      </c>
      <c r="O218" s="18"/>
      <c r="P218" s="145">
        <f t="shared" si="37"/>
        <v>40</v>
      </c>
      <c r="Q218" s="89">
        <v>16.670000000000002</v>
      </c>
      <c r="R218" s="43">
        <f t="shared" si="33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+'25'!J219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+'25'!J220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+'25'!J221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+'25'!J222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+'25'!J223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+'25'!J224</f>
        <v>255</v>
      </c>
      <c r="F224" s="70"/>
      <c r="G224" s="46">
        <f t="shared" si="28"/>
        <v>255</v>
      </c>
      <c r="H224" s="77">
        <v>0</v>
      </c>
      <c r="I224" s="75">
        <v>0</v>
      </c>
      <c r="J224" s="46">
        <f t="shared" si="29"/>
        <v>255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+'25'!J225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+'25'!J226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+'25'!J227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+'25'!J228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+'25'!J229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+'25'!J230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+'25'!J231</f>
        <v>0</v>
      </c>
      <c r="F231" s="70"/>
      <c r="G231" s="46">
        <f t="shared" ref="G231:G259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+'25'!J232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+'25'!J233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+'25'!J234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+'25'!J235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+'25'!J236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+'25'!J237</f>
        <v>5</v>
      </c>
      <c r="F237" s="70"/>
      <c r="G237" s="46">
        <f t="shared" si="39"/>
        <v>5</v>
      </c>
      <c r="H237" s="77">
        <v>1</v>
      </c>
      <c r="I237" s="75">
        <v>0</v>
      </c>
      <c r="J237" s="46">
        <f t="shared" si="40"/>
        <v>4</v>
      </c>
      <c r="K237" s="71"/>
      <c r="L237" s="20">
        <v>50</v>
      </c>
      <c r="M237" s="64">
        <f t="shared" si="41"/>
        <v>0</v>
      </c>
      <c r="N237" s="17" t="s">
        <v>1460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+'25'!J238</f>
        <v>2</v>
      </c>
      <c r="F238" s="70"/>
      <c r="G238" s="46">
        <f t="shared" si="39"/>
        <v>2</v>
      </c>
      <c r="H238" s="77">
        <v>0</v>
      </c>
      <c r="I238" s="75">
        <v>0</v>
      </c>
      <c r="J238" s="46">
        <f t="shared" si="40"/>
        <v>1</v>
      </c>
      <c r="K238" s="71">
        <v>1</v>
      </c>
      <c r="L238" s="20">
        <v>50</v>
      </c>
      <c r="M238" s="64">
        <f t="shared" si="41"/>
        <v>50</v>
      </c>
      <c r="N238" s="17" t="s">
        <v>16</v>
      </c>
      <c r="O238" s="18"/>
      <c r="P238" s="145">
        <f t="shared" si="37"/>
        <v>50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+'25'!J239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+'25'!J240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+'25'!J241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+'25'!J242</f>
        <v>6</v>
      </c>
      <c r="F242" s="70"/>
      <c r="G242" s="46">
        <f t="shared" si="39"/>
        <v>6</v>
      </c>
      <c r="H242" s="77">
        <v>0</v>
      </c>
      <c r="I242" s="75">
        <v>0</v>
      </c>
      <c r="J242" s="46">
        <f t="shared" si="40"/>
        <v>3</v>
      </c>
      <c r="K242" s="71">
        <v>3</v>
      </c>
      <c r="L242" s="20">
        <v>35</v>
      </c>
      <c r="M242" s="64">
        <f t="shared" si="41"/>
        <v>105</v>
      </c>
      <c r="N242" s="17" t="s">
        <v>16</v>
      </c>
      <c r="O242" s="18"/>
      <c r="P242" s="145">
        <f t="shared" si="37"/>
        <v>105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+'25'!J243</f>
        <v>6</v>
      </c>
      <c r="F243" s="70"/>
      <c r="G243" s="46">
        <f t="shared" si="39"/>
        <v>6</v>
      </c>
      <c r="H243" s="77">
        <v>0</v>
      </c>
      <c r="I243" s="75">
        <v>0</v>
      </c>
      <c r="J243" s="46">
        <f t="shared" si="40"/>
        <v>5</v>
      </c>
      <c r="K243" s="71">
        <v>1</v>
      </c>
      <c r="L243" s="20">
        <v>35</v>
      </c>
      <c r="M243" s="64">
        <f t="shared" ref="M243:M246" si="43">+L243*K243</f>
        <v>35</v>
      </c>
      <c r="N243" s="17" t="s">
        <v>16</v>
      </c>
      <c r="O243" s="18"/>
      <c r="P243" s="145">
        <f t="shared" si="37"/>
        <v>35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+'25'!J244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+'25'!J245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+'25'!J246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+'25'!J247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+'25'!J248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+'25'!J249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+'25'!J250</f>
        <v>2</v>
      </c>
      <c r="F250" s="70"/>
      <c r="G250" s="46">
        <f t="shared" si="39"/>
        <v>2</v>
      </c>
      <c r="H250" s="77">
        <v>0</v>
      </c>
      <c r="I250" s="75">
        <v>0</v>
      </c>
      <c r="J250" s="46">
        <f t="shared" si="40"/>
        <v>1</v>
      </c>
      <c r="K250" s="71">
        <v>1</v>
      </c>
      <c r="L250" s="20">
        <v>35</v>
      </c>
      <c r="M250" s="64">
        <f t="shared" si="32"/>
        <v>35</v>
      </c>
      <c r="N250" s="17" t="s">
        <v>16</v>
      </c>
      <c r="O250" s="18"/>
      <c r="P250" s="145">
        <f t="shared" si="37"/>
        <v>35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+'25'!J251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+'25'!J252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>
        <v>25</v>
      </c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+'25'!J253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7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1476</v>
      </c>
      <c r="D254" s="10" t="s">
        <v>432</v>
      </c>
      <c r="E254" s="63">
        <f>+'25'!J254</f>
        <v>1</v>
      </c>
      <c r="F254" s="70"/>
      <c r="G254" s="46">
        <f t="shared" si="39"/>
        <v>1</v>
      </c>
      <c r="H254" s="77">
        <v>0</v>
      </c>
      <c r="I254" s="75">
        <v>0</v>
      </c>
      <c r="J254" s="46">
        <f t="shared" si="40"/>
        <v>0</v>
      </c>
      <c r="K254" s="71">
        <v>1</v>
      </c>
      <c r="L254" s="20">
        <v>16</v>
      </c>
      <c r="M254" s="64">
        <f t="shared" si="32"/>
        <v>16</v>
      </c>
      <c r="N254" s="17" t="s">
        <v>16</v>
      </c>
      <c r="O254" s="18"/>
      <c r="P254" s="145">
        <f t="shared" si="37"/>
        <v>16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+'25'!J255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+'25'!J256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/>
    </row>
    <row r="257" spans="1:24" ht="25.5" x14ac:dyDescent="0.55000000000000004">
      <c r="A257" s="10"/>
      <c r="B257" s="10"/>
      <c r="C257" s="19"/>
      <c r="D257" s="10"/>
      <c r="E257" s="63">
        <f>+'25'!J257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/>
    </row>
    <row r="258" spans="1:24" ht="24" customHeight="1" x14ac:dyDescent="0.55000000000000004">
      <c r="A258" s="10"/>
      <c r="B258" s="10"/>
      <c r="C258" s="19"/>
      <c r="D258" s="10"/>
      <c r="E258" s="63">
        <f>+'25'!J258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24" x14ac:dyDescent="0.5">
      <c r="A259" s="10"/>
      <c r="B259" s="10"/>
      <c r="C259" s="19"/>
      <c r="D259" s="10"/>
      <c r="E259" s="63">
        <f>+'25'!J259</f>
        <v>0</v>
      </c>
      <c r="F259" s="70"/>
      <c r="G259" s="46">
        <f t="shared" si="39"/>
        <v>0</v>
      </c>
      <c r="H259" s="77">
        <v>0</v>
      </c>
      <c r="I259" s="75">
        <v>0</v>
      </c>
      <c r="J259" s="46">
        <f t="shared" ref="J259" si="45">+G259-H259-K259-I259</f>
        <v>0</v>
      </c>
      <c r="K259" s="71"/>
      <c r="L259" s="142"/>
      <c r="M259" s="64">
        <f t="shared" ref="M259" si="46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7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R260" s="74">
        <f>SUM(R5:R259)</f>
        <v>1525.8</v>
      </c>
    </row>
    <row r="261" spans="1:24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  <c r="Q261" s="87"/>
    </row>
    <row r="262" spans="1:24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5196</v>
      </c>
      <c r="Q262" s="87"/>
    </row>
    <row r="263" spans="1:24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24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2565</v>
      </c>
      <c r="O264" s="2">
        <v>105</v>
      </c>
      <c r="P264" s="2">
        <v>675</v>
      </c>
      <c r="Q264" s="87">
        <v>70</v>
      </c>
      <c r="R264" s="2">
        <v>340</v>
      </c>
      <c r="S264" s="2">
        <v>110</v>
      </c>
      <c r="T264" s="2">
        <v>320</v>
      </c>
      <c r="U264" s="2">
        <v>70</v>
      </c>
      <c r="V264" s="2">
        <v>50</v>
      </c>
      <c r="W264" s="2">
        <v>455</v>
      </c>
      <c r="X264" s="2">
        <v>370</v>
      </c>
    </row>
    <row r="265" spans="1:24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24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4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1078</v>
      </c>
      <c r="P267" s="136"/>
      <c r="Q267" s="136"/>
      <c r="R267" s="136"/>
    </row>
    <row r="268" spans="1:24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1553</v>
      </c>
      <c r="P268" s="136"/>
      <c r="Q268" s="136"/>
      <c r="R268" s="136"/>
    </row>
    <row r="269" spans="1:24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1553</v>
      </c>
      <c r="P269" s="138" t="s">
        <v>1416</v>
      </c>
      <c r="Q269" s="139" t="s">
        <v>1417</v>
      </c>
      <c r="R269" s="140" t="s">
        <v>1418</v>
      </c>
    </row>
    <row r="270" spans="1:24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150</v>
      </c>
    </row>
    <row r="271" spans="1:24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4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150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45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3.15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101.85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U342"/>
  <sheetViews>
    <sheetView zoomScale="80" zoomScaleNormal="80" workbookViewId="0">
      <pane xSplit="10" ySplit="4" topLeftCell="M5" activePane="bottomRight" state="frozen"/>
      <selection activeCell="B254" sqref="B254:L254"/>
      <selection pane="topRight" activeCell="B254" sqref="B254:L254"/>
      <selection pane="bottomLeft" activeCell="B254" sqref="B254:L254"/>
      <selection pane="bottomRight" activeCell="P142" sqref="P14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+'26'!J5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+'26'!J6</f>
        <v>84</v>
      </c>
      <c r="F6" s="70"/>
      <c r="G6" s="46">
        <f t="shared" si="0"/>
        <v>84</v>
      </c>
      <c r="H6" s="77">
        <v>0</v>
      </c>
      <c r="I6" s="75">
        <v>0</v>
      </c>
      <c r="J6" s="46">
        <f t="shared" si="1"/>
        <v>77</v>
      </c>
      <c r="K6" s="71">
        <v>7</v>
      </c>
      <c r="L6" s="15">
        <v>100</v>
      </c>
      <c r="M6" s="64">
        <f t="shared" ref="M6:M80" si="3">+L6*K6</f>
        <v>700</v>
      </c>
      <c r="N6" s="17" t="s">
        <v>16</v>
      </c>
      <c r="O6" s="18">
        <v>350</v>
      </c>
      <c r="P6" s="145">
        <f t="shared" si="2"/>
        <v>350</v>
      </c>
      <c r="Q6" s="13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+'26'!J11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+'26'!J21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+'26'!J22</f>
        <v>49</v>
      </c>
      <c r="F22" s="70"/>
      <c r="G22" s="46">
        <f t="shared" si="0"/>
        <v>49</v>
      </c>
      <c r="H22" s="77">
        <v>0</v>
      </c>
      <c r="I22" s="75">
        <v>0</v>
      </c>
      <c r="J22" s="46">
        <f t="shared" si="1"/>
        <v>48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5">
        <f t="shared" si="2"/>
        <v>100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+'26'!J24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12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+'26'!J28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+'26'!J31</f>
        <v>47</v>
      </c>
      <c r="F31" s="70"/>
      <c r="G31" s="46">
        <f t="shared" si="5"/>
        <v>47</v>
      </c>
      <c r="H31" s="77">
        <v>0</v>
      </c>
      <c r="I31" s="75">
        <v>0</v>
      </c>
      <c r="J31" s="46">
        <f t="shared" si="6"/>
        <v>37</v>
      </c>
      <c r="K31" s="71">
        <v>10</v>
      </c>
      <c r="L31" s="15">
        <v>100</v>
      </c>
      <c r="M31" s="64">
        <f t="shared" si="3"/>
        <v>1000</v>
      </c>
      <c r="N31" s="17" t="s">
        <v>16</v>
      </c>
      <c r="O31" s="18">
        <v>500</v>
      </c>
      <c r="P31" s="145">
        <f t="shared" si="2"/>
        <v>500</v>
      </c>
      <c r="Q31" s="131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+'26'!J32</f>
        <v>5</v>
      </c>
      <c r="F32" s="70"/>
      <c r="G32" s="46">
        <f t="shared" si="5"/>
        <v>5</v>
      </c>
      <c r="H32" s="77">
        <v>1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3"/>
        <v>0</v>
      </c>
      <c r="N32" s="17" t="s">
        <v>1460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+'26'!J33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+'26'!J34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1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+'26'!J39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+'26'!J40</f>
        <v>3</v>
      </c>
      <c r="F40" s="70"/>
      <c r="G40" s="46">
        <f t="shared" si="5"/>
        <v>3</v>
      </c>
      <c r="H40" s="77">
        <v>1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1460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+'26'!J41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+'26'!J46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+'26'!J47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+'26'!J48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6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45">
        <f t="shared" si="2"/>
        <v>50</v>
      </c>
      <c r="Q48" s="13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+'26'!J49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+'26'!J50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+'26'!J53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+'26'!J55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+'26'!J57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+'26'!J58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+'26'!J59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+'26'!J62</f>
        <v>7</v>
      </c>
      <c r="F62" s="70"/>
      <c r="G62" s="46">
        <f t="shared" si="5"/>
        <v>7</v>
      </c>
      <c r="H62" s="77">
        <v>0</v>
      </c>
      <c r="I62" s="75">
        <v>0</v>
      </c>
      <c r="J62" s="46">
        <f t="shared" si="6"/>
        <v>7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+'26'!J64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2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/>
      <c r="P64" s="145">
        <f t="shared" si="2"/>
        <v>100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+'26'!J65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+'26'!J66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+'26'!J72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+'26'!J74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+'26'!J77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+'26'!J80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+'26'!J81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+'26'!J102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+'26'!J110</f>
        <v>17</v>
      </c>
      <c r="F110" s="70"/>
      <c r="G110" s="46">
        <f t="shared" si="20"/>
        <v>17</v>
      </c>
      <c r="H110" s="77">
        <v>0</v>
      </c>
      <c r="I110" s="75">
        <v>0</v>
      </c>
      <c r="J110" s="46">
        <f t="shared" si="21"/>
        <v>15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>
        <v>24</v>
      </c>
      <c r="P110" s="145">
        <f t="shared" si="7"/>
        <v>216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+'26'!J111</f>
        <v>13</v>
      </c>
      <c r="F111" s="70"/>
      <c r="G111" s="46">
        <f t="shared" si="20"/>
        <v>13</v>
      </c>
      <c r="H111" s="77">
        <v>0</v>
      </c>
      <c r="I111" s="75">
        <v>0</v>
      </c>
      <c r="J111" s="46">
        <f t="shared" si="21"/>
        <v>13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+'26'!J112</f>
        <v>7</v>
      </c>
      <c r="F112" s="70"/>
      <c r="G112" s="46">
        <f t="shared" si="20"/>
        <v>7</v>
      </c>
      <c r="H112" s="77">
        <v>0</v>
      </c>
      <c r="I112" s="75">
        <v>0</v>
      </c>
      <c r="J112" s="46">
        <f t="shared" si="21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+'26'!J113</f>
        <v>14</v>
      </c>
      <c r="F113" s="70"/>
      <c r="G113" s="46">
        <f t="shared" si="20"/>
        <v>14</v>
      </c>
      <c r="H113" s="77">
        <v>0</v>
      </c>
      <c r="I113" s="75">
        <v>0</v>
      </c>
      <c r="J113" s="46">
        <f t="shared" si="21"/>
        <v>14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+'26'!J115</f>
        <v>4</v>
      </c>
      <c r="F115" s="70"/>
      <c r="G115" s="46">
        <f t="shared" si="20"/>
        <v>4</v>
      </c>
      <c r="H115" s="77">
        <v>0</v>
      </c>
      <c r="I115" s="75">
        <v>0</v>
      </c>
      <c r="J115" s="46">
        <f t="shared" si="21"/>
        <v>4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+'26'!J116</f>
        <v>14</v>
      </c>
      <c r="F116" s="70"/>
      <c r="G116" s="46">
        <f t="shared" si="20"/>
        <v>14</v>
      </c>
      <c r="H116" s="77">
        <v>0</v>
      </c>
      <c r="I116" s="75">
        <v>0</v>
      </c>
      <c r="J116" s="46">
        <f t="shared" si="21"/>
        <v>14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+'26'!J117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+'26'!J120</f>
        <v>1</v>
      </c>
      <c r="F120" s="70"/>
      <c r="G120" s="46">
        <f t="shared" si="20"/>
        <v>1</v>
      </c>
      <c r="H120" s="77">
        <v>0</v>
      </c>
      <c r="I120" s="75">
        <v>0</v>
      </c>
      <c r="J120" s="46">
        <f t="shared" si="21"/>
        <v>1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+'26'!J125</f>
        <v>8</v>
      </c>
      <c r="F125" s="70"/>
      <c r="G125" s="46">
        <f t="shared" si="20"/>
        <v>8</v>
      </c>
      <c r="H125" s="77">
        <v>0</v>
      </c>
      <c r="I125" s="75">
        <v>0</v>
      </c>
      <c r="J125" s="46">
        <f t="shared" si="21"/>
        <v>8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+'26'!J131</f>
        <v>9</v>
      </c>
      <c r="F131" s="70"/>
      <c r="G131" s="46">
        <f t="shared" si="20"/>
        <v>9</v>
      </c>
      <c r="H131" s="77">
        <v>0</v>
      </c>
      <c r="I131" s="75">
        <v>0</v>
      </c>
      <c r="J131" s="46">
        <f t="shared" si="21"/>
        <v>9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+'26'!J132</f>
        <v>4</v>
      </c>
      <c r="F132" s="70"/>
      <c r="G132" s="46">
        <f t="shared" si="20"/>
        <v>4</v>
      </c>
      <c r="H132" s="77">
        <v>0</v>
      </c>
      <c r="I132" s="75">
        <v>0</v>
      </c>
      <c r="J132" s="46">
        <f t="shared" si="21"/>
        <v>4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+'26'!J133</f>
        <v>4</v>
      </c>
      <c r="F133" s="70"/>
      <c r="G133" s="46">
        <f t="shared" si="20"/>
        <v>4</v>
      </c>
      <c r="H133" s="77">
        <v>0</v>
      </c>
      <c r="I133" s="75">
        <v>0</v>
      </c>
      <c r="J133" s="46">
        <f t="shared" si="21"/>
        <v>4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42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+'26'!J141</f>
        <v>15</v>
      </c>
      <c r="F141" s="70"/>
      <c r="G141" s="46">
        <f t="shared" si="20"/>
        <v>15</v>
      </c>
      <c r="H141" s="77">
        <v>0</v>
      </c>
      <c r="I141" s="75">
        <v>0</v>
      </c>
      <c r="J141" s="46">
        <f t="shared" si="21"/>
        <v>15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+'26'!J142</f>
        <v>12</v>
      </c>
      <c r="F142" s="70"/>
      <c r="G142" s="46">
        <f t="shared" si="20"/>
        <v>12</v>
      </c>
      <c r="H142" s="77">
        <v>0</v>
      </c>
      <c r="I142" s="75">
        <v>0</v>
      </c>
      <c r="J142" s="46">
        <f t="shared" si="21"/>
        <v>9</v>
      </c>
      <c r="K142" s="71">
        <v>3</v>
      </c>
      <c r="L142" s="20">
        <v>10</v>
      </c>
      <c r="M142" s="64">
        <f t="shared" si="8"/>
        <v>30</v>
      </c>
      <c r="N142" s="17" t="s">
        <v>16</v>
      </c>
      <c r="O142" s="18">
        <v>10</v>
      </c>
      <c r="P142" s="145">
        <f t="shared" si="26"/>
        <v>20</v>
      </c>
      <c r="Q142" s="89">
        <v>2.17</v>
      </c>
      <c r="R142" s="43">
        <f t="shared" si="9"/>
        <v>6.51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ref="P143:P196" si="27">SUM(M143-O143)</f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+'26'!J154</f>
        <v>9</v>
      </c>
      <c r="F154" s="70"/>
      <c r="G154" s="46">
        <f t="shared" si="20"/>
        <v>9</v>
      </c>
      <c r="H154" s="77">
        <v>0</v>
      </c>
      <c r="I154" s="75">
        <v>0</v>
      </c>
      <c r="J154" s="46">
        <f t="shared" si="21"/>
        <v>5</v>
      </c>
      <c r="K154" s="71">
        <v>4</v>
      </c>
      <c r="L154" s="20">
        <v>25</v>
      </c>
      <c r="M154" s="64">
        <f>+L154*K154</f>
        <v>100</v>
      </c>
      <c r="N154" s="17" t="s">
        <v>16</v>
      </c>
      <c r="O154" s="18">
        <v>50</v>
      </c>
      <c r="P154" s="145">
        <f t="shared" si="27"/>
        <v>50</v>
      </c>
      <c r="Q154" s="89">
        <v>16.16</v>
      </c>
      <c r="R154" s="43">
        <f>+K154*Q154</f>
        <v>64.64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+'26'!J162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+'26'!J163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+'26'!J164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+'26'!J165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+'26'!J166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+'26'!J167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+'26'!J168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+'26'!J169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+'26'!J170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+'26'!J171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+'26'!J172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+'26'!J174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+'26'!J175</f>
        <v>11</v>
      </c>
      <c r="F175" s="70"/>
      <c r="G175" s="46">
        <f t="shared" si="28"/>
        <v>11</v>
      </c>
      <c r="H175" s="77">
        <v>0</v>
      </c>
      <c r="I175" s="75">
        <v>0</v>
      </c>
      <c r="J175" s="46">
        <f t="shared" si="29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+'26'!J176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+'26'!J177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+'26'!J178</f>
        <v>3</v>
      </c>
      <c r="F178" s="70"/>
      <c r="G178" s="46">
        <f t="shared" si="28"/>
        <v>3</v>
      </c>
      <c r="H178" s="77">
        <v>0</v>
      </c>
      <c r="I178" s="75">
        <v>0</v>
      </c>
      <c r="J178" s="46">
        <f t="shared" si="29"/>
        <v>3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+'26'!J179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+'26'!J180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+'26'!J181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+'26'!J182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+'26'!J183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+'26'!J184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+'26'!J185</f>
        <v>9</v>
      </c>
      <c r="F185" s="70"/>
      <c r="G185" s="46">
        <f t="shared" si="28"/>
        <v>9</v>
      </c>
      <c r="H185" s="77">
        <v>0</v>
      </c>
      <c r="I185" s="75">
        <v>0</v>
      </c>
      <c r="J185" s="46">
        <f t="shared" si="29"/>
        <v>9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+'26'!J186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+'26'!J188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+'26'!J190</f>
        <v>1</v>
      </c>
      <c r="F190" s="70"/>
      <c r="G190" s="46">
        <f t="shared" si="28"/>
        <v>1</v>
      </c>
      <c r="H190" s="77">
        <v>0</v>
      </c>
      <c r="I190" s="75">
        <v>0</v>
      </c>
      <c r="J190" s="46">
        <f t="shared" si="29"/>
        <v>1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+'26'!J191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+'26'!J192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+'26'!J193</f>
        <v>12</v>
      </c>
      <c r="F193" s="70"/>
      <c r="G193" s="46">
        <f t="shared" si="28"/>
        <v>12</v>
      </c>
      <c r="H193" s="77">
        <v>0</v>
      </c>
      <c r="I193" s="75">
        <v>0</v>
      </c>
      <c r="J193" s="46">
        <f t="shared" si="29"/>
        <v>12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+'26'!J194</f>
        <v>4</v>
      </c>
      <c r="F194" s="70"/>
      <c r="G194" s="46">
        <f t="shared" si="28"/>
        <v>4</v>
      </c>
      <c r="H194" s="77">
        <v>0</v>
      </c>
      <c r="I194" s="75">
        <v>0</v>
      </c>
      <c r="J194" s="46">
        <f t="shared" si="29"/>
        <v>3</v>
      </c>
      <c r="K194" s="71">
        <v>1</v>
      </c>
      <c r="L194" s="20">
        <v>120</v>
      </c>
      <c r="M194" s="64">
        <f t="shared" si="32"/>
        <v>120</v>
      </c>
      <c r="N194" s="17" t="s">
        <v>16</v>
      </c>
      <c r="O194" s="18"/>
      <c r="P194" s="145">
        <f t="shared" si="27"/>
        <v>120</v>
      </c>
      <c r="Q194" s="89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+'26'!J195</f>
        <v>4</v>
      </c>
      <c r="F195" s="70"/>
      <c r="G195" s="46">
        <f t="shared" si="28"/>
        <v>4</v>
      </c>
      <c r="H195" s="77">
        <v>0</v>
      </c>
      <c r="I195" s="75">
        <v>0</v>
      </c>
      <c r="J195" s="46">
        <f t="shared" si="29"/>
        <v>4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+'26'!J196</f>
        <v>5</v>
      </c>
      <c r="F196" s="70"/>
      <c r="G196" s="46">
        <f t="shared" si="28"/>
        <v>5</v>
      </c>
      <c r="H196" s="77">
        <v>0</v>
      </c>
      <c r="I196" s="75">
        <v>0</v>
      </c>
      <c r="J196" s="46">
        <f t="shared" si="29"/>
        <v>4</v>
      </c>
      <c r="K196" s="71">
        <v>1</v>
      </c>
      <c r="L196" s="20">
        <v>120</v>
      </c>
      <c r="M196" s="64">
        <f t="shared" si="32"/>
        <v>120</v>
      </c>
      <c r="N196" s="17" t="s">
        <v>16</v>
      </c>
      <c r="O196" s="18"/>
      <c r="P196" s="145">
        <f t="shared" si="27"/>
        <v>120</v>
      </c>
      <c r="Q196" s="89">
        <v>73</v>
      </c>
      <c r="R196" s="43">
        <f t="shared" si="33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+'26'!J197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02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+'26'!J198</f>
        <v>16</v>
      </c>
      <c r="F198" s="70"/>
      <c r="G198" s="46">
        <f t="shared" si="28"/>
        <v>16</v>
      </c>
      <c r="H198" s="77">
        <v>0</v>
      </c>
      <c r="I198" s="75">
        <v>0</v>
      </c>
      <c r="J198" s="46">
        <f t="shared" si="29"/>
        <v>16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+'26'!J199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+'26'!J200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+'26'!J201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+'26'!J202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+'26'!J203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ref="P203:P259" si="37">SUM(M203-O203)</f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+'26'!J204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+'26'!J205</f>
        <v>17</v>
      </c>
      <c r="F205" s="70"/>
      <c r="G205" s="46">
        <f t="shared" si="28"/>
        <v>17</v>
      </c>
      <c r="H205" s="77">
        <v>0</v>
      </c>
      <c r="I205" s="75">
        <v>0</v>
      </c>
      <c r="J205" s="46">
        <f t="shared" si="29"/>
        <v>17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+'26'!J206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+'26'!J208</f>
        <v>2</v>
      </c>
      <c r="F208" s="70"/>
      <c r="G208" s="46">
        <f t="shared" si="28"/>
        <v>2</v>
      </c>
      <c r="H208" s="77">
        <v>0</v>
      </c>
      <c r="I208" s="75">
        <v>0</v>
      </c>
      <c r="J208" s="46">
        <f t="shared" si="29"/>
        <v>2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+'26'!J209</f>
        <v>1</v>
      </c>
      <c r="F209" s="70"/>
      <c r="G209" s="46">
        <f t="shared" si="28"/>
        <v>1</v>
      </c>
      <c r="H209" s="77">
        <v>0</v>
      </c>
      <c r="I209" s="75">
        <v>0</v>
      </c>
      <c r="J209" s="46">
        <f t="shared" si="29"/>
        <v>1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+'26'!J210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+'26'!J211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40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+'26'!J212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+'26'!J213</f>
        <v>0</v>
      </c>
      <c r="F213" s="70">
        <v>1</v>
      </c>
      <c r="G213" s="46">
        <f t="shared" si="28"/>
        <v>1</v>
      </c>
      <c r="H213" s="77">
        <v>0</v>
      </c>
      <c r="I213" s="75">
        <v>0</v>
      </c>
      <c r="J213" s="46">
        <f t="shared" si="29"/>
        <v>0</v>
      </c>
      <c r="K213" s="71">
        <v>1</v>
      </c>
      <c r="L213" s="20">
        <v>40</v>
      </c>
      <c r="M213" s="64">
        <f t="shared" si="32"/>
        <v>40</v>
      </c>
      <c r="N213" s="17" t="s">
        <v>16</v>
      </c>
      <c r="O213" s="18"/>
      <c r="P213" s="145">
        <f t="shared" si="37"/>
        <v>40</v>
      </c>
      <c r="Q213" s="89">
        <v>15</v>
      </c>
      <c r="R213" s="43">
        <f t="shared" si="33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+'26'!J214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+'26'!J215</f>
        <v>302</v>
      </c>
      <c r="F215" s="70"/>
      <c r="G215" s="46">
        <f t="shared" si="28"/>
        <v>302</v>
      </c>
      <c r="H215" s="77">
        <v>0</v>
      </c>
      <c r="I215" s="75">
        <v>0</v>
      </c>
      <c r="J215" s="46">
        <f t="shared" si="29"/>
        <v>302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+'26'!J216</f>
        <v>370</v>
      </c>
      <c r="F216" s="70"/>
      <c r="G216" s="46">
        <f t="shared" si="28"/>
        <v>370</v>
      </c>
      <c r="H216" s="77">
        <v>0</v>
      </c>
      <c r="I216" s="75">
        <v>0</v>
      </c>
      <c r="J216" s="46">
        <f t="shared" si="29"/>
        <v>370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+'26'!J217</f>
        <v>26</v>
      </c>
      <c r="F217" s="70"/>
      <c r="G217" s="46">
        <f t="shared" si="28"/>
        <v>26</v>
      </c>
      <c r="H217" s="77">
        <v>0</v>
      </c>
      <c r="I217" s="75">
        <v>0</v>
      </c>
      <c r="J217" s="46">
        <f t="shared" si="29"/>
        <v>26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+'26'!J218</f>
        <v>21</v>
      </c>
      <c r="F218" s="70"/>
      <c r="G218" s="46">
        <f t="shared" si="28"/>
        <v>21</v>
      </c>
      <c r="H218" s="77">
        <v>0</v>
      </c>
      <c r="I218" s="75">
        <v>0</v>
      </c>
      <c r="J218" s="46">
        <f t="shared" si="29"/>
        <v>20</v>
      </c>
      <c r="K218" s="71">
        <v>1</v>
      </c>
      <c r="L218" s="20">
        <v>20</v>
      </c>
      <c r="M218" s="64">
        <f t="shared" si="32"/>
        <v>20</v>
      </c>
      <c r="N218" s="17" t="s">
        <v>16</v>
      </c>
      <c r="O218" s="18"/>
      <c r="P218" s="145">
        <f t="shared" si="37"/>
        <v>20</v>
      </c>
      <c r="Q218" s="89">
        <v>16.670000000000002</v>
      </c>
      <c r="R218" s="43">
        <f t="shared" si="33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+'26'!J219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+'26'!J220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+'26'!J221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+'26'!J222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+'26'!J223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+'26'!J224</f>
        <v>255</v>
      </c>
      <c r="F224" s="70"/>
      <c r="G224" s="46">
        <f t="shared" si="28"/>
        <v>255</v>
      </c>
      <c r="H224" s="77">
        <v>0</v>
      </c>
      <c r="I224" s="75">
        <v>0</v>
      </c>
      <c r="J224" s="46">
        <f t="shared" si="29"/>
        <v>255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+'26'!J225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+'26'!J226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+'26'!J227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+'26'!J228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+'26'!J229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+'26'!J230</f>
        <v>0</v>
      </c>
      <c r="F230" s="70">
        <v>2</v>
      </c>
      <c r="G230" s="46">
        <f t="shared" si="28"/>
        <v>2</v>
      </c>
      <c r="H230" s="77">
        <v>0</v>
      </c>
      <c r="I230" s="75">
        <v>0</v>
      </c>
      <c r="J230" s="46">
        <f t="shared" si="29"/>
        <v>0</v>
      </c>
      <c r="K230" s="71">
        <v>2</v>
      </c>
      <c r="L230" s="20">
        <v>35</v>
      </c>
      <c r="M230" s="64">
        <f t="shared" si="32"/>
        <v>70</v>
      </c>
      <c r="N230" s="17" t="s">
        <v>16</v>
      </c>
      <c r="O230" s="18"/>
      <c r="P230" s="145">
        <f t="shared" si="37"/>
        <v>70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+'26'!J231</f>
        <v>0</v>
      </c>
      <c r="F231" s="70"/>
      <c r="G231" s="46">
        <f t="shared" ref="G231:G258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+'26'!J232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+'26'!J233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+'26'!J234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+'26'!J235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+'26'!J236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+'26'!J237</f>
        <v>4</v>
      </c>
      <c r="F237" s="70"/>
      <c r="G237" s="46">
        <f t="shared" si="39"/>
        <v>4</v>
      </c>
      <c r="H237" s="77">
        <v>0</v>
      </c>
      <c r="I237" s="75">
        <v>0</v>
      </c>
      <c r="J237" s="46">
        <f t="shared" si="40"/>
        <v>4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+'26'!J238</f>
        <v>1</v>
      </c>
      <c r="F238" s="70"/>
      <c r="G238" s="46">
        <f t="shared" si="39"/>
        <v>1</v>
      </c>
      <c r="H238" s="77">
        <v>0</v>
      </c>
      <c r="I238" s="75">
        <v>0</v>
      </c>
      <c r="J238" s="46">
        <f t="shared" si="40"/>
        <v>1</v>
      </c>
      <c r="K238" s="71"/>
      <c r="L238" s="20">
        <v>50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+'26'!J239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+'26'!J240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+'26'!J241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+'26'!J242</f>
        <v>3</v>
      </c>
      <c r="F242" s="70"/>
      <c r="G242" s="46">
        <f t="shared" si="39"/>
        <v>3</v>
      </c>
      <c r="H242" s="77">
        <v>0</v>
      </c>
      <c r="I242" s="75">
        <v>0</v>
      </c>
      <c r="J242" s="46">
        <f t="shared" si="40"/>
        <v>3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+'26'!J243</f>
        <v>5</v>
      </c>
      <c r="F243" s="70"/>
      <c r="G243" s="46">
        <f t="shared" si="39"/>
        <v>5</v>
      </c>
      <c r="H243" s="77">
        <v>0</v>
      </c>
      <c r="I243" s="75">
        <v>0</v>
      </c>
      <c r="J243" s="46">
        <f t="shared" si="40"/>
        <v>5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+'26'!J244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+'26'!J245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+'26'!J246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+'26'!J247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+'26'!J248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+'26'!J249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+'26'!J250</f>
        <v>1</v>
      </c>
      <c r="F250" s="70"/>
      <c r="G250" s="46">
        <f t="shared" si="39"/>
        <v>1</v>
      </c>
      <c r="H250" s="77">
        <v>0</v>
      </c>
      <c r="I250" s="75">
        <v>0</v>
      </c>
      <c r="J250" s="46">
        <f t="shared" si="40"/>
        <v>1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+'26'!J251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+'26'!J252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>
        <v>25</v>
      </c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+'26'!J253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7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1476</v>
      </c>
      <c r="D254" s="10" t="s">
        <v>432</v>
      </c>
      <c r="E254" s="63">
        <f>+'26'!J254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>
        <v>16</v>
      </c>
      <c r="M254" s="64">
        <f t="shared" si="32"/>
        <v>0</v>
      </c>
      <c r="N254" s="17" t="s">
        <v>16</v>
      </c>
      <c r="O254" s="18"/>
      <c r="P254" s="23">
        <f t="shared" si="37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+'26'!J255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+'26'!J256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/>
    </row>
    <row r="257" spans="1:21" ht="25.5" x14ac:dyDescent="0.55000000000000004">
      <c r="A257" s="10"/>
      <c r="B257" s="10"/>
      <c r="C257" s="19"/>
      <c r="D257" s="10"/>
      <c r="E257" s="63">
        <f>+'26'!J257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/>
    </row>
    <row r="258" spans="1:21" ht="24" customHeight="1" x14ac:dyDescent="0.55000000000000004">
      <c r="A258" s="10"/>
      <c r="B258" s="10"/>
      <c r="C258" s="19"/>
      <c r="D258" s="10"/>
      <c r="E258" s="63">
        <f>+'26'!J258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21" x14ac:dyDescent="0.5">
      <c r="A259" s="10"/>
      <c r="B259" s="10"/>
      <c r="C259" s="19"/>
      <c r="D259" s="10"/>
      <c r="E259" s="63">
        <f>+'26'!J259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142"/>
      <c r="M259" s="64">
        <f t="shared" ref="M259" si="47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8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R260" s="74">
        <f>SUM(R5:R259)</f>
        <v>943.91</v>
      </c>
    </row>
    <row r="261" spans="1:21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  <c r="Q261" s="87"/>
    </row>
    <row r="262" spans="1:21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2690</v>
      </c>
      <c r="Q262" s="87"/>
    </row>
    <row r="263" spans="1:21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21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616</v>
      </c>
      <c r="O264" s="2">
        <v>40</v>
      </c>
      <c r="P264" s="2">
        <v>20</v>
      </c>
      <c r="Q264" s="87">
        <v>35</v>
      </c>
      <c r="R264" s="2">
        <v>250</v>
      </c>
      <c r="S264" s="2">
        <v>128</v>
      </c>
      <c r="T264" s="2">
        <v>35</v>
      </c>
      <c r="U264" s="2">
        <v>108</v>
      </c>
    </row>
    <row r="265" spans="1:21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21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1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934</v>
      </c>
      <c r="P267" s="136"/>
      <c r="Q267" s="136"/>
      <c r="R267" s="136"/>
    </row>
    <row r="268" spans="1:21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1140</v>
      </c>
      <c r="P268" s="136"/>
      <c r="Q268" s="136"/>
      <c r="R268" s="136"/>
    </row>
    <row r="269" spans="1:21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1140</v>
      </c>
      <c r="P269" s="138" t="s">
        <v>1416</v>
      </c>
      <c r="Q269" s="139" t="s">
        <v>1417</v>
      </c>
      <c r="R269" s="140" t="s">
        <v>1418</v>
      </c>
    </row>
    <row r="270" spans="1:21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/>
    </row>
    <row r="271" spans="1:21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1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R342"/>
  <sheetViews>
    <sheetView zoomScale="80" zoomScaleNormal="80" workbookViewId="0">
      <pane xSplit="10" ySplit="4" topLeftCell="K5" activePane="bottomRight" state="frozen"/>
      <selection activeCell="B254" sqref="B254:L254"/>
      <selection pane="topRight" activeCell="B254" sqref="B254:L254"/>
      <selection pane="bottomLeft" activeCell="B254" sqref="B254:L254"/>
      <selection pane="bottomRight" activeCell="P267" sqref="P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+'27'!J5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6</v>
      </c>
      <c r="K5" s="71">
        <v>6</v>
      </c>
      <c r="L5" s="15">
        <v>50</v>
      </c>
      <c r="M5" s="64">
        <f>+L5*K5</f>
        <v>300</v>
      </c>
      <c r="N5" s="17" t="s">
        <v>16</v>
      </c>
      <c r="O5" s="18">
        <v>25</v>
      </c>
      <c r="P5" s="145">
        <f t="shared" ref="P5:P68" si="2">SUM(M5-O5)</f>
        <v>275</v>
      </c>
      <c r="Q5" s="13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+'27'!J6</f>
        <v>77</v>
      </c>
      <c r="F6" s="70"/>
      <c r="G6" s="46">
        <f t="shared" si="0"/>
        <v>77</v>
      </c>
      <c r="H6" s="77">
        <v>0</v>
      </c>
      <c r="I6" s="75">
        <v>0</v>
      </c>
      <c r="J6" s="46">
        <f t="shared" si="1"/>
        <v>76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45">
        <f t="shared" si="2"/>
        <v>100</v>
      </c>
      <c r="Q6" s="13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+'27'!J11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+'27'!J20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+'27'!J21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+'27'!J22</f>
        <v>48</v>
      </c>
      <c r="F22" s="70"/>
      <c r="G22" s="46">
        <f t="shared" si="0"/>
        <v>48</v>
      </c>
      <c r="H22" s="77">
        <v>0</v>
      </c>
      <c r="I22" s="75">
        <v>0</v>
      </c>
      <c r="J22" s="46">
        <f t="shared" si="1"/>
        <v>48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+'27'!J24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12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+'27'!J28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+'27'!J31</f>
        <v>37</v>
      </c>
      <c r="F31" s="70"/>
      <c r="G31" s="46">
        <f t="shared" si="5"/>
        <v>37</v>
      </c>
      <c r="H31" s="77">
        <v>0</v>
      </c>
      <c r="I31" s="75">
        <v>0</v>
      </c>
      <c r="J31" s="46">
        <f t="shared" si="6"/>
        <v>36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5">
        <f t="shared" si="2"/>
        <v>100</v>
      </c>
      <c r="Q31" s="13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+'27'!J32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+'27'!J33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+'27'!J34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1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+'27'!J39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+'27'!J40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+'27'!J41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+'27'!J46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+'27'!J47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+'27'!J48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+'27'!J49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+'27'!J50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+'27'!J53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+'27'!J55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+'27'!J57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+'27'!J58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+'27'!J59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+'27'!J62</f>
        <v>7</v>
      </c>
      <c r="F62" s="70"/>
      <c r="G62" s="46">
        <f t="shared" si="5"/>
        <v>7</v>
      </c>
      <c r="H62" s="77">
        <v>0</v>
      </c>
      <c r="I62" s="75">
        <v>0</v>
      </c>
      <c r="J62" s="46">
        <f t="shared" si="6"/>
        <v>7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+'27'!J64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+'27'!J65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4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>
        <v>10</v>
      </c>
      <c r="P65" s="145">
        <f t="shared" si="2"/>
        <v>40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+'27'!J66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1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+'27'!J72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2" si="8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+'27'!J74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+'27'!J77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+'27'!J80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+'27'!J81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+'27'!J88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+'27'!J94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+'27'!J95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+'27'!J96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+'27'!J97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+'27'!J98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+'27'!J99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+'27'!J100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+'27'!J101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+'27'!J102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+'27'!J106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+'27'!J107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+'27'!J108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+'27'!J109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+'27'!J110</f>
        <v>15</v>
      </c>
      <c r="F110" s="70"/>
      <c r="G110" s="46">
        <f t="shared" si="21"/>
        <v>15</v>
      </c>
      <c r="H110" s="77">
        <v>0</v>
      </c>
      <c r="I110" s="75">
        <v>0</v>
      </c>
      <c r="J110" s="46">
        <f t="shared" si="22"/>
        <v>13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>
        <v>12</v>
      </c>
      <c r="P110" s="145">
        <f t="shared" si="8"/>
        <v>228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+'27'!J111</f>
        <v>13</v>
      </c>
      <c r="F111" s="70"/>
      <c r="G111" s="46">
        <f t="shared" si="21"/>
        <v>13</v>
      </c>
      <c r="H111" s="77">
        <v>0</v>
      </c>
      <c r="I111" s="75">
        <v>0</v>
      </c>
      <c r="J111" s="46">
        <f t="shared" si="22"/>
        <v>13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+'27'!J112</f>
        <v>7</v>
      </c>
      <c r="F112" s="70"/>
      <c r="G112" s="46">
        <f t="shared" si="21"/>
        <v>7</v>
      </c>
      <c r="H112" s="77">
        <v>0</v>
      </c>
      <c r="I112" s="75">
        <v>0</v>
      </c>
      <c r="J112" s="46">
        <f t="shared" si="22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+'27'!J113</f>
        <v>14</v>
      </c>
      <c r="F113" s="70"/>
      <c r="G113" s="46">
        <f t="shared" si="21"/>
        <v>14</v>
      </c>
      <c r="H113" s="77">
        <v>0</v>
      </c>
      <c r="I113" s="75">
        <v>0</v>
      </c>
      <c r="J113" s="46">
        <f t="shared" si="22"/>
        <v>14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+'27'!J114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+'27'!J115</f>
        <v>4</v>
      </c>
      <c r="F115" s="70"/>
      <c r="G115" s="46">
        <f t="shared" si="21"/>
        <v>4</v>
      </c>
      <c r="H115" s="77">
        <v>0</v>
      </c>
      <c r="I115" s="75">
        <v>0</v>
      </c>
      <c r="J115" s="46">
        <f t="shared" si="22"/>
        <v>4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+'27'!J116</f>
        <v>14</v>
      </c>
      <c r="F116" s="70"/>
      <c r="G116" s="46">
        <f t="shared" si="21"/>
        <v>14</v>
      </c>
      <c r="H116" s="77">
        <v>0</v>
      </c>
      <c r="I116" s="75">
        <v>0</v>
      </c>
      <c r="J116" s="46">
        <f t="shared" si="22"/>
        <v>14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+'27'!J117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6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+'27'!J118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+'27'!J119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+'27'!J120</f>
        <v>1</v>
      </c>
      <c r="F120" s="70"/>
      <c r="G120" s="46">
        <f t="shared" si="21"/>
        <v>1</v>
      </c>
      <c r="H120" s="77">
        <v>0</v>
      </c>
      <c r="I120" s="75">
        <v>0</v>
      </c>
      <c r="J120" s="46">
        <f t="shared" si="22"/>
        <v>1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+'27'!J121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+'27'!J122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+'27'!J123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+'27'!J124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+'27'!J125</f>
        <v>8</v>
      </c>
      <c r="F125" s="70"/>
      <c r="G125" s="46">
        <f t="shared" si="21"/>
        <v>8</v>
      </c>
      <c r="H125" s="77">
        <v>0</v>
      </c>
      <c r="I125" s="75">
        <v>0</v>
      </c>
      <c r="J125" s="46">
        <f t="shared" si="22"/>
        <v>8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+'27'!J126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+'27'!J127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+'27'!J128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+'27'!J129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+'27'!J130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+'27'!J131</f>
        <v>9</v>
      </c>
      <c r="F131" s="70"/>
      <c r="G131" s="46">
        <f t="shared" si="21"/>
        <v>9</v>
      </c>
      <c r="H131" s="77">
        <v>0</v>
      </c>
      <c r="I131" s="75">
        <v>0</v>
      </c>
      <c r="J131" s="46">
        <f t="shared" si="22"/>
        <v>8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/>
      <c r="P131" s="145">
        <f t="shared" si="8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+'27'!J132</f>
        <v>4</v>
      </c>
      <c r="F132" s="70"/>
      <c r="G132" s="46">
        <f t="shared" si="21"/>
        <v>4</v>
      </c>
      <c r="H132" s="77">
        <v>0</v>
      </c>
      <c r="I132" s="75">
        <v>0</v>
      </c>
      <c r="J132" s="46">
        <f t="shared" si="22"/>
        <v>4</v>
      </c>
      <c r="K132" s="71"/>
      <c r="L132" s="22">
        <v>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+'27'!J133</f>
        <v>4</v>
      </c>
      <c r="F133" s="70"/>
      <c r="G133" s="46">
        <f t="shared" si="21"/>
        <v>4</v>
      </c>
      <c r="H133" s="77">
        <v>0</v>
      </c>
      <c r="I133" s="75">
        <v>0</v>
      </c>
      <c r="J133" s="46">
        <f t="shared" si="22"/>
        <v>3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>
        <v>10</v>
      </c>
      <c r="P133" s="145">
        <f t="shared" ref="P133:P139" si="27">SUM(M133-O133)</f>
        <v>40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+'27'!J134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+'27'!J135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+'27'!J136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+'27'!J137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+'27'!J138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+'27'!J139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+'27'!J140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ref="P140:P196" si="28">SUM(M140-O140)</f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+'27'!J141</f>
        <v>15</v>
      </c>
      <c r="F141" s="70"/>
      <c r="G141" s="46">
        <f t="shared" si="21"/>
        <v>15</v>
      </c>
      <c r="H141" s="77">
        <v>0</v>
      </c>
      <c r="I141" s="75">
        <v>0</v>
      </c>
      <c r="J141" s="46">
        <f t="shared" si="22"/>
        <v>15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+'27'!J142</f>
        <v>9</v>
      </c>
      <c r="F142" s="70"/>
      <c r="G142" s="46">
        <f t="shared" si="21"/>
        <v>9</v>
      </c>
      <c r="H142" s="77">
        <v>0</v>
      </c>
      <c r="I142" s="75">
        <v>0</v>
      </c>
      <c r="J142" s="46">
        <f t="shared" si="22"/>
        <v>3</v>
      </c>
      <c r="K142" s="71">
        <v>6</v>
      </c>
      <c r="L142" s="20">
        <v>10</v>
      </c>
      <c r="M142" s="64">
        <f t="shared" si="9"/>
        <v>60</v>
      </c>
      <c r="N142" s="17" t="s">
        <v>16</v>
      </c>
      <c r="O142" s="18">
        <v>18</v>
      </c>
      <c r="P142" s="145">
        <f t="shared" si="28"/>
        <v>42</v>
      </c>
      <c r="Q142" s="89">
        <v>2.17</v>
      </c>
      <c r="R142" s="43">
        <f t="shared" si="10"/>
        <v>13.02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+'27'!J143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+'27'!J144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+'27'!J145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+'27'!J146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+'27'!J147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+'27'!J148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+'27'!J149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+'27'!J150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+'27'!J151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+'27'!J152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+'27'!J153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+'27'!J154</f>
        <v>5</v>
      </c>
      <c r="F154" s="70"/>
      <c r="G154" s="46">
        <f t="shared" si="21"/>
        <v>5</v>
      </c>
      <c r="H154" s="77">
        <v>0</v>
      </c>
      <c r="I154" s="75">
        <v>0</v>
      </c>
      <c r="J154" s="46">
        <f t="shared" si="22"/>
        <v>3</v>
      </c>
      <c r="K154" s="71">
        <v>2</v>
      </c>
      <c r="L154" s="20">
        <v>25</v>
      </c>
      <c r="M154" s="64">
        <f>+L154*K154</f>
        <v>50</v>
      </c>
      <c r="N154" s="17" t="s">
        <v>16</v>
      </c>
      <c r="O154" s="18">
        <v>24</v>
      </c>
      <c r="P154" s="145">
        <f t="shared" si="28"/>
        <v>26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+'27'!J155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+'27'!J156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+'27'!J157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+'27'!J158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+'27'!J159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+'27'!J160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+'27'!J161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+'27'!J162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+'27'!J163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20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+'27'!J164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+'27'!J165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+'27'!J166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+'27'!J167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+'27'!J168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+'27'!J169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+'27'!J170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+'27'!J171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+'27'!J172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+'27'!J174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+'27'!J175</f>
        <v>11</v>
      </c>
      <c r="F175" s="70"/>
      <c r="G175" s="46">
        <f t="shared" si="29"/>
        <v>11</v>
      </c>
      <c r="H175" s="77">
        <v>0</v>
      </c>
      <c r="I175" s="75">
        <v>0</v>
      </c>
      <c r="J175" s="46">
        <f t="shared" si="30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+'27'!J176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+'27'!J177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+'27'!J178</f>
        <v>3</v>
      </c>
      <c r="F178" s="70"/>
      <c r="G178" s="46">
        <f t="shared" si="29"/>
        <v>3</v>
      </c>
      <c r="H178" s="77">
        <v>0</v>
      </c>
      <c r="I178" s="75">
        <v>0</v>
      </c>
      <c r="J178" s="46">
        <f t="shared" si="30"/>
        <v>3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+'27'!J179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+'27'!J180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+'27'!J181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+'27'!J182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+'27'!J183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+'27'!J184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+'27'!J185</f>
        <v>9</v>
      </c>
      <c r="F185" s="70"/>
      <c r="G185" s="46">
        <f t="shared" si="29"/>
        <v>9</v>
      </c>
      <c r="H185" s="77">
        <v>0</v>
      </c>
      <c r="I185" s="75">
        <v>0</v>
      </c>
      <c r="J185" s="46">
        <f t="shared" si="30"/>
        <v>9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+'27'!J186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+'27'!J188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+'27'!J190</f>
        <v>1</v>
      </c>
      <c r="F190" s="70"/>
      <c r="G190" s="46">
        <f t="shared" si="29"/>
        <v>1</v>
      </c>
      <c r="H190" s="77">
        <v>0</v>
      </c>
      <c r="I190" s="75">
        <v>0</v>
      </c>
      <c r="J190" s="46">
        <f t="shared" si="30"/>
        <v>1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+'27'!J191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+'27'!J192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+'27'!J193</f>
        <v>12</v>
      </c>
      <c r="F193" s="70"/>
      <c r="G193" s="46">
        <f t="shared" si="29"/>
        <v>12</v>
      </c>
      <c r="H193" s="77">
        <v>0</v>
      </c>
      <c r="I193" s="75">
        <v>0</v>
      </c>
      <c r="J193" s="46">
        <f t="shared" si="30"/>
        <v>9</v>
      </c>
      <c r="K193" s="71">
        <v>3</v>
      </c>
      <c r="L193" s="20">
        <v>60</v>
      </c>
      <c r="M193" s="64">
        <f t="shared" si="33"/>
        <v>180</v>
      </c>
      <c r="N193" s="17" t="s">
        <v>16</v>
      </c>
      <c r="O193" s="18"/>
      <c r="P193" s="145">
        <f t="shared" si="28"/>
        <v>180</v>
      </c>
      <c r="Q193" s="89">
        <v>38</v>
      </c>
      <c r="R193" s="43">
        <f t="shared" si="34"/>
        <v>114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+'27'!J194</f>
        <v>3</v>
      </c>
      <c r="F194" s="70"/>
      <c r="G194" s="46">
        <f t="shared" si="29"/>
        <v>3</v>
      </c>
      <c r="H194" s="77">
        <v>0</v>
      </c>
      <c r="I194" s="75">
        <v>0</v>
      </c>
      <c r="J194" s="46">
        <f t="shared" si="30"/>
        <v>3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+'27'!J195</f>
        <v>4</v>
      </c>
      <c r="F195" s="70"/>
      <c r="G195" s="46">
        <f t="shared" si="29"/>
        <v>4</v>
      </c>
      <c r="H195" s="77">
        <v>0</v>
      </c>
      <c r="I195" s="75">
        <v>0</v>
      </c>
      <c r="J195" s="46">
        <f t="shared" si="30"/>
        <v>2</v>
      </c>
      <c r="K195" s="71">
        <v>2</v>
      </c>
      <c r="L195" s="20">
        <v>60</v>
      </c>
      <c r="M195" s="64">
        <f t="shared" si="33"/>
        <v>120</v>
      </c>
      <c r="N195" s="17" t="s">
        <v>16</v>
      </c>
      <c r="O195" s="18"/>
      <c r="P195" s="145">
        <f t="shared" si="28"/>
        <v>120</v>
      </c>
      <c r="Q195" s="89">
        <v>38</v>
      </c>
      <c r="R195" s="43">
        <f t="shared" si="34"/>
        <v>76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+'27'!J196</f>
        <v>4</v>
      </c>
      <c r="F196" s="70"/>
      <c r="G196" s="46">
        <f t="shared" si="29"/>
        <v>4</v>
      </c>
      <c r="H196" s="77">
        <v>0</v>
      </c>
      <c r="I196" s="75">
        <v>0</v>
      </c>
      <c r="J196" s="46">
        <f t="shared" si="30"/>
        <v>4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+'27'!J197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ref="P197:P259" si="37">SUM(M197-O197)</f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+'27'!J198</f>
        <v>16</v>
      </c>
      <c r="F198" s="70"/>
      <c r="G198" s="46">
        <f t="shared" si="29"/>
        <v>16</v>
      </c>
      <c r="H198" s="77">
        <v>0</v>
      </c>
      <c r="I198" s="75">
        <v>0</v>
      </c>
      <c r="J198" s="46">
        <f t="shared" si="30"/>
        <v>16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+'27'!J199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+'27'!J200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+'27'!J201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+'27'!J202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+'27'!J203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+'27'!J204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+'27'!J205</f>
        <v>17</v>
      </c>
      <c r="F205" s="70"/>
      <c r="G205" s="46">
        <f t="shared" si="29"/>
        <v>17</v>
      </c>
      <c r="H205" s="77">
        <v>0</v>
      </c>
      <c r="I205" s="75">
        <v>0</v>
      </c>
      <c r="J205" s="46">
        <f t="shared" si="30"/>
        <v>17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+'27'!J206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+'27'!J208</f>
        <v>2</v>
      </c>
      <c r="F208" s="70"/>
      <c r="G208" s="46">
        <f t="shared" si="29"/>
        <v>2</v>
      </c>
      <c r="H208" s="77">
        <v>0</v>
      </c>
      <c r="I208" s="75">
        <v>0</v>
      </c>
      <c r="J208" s="46">
        <f t="shared" si="30"/>
        <v>2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+'27'!J209</f>
        <v>1</v>
      </c>
      <c r="F209" s="70"/>
      <c r="G209" s="46">
        <f t="shared" si="29"/>
        <v>1</v>
      </c>
      <c r="H209" s="77">
        <v>0</v>
      </c>
      <c r="I209" s="75">
        <v>0</v>
      </c>
      <c r="J209" s="46">
        <f t="shared" si="30"/>
        <v>1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+'27'!J210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+'27'!J211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+'27'!J212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+'27'!J213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+'27'!J214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+'27'!J215</f>
        <v>302</v>
      </c>
      <c r="F215" s="70"/>
      <c r="G215" s="46">
        <f t="shared" si="29"/>
        <v>302</v>
      </c>
      <c r="H215" s="77">
        <v>0</v>
      </c>
      <c r="I215" s="75">
        <v>0</v>
      </c>
      <c r="J215" s="46">
        <f t="shared" si="30"/>
        <v>302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+'27'!J216</f>
        <v>370</v>
      </c>
      <c r="F216" s="70"/>
      <c r="G216" s="46">
        <f t="shared" si="29"/>
        <v>370</v>
      </c>
      <c r="H216" s="77">
        <v>0</v>
      </c>
      <c r="I216" s="75">
        <v>0</v>
      </c>
      <c r="J216" s="46">
        <f t="shared" si="30"/>
        <v>370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+'27'!J217</f>
        <v>26</v>
      </c>
      <c r="F217" s="70"/>
      <c r="G217" s="46">
        <f t="shared" si="29"/>
        <v>26</v>
      </c>
      <c r="H217" s="77">
        <v>0</v>
      </c>
      <c r="I217" s="75">
        <v>0</v>
      </c>
      <c r="J217" s="46">
        <f t="shared" si="30"/>
        <v>26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+'27'!J218</f>
        <v>20</v>
      </c>
      <c r="F218" s="70"/>
      <c r="G218" s="46">
        <f t="shared" si="29"/>
        <v>20</v>
      </c>
      <c r="H218" s="77">
        <v>0</v>
      </c>
      <c r="I218" s="75">
        <v>0</v>
      </c>
      <c r="J218" s="46">
        <f t="shared" si="30"/>
        <v>19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5">
        <f t="shared" si="37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+'27'!J219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+'27'!J220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+'27'!J221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+'27'!J222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+'27'!J223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+'27'!J224</f>
        <v>255</v>
      </c>
      <c r="F224" s="70"/>
      <c r="G224" s="46">
        <f t="shared" si="29"/>
        <v>255</v>
      </c>
      <c r="H224" s="77">
        <v>0</v>
      </c>
      <c r="I224" s="75">
        <v>0</v>
      </c>
      <c r="J224" s="46">
        <f t="shared" si="30"/>
        <v>255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+'27'!J225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+'27'!J226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+'27'!J227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+'27'!J228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+'27'!J229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+'27'!J230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+'27'!J231</f>
        <v>0</v>
      </c>
      <c r="F231" s="70"/>
      <c r="G231" s="46">
        <f t="shared" ref="G231:G258" si="39">E231+F231</f>
        <v>0</v>
      </c>
      <c r="H231" s="77">
        <v>0</v>
      </c>
      <c r="I231" s="75">
        <v>0</v>
      </c>
      <c r="J231" s="46">
        <f t="shared" ref="J231:J259" si="40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+'27'!J232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+'27'!J233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+'27'!J234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+'27'!J235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+'27'!J236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+'27'!J237</f>
        <v>4</v>
      </c>
      <c r="F237" s="70"/>
      <c r="G237" s="46">
        <f t="shared" si="39"/>
        <v>4</v>
      </c>
      <c r="H237" s="77">
        <v>0</v>
      </c>
      <c r="I237" s="75">
        <v>0</v>
      </c>
      <c r="J237" s="46">
        <f t="shared" si="40"/>
        <v>4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+'27'!J238</f>
        <v>1</v>
      </c>
      <c r="F238" s="70"/>
      <c r="G238" s="46">
        <f t="shared" si="39"/>
        <v>1</v>
      </c>
      <c r="H238" s="77">
        <v>0</v>
      </c>
      <c r="I238" s="75">
        <v>0</v>
      </c>
      <c r="J238" s="46">
        <f t="shared" si="40"/>
        <v>1</v>
      </c>
      <c r="K238" s="71"/>
      <c r="L238" s="20">
        <v>50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+'27'!J239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+'27'!J240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+'27'!J241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+'27'!J242</f>
        <v>3</v>
      </c>
      <c r="F242" s="70"/>
      <c r="G242" s="46">
        <f t="shared" si="39"/>
        <v>3</v>
      </c>
      <c r="H242" s="77">
        <v>0</v>
      </c>
      <c r="I242" s="75">
        <v>0</v>
      </c>
      <c r="J242" s="46">
        <f t="shared" si="40"/>
        <v>3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+'27'!J243</f>
        <v>5</v>
      </c>
      <c r="F243" s="70"/>
      <c r="G243" s="46">
        <f t="shared" si="39"/>
        <v>5</v>
      </c>
      <c r="H243" s="77">
        <v>0</v>
      </c>
      <c r="I243" s="75">
        <v>0</v>
      </c>
      <c r="J243" s="46">
        <f t="shared" si="40"/>
        <v>5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+'27'!J244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+'27'!J245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+'27'!J246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+'27'!J247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+'27'!J248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+'27'!J249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+'27'!J250</f>
        <v>1</v>
      </c>
      <c r="F250" s="70"/>
      <c r="G250" s="46">
        <f t="shared" si="39"/>
        <v>1</v>
      </c>
      <c r="H250" s="77">
        <v>0</v>
      </c>
      <c r="I250" s="75">
        <v>0</v>
      </c>
      <c r="J250" s="46">
        <f t="shared" si="40"/>
        <v>1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+'27'!J251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+'27'!J252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>
        <v>25</v>
      </c>
      <c r="M252" s="64">
        <f t="shared" si="33"/>
        <v>0</v>
      </c>
      <c r="N252" s="17" t="s">
        <v>16</v>
      </c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+'27'!J253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7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1476</v>
      </c>
      <c r="D254" s="10" t="s">
        <v>432</v>
      </c>
      <c r="E254" s="63">
        <f>+'27'!J254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>
        <v>16</v>
      </c>
      <c r="M254" s="64">
        <f t="shared" si="33"/>
        <v>0</v>
      </c>
      <c r="N254" s="17" t="s">
        <v>16</v>
      </c>
      <c r="O254" s="18"/>
      <c r="P254" s="23">
        <f t="shared" si="37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+'27'!J255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7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+'27'!J256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7"/>
        <v>0</v>
      </c>
      <c r="Q256" s="89"/>
      <c r="R256" s="43"/>
    </row>
    <row r="257" spans="1:18" ht="25.5" x14ac:dyDescent="0.55000000000000004">
      <c r="A257" s="10"/>
      <c r="B257" s="10"/>
      <c r="C257" s="19"/>
      <c r="D257" s="10"/>
      <c r="E257" s="63">
        <f>+'27'!J257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7"/>
        <v>0</v>
      </c>
      <c r="Q257" s="89"/>
      <c r="R257" s="43"/>
    </row>
    <row r="258" spans="1:18" ht="24" customHeight="1" x14ac:dyDescent="0.55000000000000004">
      <c r="A258" s="10"/>
      <c r="B258" s="10"/>
      <c r="C258" s="19"/>
      <c r="D258" s="10"/>
      <c r="E258" s="63">
        <f>+'27'!J258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4"/>
        <v>0</v>
      </c>
    </row>
    <row r="259" spans="1:18" x14ac:dyDescent="0.5">
      <c r="A259" s="10"/>
      <c r="B259" s="10"/>
      <c r="C259" s="19"/>
      <c r="D259" s="10"/>
      <c r="E259" s="63">
        <f>+'27'!J259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si="40"/>
        <v>0</v>
      </c>
      <c r="K259" s="71"/>
      <c r="L259" s="142"/>
      <c r="M259" s="64">
        <f t="shared" ref="M259" si="46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7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R260" s="74">
        <f>SUM(R5:R259)</f>
        <v>493.51000000000005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  <c r="Q261" s="87"/>
    </row>
    <row r="262" spans="1:18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1320</v>
      </c>
      <c r="Q262" s="87"/>
    </row>
    <row r="263" spans="1:18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18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983</v>
      </c>
      <c r="O264" s="2">
        <v>108</v>
      </c>
      <c r="P264" s="2">
        <v>225</v>
      </c>
      <c r="Q264" s="87">
        <v>510</v>
      </c>
      <c r="R264" s="2">
        <v>140</v>
      </c>
    </row>
    <row r="265" spans="1:18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18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8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99</v>
      </c>
      <c r="P267" s="136"/>
      <c r="Q267" s="136"/>
      <c r="R267" s="136"/>
    </row>
    <row r="268" spans="1:18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238</v>
      </c>
      <c r="P268" s="136"/>
      <c r="Q268" s="136"/>
      <c r="R268" s="136"/>
    </row>
    <row r="269" spans="1:18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238</v>
      </c>
      <c r="P269" s="138" t="s">
        <v>1416</v>
      </c>
      <c r="Q269" s="139" t="s">
        <v>1417</v>
      </c>
      <c r="R269" s="140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240</v>
      </c>
    </row>
    <row r="271" spans="1:18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8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240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72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5.04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162.96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R342"/>
  <sheetViews>
    <sheetView zoomScale="80" zoomScaleNormal="80" workbookViewId="0">
      <pane xSplit="10" ySplit="4" topLeftCell="L5" activePane="bottomRight" state="frozen"/>
      <selection activeCell="B254" sqref="B254:L254"/>
      <selection pane="topRight" activeCell="B254" sqref="B254:L254"/>
      <selection pane="bottomLeft" activeCell="B254" sqref="B254:L254"/>
      <selection pane="bottomRight" activeCell="L49" sqref="L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+'28'!J5</f>
        <v>6</v>
      </c>
      <c r="F5" s="70"/>
      <c r="G5" s="46">
        <f t="shared" ref="G5:G26" si="0">E5+F5</f>
        <v>6</v>
      </c>
      <c r="H5" s="77">
        <v>0</v>
      </c>
      <c r="I5" s="75">
        <v>0</v>
      </c>
      <c r="J5" s="46">
        <f t="shared" ref="J5:J26" si="1">+G5-H5-K5-I5</f>
        <v>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+'28'!J6</f>
        <v>76</v>
      </c>
      <c r="F6" s="70"/>
      <c r="G6" s="46">
        <f t="shared" si="0"/>
        <v>76</v>
      </c>
      <c r="H6" s="77">
        <v>0</v>
      </c>
      <c r="I6" s="75">
        <v>0</v>
      </c>
      <c r="J6" s="46">
        <f t="shared" si="1"/>
        <v>76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3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+'28'!J11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+'28'!J21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+'28'!J22</f>
        <v>48</v>
      </c>
      <c r="F22" s="70"/>
      <c r="G22" s="46">
        <f t="shared" si="0"/>
        <v>48</v>
      </c>
      <c r="H22" s="77">
        <v>0</v>
      </c>
      <c r="I22" s="75">
        <v>0</v>
      </c>
      <c r="J22" s="46">
        <f t="shared" si="1"/>
        <v>44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100</v>
      </c>
      <c r="P22" s="145">
        <f t="shared" si="2"/>
        <v>300</v>
      </c>
      <c r="Q22" s="13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+'28'!J24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12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+'28'!J26</f>
        <v>0</v>
      </c>
      <c r="F26" s="70">
        <v>2</v>
      </c>
      <c r="G26" s="46">
        <f t="shared" si="0"/>
        <v>2</v>
      </c>
      <c r="H26" s="77">
        <v>0</v>
      </c>
      <c r="I26" s="75">
        <v>0</v>
      </c>
      <c r="J26" s="46">
        <f t="shared" si="1"/>
        <v>0</v>
      </c>
      <c r="K26" s="71">
        <v>2</v>
      </c>
      <c r="L26" s="15">
        <v>100</v>
      </c>
      <c r="M26" s="64">
        <f t="shared" si="3"/>
        <v>200</v>
      </c>
      <c r="N26" s="17" t="s">
        <v>16</v>
      </c>
      <c r="O26" s="18"/>
      <c r="P26" s="145">
        <f t="shared" si="2"/>
        <v>200</v>
      </c>
      <c r="Q26" s="131">
        <v>32.97</v>
      </c>
      <c r="R26" s="43">
        <f t="shared" si="4"/>
        <v>65.94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+'28'!J28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+'28'!J31</f>
        <v>36</v>
      </c>
      <c r="F31" s="70"/>
      <c r="G31" s="46">
        <f t="shared" si="5"/>
        <v>36</v>
      </c>
      <c r="H31" s="77">
        <v>0</v>
      </c>
      <c r="I31" s="75">
        <v>0</v>
      </c>
      <c r="J31" s="46">
        <f t="shared" si="6"/>
        <v>27</v>
      </c>
      <c r="K31" s="71">
        <v>9</v>
      </c>
      <c r="L31" s="15">
        <v>100</v>
      </c>
      <c r="M31" s="64">
        <f t="shared" si="3"/>
        <v>900</v>
      </c>
      <c r="N31" s="17" t="s">
        <v>16</v>
      </c>
      <c r="O31" s="18">
        <v>40</v>
      </c>
      <c r="P31" s="145">
        <f t="shared" si="2"/>
        <v>860</v>
      </c>
      <c r="Q31" s="131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+'28'!J32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+'28'!J33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+'28'!J34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1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+'28'!J39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0</v>
      </c>
      <c r="M39" s="64">
        <f t="shared" si="3"/>
        <v>0</v>
      </c>
      <c r="N39" s="17" t="s">
        <v>1454</v>
      </c>
      <c r="O39" s="18"/>
      <c r="P39" s="23">
        <f t="shared" si="2"/>
        <v>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+'28'!J40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+'28'!J41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3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45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+'28'!J46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+'28'!J47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+'28'!J48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+'28'!J49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+'28'!J50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+'28'!J53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+'28'!J55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+'28'!J57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+'28'!J58</f>
        <v>1</v>
      </c>
      <c r="F58" s="70"/>
      <c r="G58" s="46">
        <f t="shared" si="5"/>
        <v>1</v>
      </c>
      <c r="H58" s="77">
        <v>1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1460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+'28'!J59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+'28'!J62</f>
        <v>7</v>
      </c>
      <c r="F62" s="70"/>
      <c r="G62" s="46">
        <f t="shared" si="5"/>
        <v>7</v>
      </c>
      <c r="H62" s="77">
        <v>0</v>
      </c>
      <c r="I62" s="75">
        <v>0</v>
      </c>
      <c r="J62" s="46">
        <f t="shared" si="6"/>
        <v>7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+'28'!J64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1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+'28'!J65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1</v>
      </c>
      <c r="K65" s="71">
        <v>3</v>
      </c>
      <c r="L65" s="15">
        <v>50</v>
      </c>
      <c r="M65" s="64">
        <f t="shared" si="3"/>
        <v>150</v>
      </c>
      <c r="N65" s="17" t="s">
        <v>16</v>
      </c>
      <c r="O65" s="18">
        <v>25</v>
      </c>
      <c r="P65" s="145">
        <f t="shared" si="2"/>
        <v>125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+'28'!J66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0</v>
      </c>
      <c r="K66" s="71">
        <v>3</v>
      </c>
      <c r="L66" s="15">
        <v>50</v>
      </c>
      <c r="M66" s="64">
        <f t="shared" si="3"/>
        <v>150</v>
      </c>
      <c r="N66" s="17" t="s">
        <v>16</v>
      </c>
      <c r="O66" s="18"/>
      <c r="P66" s="145">
        <f t="shared" si="2"/>
        <v>150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+'28'!J72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+'28'!J74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+'28'!J77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+'28'!J80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+'28'!J81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+'28'!J102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+'28'!J110</f>
        <v>13</v>
      </c>
      <c r="F110" s="70"/>
      <c r="G110" s="46">
        <f t="shared" si="20"/>
        <v>13</v>
      </c>
      <c r="H110" s="77">
        <v>0</v>
      </c>
      <c r="I110" s="75">
        <v>0</v>
      </c>
      <c r="J110" s="46">
        <f t="shared" si="21"/>
        <v>13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+'28'!J111</f>
        <v>13</v>
      </c>
      <c r="F111" s="70"/>
      <c r="G111" s="46">
        <f t="shared" si="20"/>
        <v>13</v>
      </c>
      <c r="H111" s="77">
        <v>0</v>
      </c>
      <c r="I111" s="75">
        <v>0</v>
      </c>
      <c r="J111" s="46">
        <f t="shared" si="21"/>
        <v>12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>
        <v>25</v>
      </c>
      <c r="P111" s="145">
        <f t="shared" si="7"/>
        <v>225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+'28'!J112</f>
        <v>7</v>
      </c>
      <c r="F112" s="70"/>
      <c r="G112" s="46">
        <f t="shared" si="20"/>
        <v>7</v>
      </c>
      <c r="H112" s="77">
        <v>0</v>
      </c>
      <c r="I112" s="75">
        <v>0</v>
      </c>
      <c r="J112" s="46">
        <f t="shared" si="21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+'28'!J113</f>
        <v>14</v>
      </c>
      <c r="F113" s="70"/>
      <c r="G113" s="46">
        <f t="shared" si="20"/>
        <v>14</v>
      </c>
      <c r="H113" s="77">
        <v>0</v>
      </c>
      <c r="I113" s="75">
        <v>0</v>
      </c>
      <c r="J113" s="46">
        <f t="shared" si="21"/>
        <v>14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+'28'!J115</f>
        <v>4</v>
      </c>
      <c r="F115" s="70"/>
      <c r="G115" s="46">
        <f t="shared" si="20"/>
        <v>4</v>
      </c>
      <c r="H115" s="77">
        <v>0</v>
      </c>
      <c r="I115" s="75">
        <v>0</v>
      </c>
      <c r="J115" s="46">
        <f t="shared" si="21"/>
        <v>4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+'28'!J116</f>
        <v>14</v>
      </c>
      <c r="F116" s="70"/>
      <c r="G116" s="46">
        <f t="shared" si="20"/>
        <v>14</v>
      </c>
      <c r="H116" s="77">
        <v>0</v>
      </c>
      <c r="I116" s="75">
        <v>0</v>
      </c>
      <c r="J116" s="46">
        <f t="shared" si="21"/>
        <v>14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+'28'!J117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+'28'!J120</f>
        <v>1</v>
      </c>
      <c r="F120" s="70"/>
      <c r="G120" s="46">
        <f t="shared" si="20"/>
        <v>1</v>
      </c>
      <c r="H120" s="77">
        <v>0</v>
      </c>
      <c r="I120" s="75">
        <v>0</v>
      </c>
      <c r="J120" s="46">
        <f t="shared" si="21"/>
        <v>0</v>
      </c>
      <c r="K120" s="71">
        <v>1</v>
      </c>
      <c r="L120" s="22">
        <v>40</v>
      </c>
      <c r="M120" s="64">
        <f t="shared" si="8"/>
        <v>40</v>
      </c>
      <c r="N120" s="17" t="s">
        <v>16</v>
      </c>
      <c r="O120" s="18">
        <v>10</v>
      </c>
      <c r="P120" s="145">
        <f t="shared" si="7"/>
        <v>30</v>
      </c>
      <c r="Q120" s="89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+'28'!J125</f>
        <v>8</v>
      </c>
      <c r="F125" s="70"/>
      <c r="G125" s="46">
        <f t="shared" si="20"/>
        <v>8</v>
      </c>
      <c r="H125" s="77">
        <v>0</v>
      </c>
      <c r="I125" s="75">
        <v>0</v>
      </c>
      <c r="J125" s="46">
        <f t="shared" si="21"/>
        <v>8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+'28'!J126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+'28'!J131</f>
        <v>8</v>
      </c>
      <c r="F131" s="70"/>
      <c r="G131" s="46">
        <f t="shared" si="20"/>
        <v>8</v>
      </c>
      <c r="H131" s="77">
        <v>0</v>
      </c>
      <c r="I131" s="75">
        <v>0</v>
      </c>
      <c r="J131" s="46">
        <f t="shared" si="21"/>
        <v>7</v>
      </c>
      <c r="K131" s="71">
        <v>1</v>
      </c>
      <c r="L131" s="22">
        <v>50</v>
      </c>
      <c r="M131" s="64">
        <f t="shared" si="8"/>
        <v>50</v>
      </c>
      <c r="N131" s="17" t="s">
        <v>1462</v>
      </c>
      <c r="O131" s="18">
        <v>50</v>
      </c>
      <c r="P131" s="23">
        <f t="shared" si="7"/>
        <v>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+'28'!J132</f>
        <v>4</v>
      </c>
      <c r="F132" s="70"/>
      <c r="G132" s="46">
        <f t="shared" si="20"/>
        <v>4</v>
      </c>
      <c r="H132" s="77">
        <v>0</v>
      </c>
      <c r="I132" s="75">
        <v>0</v>
      </c>
      <c r="J132" s="46">
        <f t="shared" si="21"/>
        <v>4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+'28'!J133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+'28'!J141</f>
        <v>15</v>
      </c>
      <c r="F141" s="70"/>
      <c r="G141" s="46">
        <f t="shared" si="20"/>
        <v>15</v>
      </c>
      <c r="H141" s="77">
        <v>0</v>
      </c>
      <c r="I141" s="75">
        <v>0</v>
      </c>
      <c r="J141" s="46">
        <f t="shared" si="21"/>
        <v>15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+'28'!J142</f>
        <v>3</v>
      </c>
      <c r="F142" s="70"/>
      <c r="G142" s="46">
        <f t="shared" si="20"/>
        <v>3</v>
      </c>
      <c r="H142" s="77">
        <v>0</v>
      </c>
      <c r="I142" s="75">
        <v>0</v>
      </c>
      <c r="J142" s="46">
        <f t="shared" si="21"/>
        <v>3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+'28'!J150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+'28'!J154</f>
        <v>3</v>
      </c>
      <c r="F154" s="70"/>
      <c r="G154" s="46">
        <f t="shared" si="20"/>
        <v>3</v>
      </c>
      <c r="H154" s="77">
        <v>0</v>
      </c>
      <c r="I154" s="75">
        <v>0</v>
      </c>
      <c r="J154" s="46">
        <f t="shared" si="21"/>
        <v>2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/>
      <c r="P154" s="145">
        <f t="shared" si="26"/>
        <v>25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+'28'!J159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+'28'!J162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+'28'!J163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+'28'!J164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+'28'!J165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+'28'!J166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+'28'!J167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+'28'!J168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+'28'!J169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+'28'!J170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+'28'!J171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+'28'!J172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+'28'!J174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+'28'!J175</f>
        <v>11</v>
      </c>
      <c r="F175" s="70"/>
      <c r="G175" s="46">
        <f t="shared" si="27"/>
        <v>11</v>
      </c>
      <c r="H175" s="77">
        <v>0</v>
      </c>
      <c r="I175" s="75">
        <v>0</v>
      </c>
      <c r="J175" s="46">
        <f t="shared" si="28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+'28'!J176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+'28'!J177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+'28'!J178</f>
        <v>3</v>
      </c>
      <c r="F178" s="70"/>
      <c r="G178" s="46">
        <f t="shared" si="27"/>
        <v>3</v>
      </c>
      <c r="H178" s="77">
        <v>0</v>
      </c>
      <c r="I178" s="75">
        <v>0</v>
      </c>
      <c r="J178" s="46">
        <f t="shared" si="28"/>
        <v>3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+'28'!J179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+'28'!J180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+'28'!J181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+'28'!J182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+'28'!J183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+'28'!J184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+'28'!J185</f>
        <v>9</v>
      </c>
      <c r="F185" s="70"/>
      <c r="G185" s="46">
        <f t="shared" si="27"/>
        <v>9</v>
      </c>
      <c r="H185" s="77">
        <v>0</v>
      </c>
      <c r="I185" s="75">
        <v>0</v>
      </c>
      <c r="J185" s="46">
        <f t="shared" si="28"/>
        <v>9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+'28'!J186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+'28'!J188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+'28'!J190</f>
        <v>1</v>
      </c>
      <c r="F190" s="70"/>
      <c r="G190" s="46">
        <f t="shared" si="27"/>
        <v>1</v>
      </c>
      <c r="H190" s="77">
        <v>0</v>
      </c>
      <c r="I190" s="75">
        <v>0</v>
      </c>
      <c r="J190" s="46">
        <f t="shared" si="28"/>
        <v>1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+'28'!J191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+'28'!J192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+'28'!J193</f>
        <v>9</v>
      </c>
      <c r="F193" s="70"/>
      <c r="G193" s="46">
        <f t="shared" si="27"/>
        <v>9</v>
      </c>
      <c r="H193" s="77">
        <v>0</v>
      </c>
      <c r="I193" s="75">
        <v>0</v>
      </c>
      <c r="J193" s="46">
        <f t="shared" si="28"/>
        <v>9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+'28'!J194</f>
        <v>3</v>
      </c>
      <c r="F194" s="70"/>
      <c r="G194" s="46">
        <f t="shared" si="27"/>
        <v>3</v>
      </c>
      <c r="H194" s="77">
        <v>0</v>
      </c>
      <c r="I194" s="75">
        <v>0</v>
      </c>
      <c r="J194" s="46">
        <f t="shared" si="28"/>
        <v>2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45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+'28'!J195</f>
        <v>2</v>
      </c>
      <c r="F195" s="70"/>
      <c r="G195" s="46">
        <f t="shared" si="27"/>
        <v>2</v>
      </c>
      <c r="H195" s="77">
        <v>0</v>
      </c>
      <c r="I195" s="75">
        <v>0</v>
      </c>
      <c r="J195" s="46">
        <f t="shared" si="28"/>
        <v>2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+'28'!J196</f>
        <v>4</v>
      </c>
      <c r="F196" s="70"/>
      <c r="G196" s="46">
        <f t="shared" si="27"/>
        <v>4</v>
      </c>
      <c r="H196" s="77">
        <v>0</v>
      </c>
      <c r="I196" s="75">
        <v>0</v>
      </c>
      <c r="J196" s="46">
        <f t="shared" si="28"/>
        <v>4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+'28'!J197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+'28'!J198</f>
        <v>16</v>
      </c>
      <c r="F198" s="70"/>
      <c r="G198" s="46">
        <f t="shared" si="27"/>
        <v>16</v>
      </c>
      <c r="H198" s="77">
        <v>0</v>
      </c>
      <c r="I198" s="75">
        <v>0</v>
      </c>
      <c r="J198" s="46">
        <f t="shared" si="28"/>
        <v>13</v>
      </c>
      <c r="K198" s="71">
        <v>3</v>
      </c>
      <c r="L198" s="20">
        <v>150</v>
      </c>
      <c r="M198" s="64">
        <f t="shared" si="31"/>
        <v>450</v>
      </c>
      <c r="N198" s="17" t="s">
        <v>16</v>
      </c>
      <c r="O198" s="18"/>
      <c r="P198" s="145">
        <f t="shared" ref="P198:P259" si="36">SUM(M198-O198)</f>
        <v>450</v>
      </c>
      <c r="Q198" s="89">
        <v>64.38</v>
      </c>
      <c r="R198" s="43">
        <f t="shared" si="32"/>
        <v>193.14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+'28'!J199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+'28'!J200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+'28'!J201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+'28'!J202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+'28'!J203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+'28'!J204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+'28'!J205</f>
        <v>17</v>
      </c>
      <c r="F205" s="70"/>
      <c r="G205" s="46">
        <f t="shared" si="27"/>
        <v>17</v>
      </c>
      <c r="H205" s="77">
        <v>0</v>
      </c>
      <c r="I205" s="75">
        <v>0</v>
      </c>
      <c r="J205" s="46">
        <f t="shared" si="28"/>
        <v>17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+'28'!J206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+'28'!J208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+'28'!J209</f>
        <v>1</v>
      </c>
      <c r="F209" s="70"/>
      <c r="G209" s="46">
        <f t="shared" si="27"/>
        <v>1</v>
      </c>
      <c r="H209" s="77">
        <v>0</v>
      </c>
      <c r="I209" s="75">
        <v>0</v>
      </c>
      <c r="J209" s="46">
        <f t="shared" si="28"/>
        <v>1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+'28'!J210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+'28'!J211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40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+'28'!J212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+'28'!J213</f>
        <v>0</v>
      </c>
      <c r="F213" s="70">
        <v>1</v>
      </c>
      <c r="G213" s="46">
        <f t="shared" si="27"/>
        <v>1</v>
      </c>
      <c r="H213" s="77">
        <v>0</v>
      </c>
      <c r="I213" s="75">
        <v>0</v>
      </c>
      <c r="J213" s="46">
        <f t="shared" si="28"/>
        <v>0</v>
      </c>
      <c r="K213" s="71">
        <v>1</v>
      </c>
      <c r="L213" s="20">
        <v>40</v>
      </c>
      <c r="M213" s="64">
        <f t="shared" si="31"/>
        <v>40</v>
      </c>
      <c r="N213" s="17" t="s">
        <v>16</v>
      </c>
      <c r="O213" s="18"/>
      <c r="P213" s="145">
        <f t="shared" si="36"/>
        <v>40</v>
      </c>
      <c r="Q213" s="89">
        <v>15</v>
      </c>
      <c r="R213" s="43">
        <f t="shared" si="32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+'28'!J214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+'28'!J215</f>
        <v>302</v>
      </c>
      <c r="F215" s="70"/>
      <c r="G215" s="46">
        <f t="shared" si="27"/>
        <v>302</v>
      </c>
      <c r="H215" s="77">
        <v>0</v>
      </c>
      <c r="I215" s="75">
        <v>0</v>
      </c>
      <c r="J215" s="46">
        <f t="shared" si="28"/>
        <v>302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+'28'!J216</f>
        <v>370</v>
      </c>
      <c r="F216" s="70"/>
      <c r="G216" s="46">
        <f t="shared" si="27"/>
        <v>370</v>
      </c>
      <c r="H216" s="77">
        <v>0</v>
      </c>
      <c r="I216" s="75">
        <v>0</v>
      </c>
      <c r="J216" s="46">
        <f t="shared" si="28"/>
        <v>370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+'28'!J217</f>
        <v>26</v>
      </c>
      <c r="F217" s="70"/>
      <c r="G217" s="46">
        <f t="shared" si="27"/>
        <v>26</v>
      </c>
      <c r="H217" s="77">
        <v>0</v>
      </c>
      <c r="I217" s="75">
        <v>0</v>
      </c>
      <c r="J217" s="46">
        <f t="shared" si="28"/>
        <v>26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+'28'!J218</f>
        <v>19</v>
      </c>
      <c r="F218" s="70"/>
      <c r="G218" s="46">
        <f t="shared" si="27"/>
        <v>19</v>
      </c>
      <c r="H218" s="77">
        <v>0</v>
      </c>
      <c r="I218" s="75">
        <v>0</v>
      </c>
      <c r="J218" s="46">
        <f t="shared" si="28"/>
        <v>18</v>
      </c>
      <c r="K218" s="71">
        <v>1</v>
      </c>
      <c r="L218" s="20">
        <v>20</v>
      </c>
      <c r="M218" s="64">
        <f t="shared" si="31"/>
        <v>20</v>
      </c>
      <c r="N218" s="17" t="s">
        <v>16</v>
      </c>
      <c r="O218" s="18"/>
      <c r="P218" s="145">
        <f t="shared" si="36"/>
        <v>20</v>
      </c>
      <c r="Q218" s="89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+'28'!J219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+'28'!J220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+'28'!J221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+'28'!J222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+'28'!J223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+'28'!J224</f>
        <v>255</v>
      </c>
      <c r="F224" s="70"/>
      <c r="G224" s="46">
        <f t="shared" si="27"/>
        <v>255</v>
      </c>
      <c r="H224" s="77">
        <v>0</v>
      </c>
      <c r="I224" s="75">
        <v>0</v>
      </c>
      <c r="J224" s="46">
        <f t="shared" si="28"/>
        <v>255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+'28'!J225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+'28'!J226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+'28'!J227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+'28'!J228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+'28'!J229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+'28'!J230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+'28'!J231</f>
        <v>0</v>
      </c>
      <c r="F231" s="70"/>
      <c r="G231" s="46">
        <f t="shared" ref="G231:G258" si="38">E231+F231</f>
        <v>0</v>
      </c>
      <c r="H231" s="77">
        <v>0</v>
      </c>
      <c r="I231" s="75">
        <v>0</v>
      </c>
      <c r="J231" s="46">
        <f t="shared" ref="J231:J258" si="39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+'28'!J232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+'28'!J233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+'28'!J234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+'28'!J235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49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+'28'!J236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39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+'28'!J237</f>
        <v>4</v>
      </c>
      <c r="F237" s="70"/>
      <c r="G237" s="46">
        <f t="shared" si="38"/>
        <v>4</v>
      </c>
      <c r="H237" s="77">
        <v>0</v>
      </c>
      <c r="I237" s="75">
        <v>0</v>
      </c>
      <c r="J237" s="46">
        <f t="shared" si="39"/>
        <v>4</v>
      </c>
      <c r="K237" s="71"/>
      <c r="L237" s="20">
        <v>50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+'28'!J238</f>
        <v>1</v>
      </c>
      <c r="F238" s="70"/>
      <c r="G238" s="46">
        <f t="shared" si="38"/>
        <v>1</v>
      </c>
      <c r="H238" s="77">
        <v>0</v>
      </c>
      <c r="I238" s="75">
        <v>0</v>
      </c>
      <c r="J238" s="46">
        <f t="shared" si="39"/>
        <v>1</v>
      </c>
      <c r="K238" s="71"/>
      <c r="L238" s="20">
        <v>50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+'28'!J239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+'28'!J240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80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+'28'!J241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+'28'!J242</f>
        <v>3</v>
      </c>
      <c r="F242" s="70"/>
      <c r="G242" s="46">
        <f t="shared" si="38"/>
        <v>3</v>
      </c>
      <c r="H242" s="77">
        <v>0</v>
      </c>
      <c r="I242" s="75">
        <v>0</v>
      </c>
      <c r="J242" s="46">
        <f t="shared" si="39"/>
        <v>3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+'28'!J243</f>
        <v>5</v>
      </c>
      <c r="F243" s="70"/>
      <c r="G243" s="46">
        <f t="shared" si="38"/>
        <v>5</v>
      </c>
      <c r="H243" s="77">
        <v>0</v>
      </c>
      <c r="I243" s="75">
        <v>0</v>
      </c>
      <c r="J243" s="46">
        <f t="shared" si="39"/>
        <v>4</v>
      </c>
      <c r="K243" s="71">
        <v>1</v>
      </c>
      <c r="L243" s="20">
        <v>35</v>
      </c>
      <c r="M243" s="64">
        <f t="shared" ref="M243:M246" si="42">+L243*K243</f>
        <v>35</v>
      </c>
      <c r="N243" s="17" t="s">
        <v>16</v>
      </c>
      <c r="O243" s="18">
        <v>7</v>
      </c>
      <c r="P243" s="145">
        <f t="shared" si="36"/>
        <v>28</v>
      </c>
      <c r="Q243" s="89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+'28'!J244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22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+'28'!J245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35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+'28'!J246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+'28'!J247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15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+'28'!J248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+'28'!J249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+'28'!J250</f>
        <v>1</v>
      </c>
      <c r="F250" s="70"/>
      <c r="G250" s="46">
        <f t="shared" si="38"/>
        <v>1</v>
      </c>
      <c r="H250" s="77">
        <v>0</v>
      </c>
      <c r="I250" s="75">
        <v>0</v>
      </c>
      <c r="J250" s="46">
        <f t="shared" si="39"/>
        <v>1</v>
      </c>
      <c r="K250" s="71"/>
      <c r="L250" s="20">
        <v>35</v>
      </c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+'28'!J251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+'28'!J252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>
        <v>25</v>
      </c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+'28'!J253</f>
        <v>0</v>
      </c>
      <c r="F253" s="70"/>
      <c r="G253" s="46">
        <f t="shared" si="38"/>
        <v>0</v>
      </c>
      <c r="H253" s="77">
        <v>0</v>
      </c>
      <c r="I253" s="75">
        <v>0</v>
      </c>
      <c r="J253" s="46">
        <f t="shared" si="39"/>
        <v>0</v>
      </c>
      <c r="K253" s="71"/>
      <c r="L253" s="20">
        <v>15</v>
      </c>
      <c r="M253" s="64">
        <f t="shared" si="31"/>
        <v>0</v>
      </c>
      <c r="N253" s="17" t="s">
        <v>16</v>
      </c>
      <c r="O253" s="18"/>
      <c r="P253" s="23">
        <f t="shared" si="36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1476</v>
      </c>
      <c r="D254" s="10" t="s">
        <v>432</v>
      </c>
      <c r="E254" s="63">
        <f>+'28'!J254</f>
        <v>0</v>
      </c>
      <c r="F254" s="70"/>
      <c r="G254" s="46">
        <f t="shared" si="38"/>
        <v>0</v>
      </c>
      <c r="H254" s="77">
        <v>0</v>
      </c>
      <c r="I254" s="75">
        <v>0</v>
      </c>
      <c r="J254" s="46">
        <f t="shared" si="39"/>
        <v>0</v>
      </c>
      <c r="K254" s="71"/>
      <c r="L254" s="20">
        <v>16</v>
      </c>
      <c r="M254" s="64">
        <f t="shared" si="31"/>
        <v>0</v>
      </c>
      <c r="N254" s="17" t="s">
        <v>16</v>
      </c>
      <c r="O254" s="18"/>
      <c r="P254" s="23">
        <f t="shared" si="36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+'28'!J255</f>
        <v>0</v>
      </c>
      <c r="F255" s="70"/>
      <c r="G255" s="46">
        <f t="shared" si="38"/>
        <v>0</v>
      </c>
      <c r="H255" s="77">
        <v>0</v>
      </c>
      <c r="I255" s="75">
        <v>0</v>
      </c>
      <c r="J255" s="46">
        <f t="shared" si="39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6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+'28'!J256</f>
        <v>0</v>
      </c>
      <c r="F256" s="70"/>
      <c r="G256" s="46">
        <f t="shared" si="38"/>
        <v>0</v>
      </c>
      <c r="H256" s="77">
        <v>0</v>
      </c>
      <c r="I256" s="75">
        <v>0</v>
      </c>
      <c r="J256" s="46">
        <f t="shared" si="39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6"/>
        <v>0</v>
      </c>
      <c r="Q256" s="89"/>
      <c r="R256" s="43"/>
    </row>
    <row r="257" spans="1:18" ht="25.5" x14ac:dyDescent="0.55000000000000004">
      <c r="A257" s="10"/>
      <c r="B257" s="10"/>
      <c r="C257" s="19"/>
      <c r="D257" s="10"/>
      <c r="E257" s="63">
        <f>+'28'!J257</f>
        <v>0</v>
      </c>
      <c r="F257" s="70"/>
      <c r="G257" s="46">
        <f t="shared" si="38"/>
        <v>0</v>
      </c>
      <c r="H257" s="77">
        <v>0</v>
      </c>
      <c r="I257" s="75">
        <v>0</v>
      </c>
      <c r="J257" s="46">
        <f t="shared" si="39"/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si="36"/>
        <v>0</v>
      </c>
      <c r="Q257" s="89"/>
      <c r="R257" s="43"/>
    </row>
    <row r="258" spans="1:18" ht="24" customHeight="1" x14ac:dyDescent="0.55000000000000004">
      <c r="A258" s="10"/>
      <c r="B258" s="10"/>
      <c r="C258" s="19"/>
      <c r="D258" s="10"/>
      <c r="E258" s="63">
        <f>+'28'!J258</f>
        <v>0</v>
      </c>
      <c r="F258" s="70"/>
      <c r="G258" s="46">
        <f t="shared" si="38"/>
        <v>0</v>
      </c>
      <c r="H258" s="77">
        <v>0</v>
      </c>
      <c r="I258" s="75">
        <v>0</v>
      </c>
      <c r="J258" s="46">
        <f t="shared" si="39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si="36"/>
        <v>0</v>
      </c>
      <c r="Q258" s="89"/>
      <c r="R258" s="43">
        <f t="shared" si="32"/>
        <v>0</v>
      </c>
    </row>
    <row r="259" spans="1:18" x14ac:dyDescent="0.5">
      <c r="A259" s="10"/>
      <c r="B259" s="10"/>
      <c r="C259" s="19"/>
      <c r="D259" s="10"/>
      <c r="E259" s="63">
        <f>+'28'!J259</f>
        <v>0</v>
      </c>
      <c r="F259" s="70"/>
      <c r="G259" s="46">
        <f t="shared" ref="G259" si="44">E259+F259</f>
        <v>0</v>
      </c>
      <c r="H259" s="77">
        <v>0</v>
      </c>
      <c r="I259" s="75">
        <v>0</v>
      </c>
      <c r="J259" s="46">
        <f t="shared" ref="J259" si="45">+G259-H259-K259-I259</f>
        <v>0</v>
      </c>
      <c r="K259" s="71"/>
      <c r="L259" s="142"/>
      <c r="M259" s="64">
        <f t="shared" ref="M259" si="46">+L259*K259</f>
        <v>0</v>
      </c>
      <c r="N259" s="17" t="s">
        <v>16</v>
      </c>
      <c r="O259" s="18"/>
      <c r="P259" s="23">
        <f t="shared" si="36"/>
        <v>0</v>
      </c>
      <c r="Q259" s="89"/>
      <c r="R259" s="43">
        <f t="shared" ref="R259" si="47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R260" s="74">
        <f>SUM(R5:R259)</f>
        <v>1047.2800000000002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  <c r="Q261" s="87"/>
    </row>
    <row r="262" spans="1:18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2930</v>
      </c>
      <c r="Q262" s="87"/>
    </row>
    <row r="263" spans="1:18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18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540</v>
      </c>
      <c r="O264" s="2">
        <v>150</v>
      </c>
      <c r="P264" s="2">
        <v>300</v>
      </c>
      <c r="Q264" s="87">
        <v>90</v>
      </c>
    </row>
    <row r="265" spans="1:18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18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8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257</v>
      </c>
      <c r="P267" s="136"/>
      <c r="Q267" s="136"/>
      <c r="R267" s="136"/>
    </row>
    <row r="268" spans="1:18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2133</v>
      </c>
      <c r="P268" s="136"/>
      <c r="Q268" s="136"/>
      <c r="R268" s="136"/>
    </row>
    <row r="269" spans="1:18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2133</v>
      </c>
      <c r="P269" s="138" t="s">
        <v>1416</v>
      </c>
      <c r="Q269" s="139" t="s">
        <v>1417</v>
      </c>
      <c r="R269" s="140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120</v>
      </c>
    </row>
    <row r="271" spans="1:18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8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120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36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2.52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81.48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U342"/>
  <sheetViews>
    <sheetView zoomScale="80" zoomScaleNormal="80" workbookViewId="0">
      <pane xSplit="10" ySplit="4" topLeftCell="K5" activePane="bottomRight" state="frozen"/>
      <selection activeCell="B254" sqref="B254:L254"/>
      <selection pane="topRight" activeCell="B254" sqref="B254:L254"/>
      <selection pane="bottomLeft" activeCell="B254" sqref="B254:L254"/>
      <selection pane="bottomRight" activeCell="P267" sqref="P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+'29'!J5</f>
        <v>6</v>
      </c>
      <c r="F5" s="70">
        <v>10</v>
      </c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+'29'!J6</f>
        <v>76</v>
      </c>
      <c r="F6" s="70">
        <v>30</v>
      </c>
      <c r="G6" s="46">
        <f t="shared" si="0"/>
        <v>106</v>
      </c>
      <c r="H6" s="77">
        <v>0</v>
      </c>
      <c r="I6" s="75">
        <v>0</v>
      </c>
      <c r="J6" s="46">
        <f t="shared" si="1"/>
        <v>103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45">
        <f t="shared" si="2"/>
        <v>300</v>
      </c>
      <c r="Q6" s="13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+'29'!J11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+'29'!J20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>
        <v>13</v>
      </c>
      <c r="P20" s="145">
        <f t="shared" si="2"/>
        <v>52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+'29'!J21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+'29'!J22</f>
        <v>44</v>
      </c>
      <c r="F22" s="70"/>
      <c r="G22" s="46">
        <f t="shared" si="0"/>
        <v>44</v>
      </c>
      <c r="H22" s="77">
        <v>0</v>
      </c>
      <c r="I22" s="75">
        <v>0</v>
      </c>
      <c r="J22" s="46">
        <f t="shared" si="1"/>
        <v>39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>
        <v>210</v>
      </c>
      <c r="P22" s="145">
        <f t="shared" si="2"/>
        <v>290</v>
      </c>
      <c r="Q22" s="13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+'29'!J24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6</v>
      </c>
      <c r="K24" s="71">
        <v>6</v>
      </c>
      <c r="L24" s="15">
        <v>100</v>
      </c>
      <c r="M24" s="64">
        <f t="shared" si="3"/>
        <v>600</v>
      </c>
      <c r="N24" s="17" t="s">
        <v>16</v>
      </c>
      <c r="O24" s="18">
        <v>260</v>
      </c>
      <c r="P24" s="145">
        <f t="shared" si="2"/>
        <v>340</v>
      </c>
      <c r="Q24" s="131">
        <v>38.659999999999997</v>
      </c>
      <c r="R24" s="43">
        <f t="shared" si="4"/>
        <v>231.95999999999998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+'29'!J28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1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>
        <v>10</v>
      </c>
      <c r="P28" s="145">
        <f t="shared" si="2"/>
        <v>90</v>
      </c>
      <c r="Q28" s="13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+'29'!J31</f>
        <v>27</v>
      </c>
      <c r="F31" s="70"/>
      <c r="G31" s="46">
        <f t="shared" si="5"/>
        <v>27</v>
      </c>
      <c r="H31" s="77">
        <v>0</v>
      </c>
      <c r="I31" s="75">
        <v>0</v>
      </c>
      <c r="J31" s="46">
        <f t="shared" si="6"/>
        <v>27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+'29'!J32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>
        <v>30</v>
      </c>
      <c r="P32" s="145">
        <f t="shared" si="2"/>
        <v>230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+'29'!J33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+'29'!J34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0</v>
      </c>
      <c r="K34" s="71">
        <v>1</v>
      </c>
      <c r="L34" s="15">
        <v>0</v>
      </c>
      <c r="M34" s="64">
        <f t="shared" si="3"/>
        <v>0</v>
      </c>
      <c r="N34" s="17" t="s">
        <v>1464</v>
      </c>
      <c r="O34" s="18"/>
      <c r="P34" s="23">
        <f t="shared" si="2"/>
        <v>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+'29'!J39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+'29'!J40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+'29'!J41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10</v>
      </c>
      <c r="P41" s="145">
        <f t="shared" si="2"/>
        <v>40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+'29'!J46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3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25</v>
      </c>
      <c r="P46" s="145">
        <f t="shared" si="2"/>
        <v>25</v>
      </c>
      <c r="Q46" s="13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+'29'!J47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2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>
        <v>25</v>
      </c>
      <c r="P47" s="145">
        <f t="shared" si="2"/>
        <v>75</v>
      </c>
      <c r="Q47" s="13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+'29'!J48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3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>
        <v>30</v>
      </c>
      <c r="P48" s="145">
        <f t="shared" si="2"/>
        <v>120</v>
      </c>
      <c r="Q48" s="13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+'29'!J49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2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25</v>
      </c>
      <c r="P49" s="145">
        <f t="shared" si="2"/>
        <v>75</v>
      </c>
      <c r="Q49" s="13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+'29'!J50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+'29'!J53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+'29'!J55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+'29'!J57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+'29'!J59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+'29'!J62</f>
        <v>7</v>
      </c>
      <c r="F62" s="70"/>
      <c r="G62" s="46">
        <f t="shared" si="5"/>
        <v>7</v>
      </c>
      <c r="H62" s="77">
        <v>0</v>
      </c>
      <c r="I62" s="75">
        <v>0</v>
      </c>
      <c r="J62" s="46">
        <f t="shared" si="6"/>
        <v>6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/>
      <c r="P62" s="145">
        <f t="shared" si="2"/>
        <v>120</v>
      </c>
      <c r="Q62" s="13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+'29'!J64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+'29'!J65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+'29'!J72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+'29'!J74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+'29'!J77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+'29'!J80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+'29'!J81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+'29'!J110</f>
        <v>13</v>
      </c>
      <c r="F110" s="70"/>
      <c r="G110" s="46">
        <f t="shared" si="20"/>
        <v>13</v>
      </c>
      <c r="H110" s="77">
        <v>0</v>
      </c>
      <c r="I110" s="75">
        <v>0</v>
      </c>
      <c r="J110" s="46">
        <f t="shared" si="21"/>
        <v>12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>
        <v>12</v>
      </c>
      <c r="P110" s="145">
        <f t="shared" si="7"/>
        <v>108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+'29'!J111</f>
        <v>12</v>
      </c>
      <c r="F111" s="70"/>
      <c r="G111" s="46">
        <f t="shared" si="20"/>
        <v>12</v>
      </c>
      <c r="H111" s="77">
        <v>0</v>
      </c>
      <c r="I111" s="75">
        <v>0</v>
      </c>
      <c r="J111" s="46">
        <f t="shared" si="21"/>
        <v>12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+'29'!J112</f>
        <v>7</v>
      </c>
      <c r="F112" s="70"/>
      <c r="G112" s="46">
        <f t="shared" si="20"/>
        <v>7</v>
      </c>
      <c r="H112" s="77">
        <v>0</v>
      </c>
      <c r="I112" s="75">
        <v>0</v>
      </c>
      <c r="J112" s="46">
        <f t="shared" si="21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+'29'!J113</f>
        <v>14</v>
      </c>
      <c r="F113" s="70"/>
      <c r="G113" s="46">
        <f t="shared" si="20"/>
        <v>14</v>
      </c>
      <c r="H113" s="77">
        <v>0</v>
      </c>
      <c r="I113" s="75">
        <v>0</v>
      </c>
      <c r="J113" s="46">
        <f t="shared" si="21"/>
        <v>12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45">
        <f t="shared" si="7"/>
        <v>110</v>
      </c>
      <c r="Q113" s="13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+'29'!J115</f>
        <v>4</v>
      </c>
      <c r="F115" s="70"/>
      <c r="G115" s="46">
        <f t="shared" si="20"/>
        <v>4</v>
      </c>
      <c r="H115" s="77">
        <v>0</v>
      </c>
      <c r="I115" s="75">
        <v>0</v>
      </c>
      <c r="J115" s="46">
        <f t="shared" si="21"/>
        <v>4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+'29'!J116</f>
        <v>14</v>
      </c>
      <c r="F116" s="70"/>
      <c r="G116" s="46">
        <f t="shared" si="20"/>
        <v>14</v>
      </c>
      <c r="H116" s="77">
        <v>0</v>
      </c>
      <c r="I116" s="75">
        <v>0</v>
      </c>
      <c r="J116" s="46">
        <f t="shared" si="21"/>
        <v>13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>
        <v>50</v>
      </c>
      <c r="P116" s="145">
        <f t="shared" si="7"/>
        <v>50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+'29'!J117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+'29'!J125</f>
        <v>8</v>
      </c>
      <c r="F125" s="70"/>
      <c r="G125" s="46">
        <f t="shared" si="20"/>
        <v>8</v>
      </c>
      <c r="H125" s="77">
        <v>0</v>
      </c>
      <c r="I125" s="75">
        <v>0</v>
      </c>
      <c r="J125" s="46">
        <f t="shared" si="21"/>
        <v>8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+'29'!J131</f>
        <v>7</v>
      </c>
      <c r="F131" s="70"/>
      <c r="G131" s="46">
        <f t="shared" si="20"/>
        <v>7</v>
      </c>
      <c r="H131" s="77">
        <v>0</v>
      </c>
      <c r="I131" s="75">
        <v>0</v>
      </c>
      <c r="J131" s="46">
        <f t="shared" si="21"/>
        <v>5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>
        <v>50</v>
      </c>
      <c r="P131" s="145">
        <f t="shared" si="7"/>
        <v>50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+'29'!J132</f>
        <v>4</v>
      </c>
      <c r="F132" s="70"/>
      <c r="G132" s="46">
        <f t="shared" si="20"/>
        <v>4</v>
      </c>
      <c r="H132" s="77">
        <v>0</v>
      </c>
      <c r="I132" s="75">
        <v>0</v>
      </c>
      <c r="J132" s="46">
        <f t="shared" si="21"/>
        <v>4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+'29'!J133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7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+'29'!J141</f>
        <v>15</v>
      </c>
      <c r="F141" s="70"/>
      <c r="G141" s="46">
        <f t="shared" si="20"/>
        <v>15</v>
      </c>
      <c r="H141" s="77">
        <v>0</v>
      </c>
      <c r="I141" s="75">
        <v>0</v>
      </c>
      <c r="J141" s="46">
        <f t="shared" si="21"/>
        <v>15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+'29'!J142</f>
        <v>3</v>
      </c>
      <c r="F142" s="70"/>
      <c r="G142" s="46">
        <f t="shared" si="20"/>
        <v>3</v>
      </c>
      <c r="H142" s="77">
        <v>0</v>
      </c>
      <c r="I142" s="75">
        <v>0</v>
      </c>
      <c r="J142" s="46">
        <f t="shared" si="21"/>
        <v>3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+'29'!J154</f>
        <v>2</v>
      </c>
      <c r="F154" s="70"/>
      <c r="G154" s="46">
        <f t="shared" si="20"/>
        <v>2</v>
      </c>
      <c r="H154" s="77">
        <v>0</v>
      </c>
      <c r="I154" s="75">
        <v>0</v>
      </c>
      <c r="J154" s="46">
        <f t="shared" si="21"/>
        <v>0</v>
      </c>
      <c r="K154" s="71">
        <v>2</v>
      </c>
      <c r="L154" s="20">
        <v>25</v>
      </c>
      <c r="M154" s="64">
        <f>+L154*K154</f>
        <v>50</v>
      </c>
      <c r="N154" s="17" t="s">
        <v>16</v>
      </c>
      <c r="O154" s="18">
        <v>25</v>
      </c>
      <c r="P154" s="145">
        <f t="shared" si="26"/>
        <v>25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+'29'!J175</f>
        <v>11</v>
      </c>
      <c r="F175" s="70"/>
      <c r="G175" s="46">
        <f t="shared" si="27"/>
        <v>11</v>
      </c>
      <c r="H175" s="77">
        <v>0</v>
      </c>
      <c r="I175" s="75">
        <v>0</v>
      </c>
      <c r="J175" s="46">
        <f t="shared" si="28"/>
        <v>10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5">
        <f t="shared" si="26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+'29'!J178</f>
        <v>3</v>
      </c>
      <c r="F178" s="70"/>
      <c r="G178" s="46">
        <f t="shared" si="27"/>
        <v>3</v>
      </c>
      <c r="H178" s="77">
        <v>0</v>
      </c>
      <c r="I178" s="75">
        <v>0</v>
      </c>
      <c r="J178" s="46">
        <f t="shared" si="28"/>
        <v>3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+'29'!J180</f>
        <v>0</v>
      </c>
      <c r="F180" s="70">
        <v>10</v>
      </c>
      <c r="G180" s="46">
        <f t="shared" si="27"/>
        <v>10</v>
      </c>
      <c r="H180" s="77">
        <v>0</v>
      </c>
      <c r="I180" s="75">
        <v>0</v>
      </c>
      <c r="J180" s="46">
        <f t="shared" si="28"/>
        <v>8</v>
      </c>
      <c r="K180" s="71">
        <v>2</v>
      </c>
      <c r="L180" s="20">
        <v>35</v>
      </c>
      <c r="M180" s="64">
        <f t="shared" si="31"/>
        <v>70</v>
      </c>
      <c r="N180" s="17" t="s">
        <v>16</v>
      </c>
      <c r="O180" s="18"/>
      <c r="P180" s="145">
        <f t="shared" si="26"/>
        <v>70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+'29'!J185</f>
        <v>9</v>
      </c>
      <c r="F185" s="70"/>
      <c r="G185" s="46">
        <f t="shared" si="27"/>
        <v>9</v>
      </c>
      <c r="H185" s="77">
        <v>0</v>
      </c>
      <c r="I185" s="75">
        <v>0</v>
      </c>
      <c r="J185" s="46">
        <f t="shared" si="28"/>
        <v>9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+'29'!J188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+'29'!J190</f>
        <v>1</v>
      </c>
      <c r="F190" s="70"/>
      <c r="G190" s="46">
        <f t="shared" si="27"/>
        <v>1</v>
      </c>
      <c r="H190" s="77">
        <v>0</v>
      </c>
      <c r="I190" s="75">
        <v>0</v>
      </c>
      <c r="J190" s="46">
        <f t="shared" si="28"/>
        <v>1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+'29'!J193</f>
        <v>9</v>
      </c>
      <c r="F193" s="70"/>
      <c r="G193" s="46">
        <f t="shared" si="27"/>
        <v>9</v>
      </c>
      <c r="H193" s="77">
        <v>0</v>
      </c>
      <c r="I193" s="75">
        <v>0</v>
      </c>
      <c r="J193" s="46">
        <f t="shared" si="28"/>
        <v>9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+'29'!J194</f>
        <v>2</v>
      </c>
      <c r="F194" s="70">
        <v>5</v>
      </c>
      <c r="G194" s="46">
        <f t="shared" si="27"/>
        <v>7</v>
      </c>
      <c r="H194" s="77">
        <v>0</v>
      </c>
      <c r="I194" s="75">
        <v>0</v>
      </c>
      <c r="J194" s="46">
        <f t="shared" si="28"/>
        <v>6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45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+'29'!J195</f>
        <v>2</v>
      </c>
      <c r="F195" s="70"/>
      <c r="G195" s="46">
        <f t="shared" si="27"/>
        <v>2</v>
      </c>
      <c r="H195" s="77">
        <v>0</v>
      </c>
      <c r="I195" s="75">
        <v>0</v>
      </c>
      <c r="J195" s="46">
        <f t="shared" si="28"/>
        <v>2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+'29'!J196</f>
        <v>4</v>
      </c>
      <c r="F196" s="70">
        <v>5</v>
      </c>
      <c r="G196" s="46">
        <f t="shared" si="27"/>
        <v>9</v>
      </c>
      <c r="H196" s="77">
        <v>0</v>
      </c>
      <c r="I196" s="75">
        <v>0</v>
      </c>
      <c r="J196" s="46">
        <f t="shared" si="28"/>
        <v>9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+'29'!J198</f>
        <v>13</v>
      </c>
      <c r="F198" s="70"/>
      <c r="G198" s="46">
        <f t="shared" si="27"/>
        <v>13</v>
      </c>
      <c r="H198" s="77">
        <v>0</v>
      </c>
      <c r="I198" s="75">
        <v>0</v>
      </c>
      <c r="J198" s="46">
        <f t="shared" si="28"/>
        <v>12</v>
      </c>
      <c r="K198" s="71">
        <v>1</v>
      </c>
      <c r="L198" s="20">
        <v>150</v>
      </c>
      <c r="M198" s="64">
        <f t="shared" si="31"/>
        <v>150</v>
      </c>
      <c r="N198" s="17" t="s">
        <v>16</v>
      </c>
      <c r="O198" s="18">
        <v>15</v>
      </c>
      <c r="P198" s="145">
        <f t="shared" ref="P198:P202" si="35">SUM(M198-O198)</f>
        <v>135</v>
      </c>
      <c r="Q198" s="89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+'29'!J203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ref="P203:P259" si="36">SUM(M203-O203)</f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+'29'!J205</f>
        <v>17</v>
      </c>
      <c r="F205" s="70"/>
      <c r="G205" s="46">
        <f t="shared" si="27"/>
        <v>17</v>
      </c>
      <c r="H205" s="77">
        <v>0</v>
      </c>
      <c r="I205" s="75">
        <v>0</v>
      </c>
      <c r="J205" s="46">
        <f t="shared" si="28"/>
        <v>17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+'29'!J208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1</v>
      </c>
      <c r="K208" s="71">
        <v>1</v>
      </c>
      <c r="L208" s="20">
        <v>50</v>
      </c>
      <c r="M208" s="64">
        <f t="shared" si="31"/>
        <v>50</v>
      </c>
      <c r="N208" s="17" t="s">
        <v>16</v>
      </c>
      <c r="O208" s="18"/>
      <c r="P208" s="145">
        <f t="shared" si="36"/>
        <v>50</v>
      </c>
      <c r="Q208" s="89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+'29'!J209</f>
        <v>1</v>
      </c>
      <c r="F209" s="70">
        <v>2</v>
      </c>
      <c r="G209" s="46">
        <f t="shared" si="27"/>
        <v>3</v>
      </c>
      <c r="H209" s="77">
        <v>0</v>
      </c>
      <c r="I209" s="75">
        <v>0</v>
      </c>
      <c r="J209" s="46">
        <f t="shared" si="28"/>
        <v>3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v>32</v>
      </c>
      <c r="F215" s="70"/>
      <c r="G215" s="46">
        <f t="shared" si="27"/>
        <v>32</v>
      </c>
      <c r="H215" s="77">
        <v>0</v>
      </c>
      <c r="I215" s="75">
        <v>0</v>
      </c>
      <c r="J215" s="46">
        <f t="shared" si="28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v>170</v>
      </c>
      <c r="F216" s="70"/>
      <c r="G216" s="46">
        <f t="shared" si="27"/>
        <v>170</v>
      </c>
      <c r="H216" s="77">
        <v>0</v>
      </c>
      <c r="I216" s="75">
        <v>0</v>
      </c>
      <c r="J216" s="46">
        <f t="shared" si="28"/>
        <v>170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+'29'!J217</f>
        <v>26</v>
      </c>
      <c r="F217" s="70"/>
      <c r="G217" s="46">
        <f t="shared" si="27"/>
        <v>26</v>
      </c>
      <c r="H217" s="77">
        <v>0</v>
      </c>
      <c r="I217" s="75">
        <v>0</v>
      </c>
      <c r="J217" s="46">
        <f t="shared" si="28"/>
        <v>25</v>
      </c>
      <c r="K217" s="71">
        <v>1</v>
      </c>
      <c r="L217" s="20">
        <v>10</v>
      </c>
      <c r="M217" s="64">
        <f t="shared" si="31"/>
        <v>10</v>
      </c>
      <c r="N217" s="17" t="s">
        <v>16</v>
      </c>
      <c r="O217" s="18"/>
      <c r="P217" s="145">
        <f t="shared" si="36"/>
        <v>10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+'29'!J218</f>
        <v>18</v>
      </c>
      <c r="F218" s="70"/>
      <c r="G218" s="46">
        <f t="shared" si="27"/>
        <v>18</v>
      </c>
      <c r="H218" s="77">
        <v>0</v>
      </c>
      <c r="I218" s="75">
        <v>0</v>
      </c>
      <c r="J218" s="46">
        <f t="shared" si="28"/>
        <v>17</v>
      </c>
      <c r="K218" s="71">
        <v>1</v>
      </c>
      <c r="L218" s="20">
        <v>20</v>
      </c>
      <c r="M218" s="64">
        <f t="shared" si="31"/>
        <v>20</v>
      </c>
      <c r="N218" s="17" t="s">
        <v>16</v>
      </c>
      <c r="O218" s="18"/>
      <c r="P218" s="145">
        <f t="shared" si="36"/>
        <v>20</v>
      </c>
      <c r="Q218" s="89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+'29'!J224</f>
        <v>255</v>
      </c>
      <c r="F224" s="70"/>
      <c r="G224" s="46">
        <f t="shared" si="27"/>
        <v>255</v>
      </c>
      <c r="H224" s="77">
        <v>0</v>
      </c>
      <c r="I224" s="75">
        <v>0</v>
      </c>
      <c r="J224" s="46">
        <f t="shared" si="28"/>
        <v>255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+'29'!J230</f>
        <v>0</v>
      </c>
      <c r="F230" s="70">
        <v>1</v>
      </c>
      <c r="G230" s="46">
        <f t="shared" si="27"/>
        <v>1</v>
      </c>
      <c r="H230" s="77">
        <v>0</v>
      </c>
      <c r="I230" s="75">
        <v>0</v>
      </c>
      <c r="J230" s="46">
        <f t="shared" si="28"/>
        <v>0</v>
      </c>
      <c r="K230" s="71">
        <v>1</v>
      </c>
      <c r="L230" s="20">
        <v>35</v>
      </c>
      <c r="M230" s="64">
        <f t="shared" si="31"/>
        <v>35</v>
      </c>
      <c r="N230" s="17" t="s">
        <v>16</v>
      </c>
      <c r="O230" s="18"/>
      <c r="P230" s="145">
        <f t="shared" si="36"/>
        <v>35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+'29'!J231</f>
        <v>0</v>
      </c>
      <c r="F231" s="70"/>
      <c r="G231" s="46">
        <f t="shared" ref="G231:G258" si="38">E231+F231</f>
        <v>0</v>
      </c>
      <c r="H231" s="77">
        <v>0</v>
      </c>
      <c r="I231" s="75">
        <v>0</v>
      </c>
      <c r="J231" s="46">
        <f t="shared" ref="J231:J258" si="39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+'29'!J232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+'29'!J233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+'29'!J234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+'29'!J235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49</v>
      </c>
      <c r="M235" s="64">
        <f t="shared" ref="M235:M258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+'29'!J236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39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+'29'!J237</f>
        <v>4</v>
      </c>
      <c r="F237" s="70"/>
      <c r="G237" s="46">
        <f t="shared" si="38"/>
        <v>4</v>
      </c>
      <c r="H237" s="77">
        <v>0</v>
      </c>
      <c r="I237" s="75">
        <v>0</v>
      </c>
      <c r="J237" s="46">
        <f t="shared" si="39"/>
        <v>2</v>
      </c>
      <c r="K237" s="71">
        <v>2</v>
      </c>
      <c r="L237" s="20">
        <v>50</v>
      </c>
      <c r="M237" s="64">
        <f t="shared" si="40"/>
        <v>100</v>
      </c>
      <c r="N237" s="17" t="s">
        <v>16</v>
      </c>
      <c r="O237" s="18">
        <v>50</v>
      </c>
      <c r="P237" s="145">
        <f t="shared" si="36"/>
        <v>50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+'29'!J238</f>
        <v>1</v>
      </c>
      <c r="F238" s="70"/>
      <c r="G238" s="46">
        <f t="shared" si="38"/>
        <v>1</v>
      </c>
      <c r="H238" s="77">
        <v>0</v>
      </c>
      <c r="I238" s="75">
        <v>0</v>
      </c>
      <c r="J238" s="46">
        <f t="shared" si="39"/>
        <v>0</v>
      </c>
      <c r="K238" s="71">
        <v>1</v>
      </c>
      <c r="L238" s="20">
        <v>50</v>
      </c>
      <c r="M238" s="64">
        <f t="shared" si="40"/>
        <v>50</v>
      </c>
      <c r="N238" s="17" t="s">
        <v>16</v>
      </c>
      <c r="O238" s="18">
        <v>10</v>
      </c>
      <c r="P238" s="145">
        <f t="shared" si="36"/>
        <v>40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+'29'!J239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+'29'!J240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80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+'29'!J241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+'29'!J242</f>
        <v>3</v>
      </c>
      <c r="F242" s="70"/>
      <c r="G242" s="46">
        <f t="shared" si="38"/>
        <v>3</v>
      </c>
      <c r="H242" s="77">
        <v>0</v>
      </c>
      <c r="I242" s="75">
        <v>0</v>
      </c>
      <c r="J242" s="46">
        <f t="shared" si="39"/>
        <v>3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+'29'!J243</f>
        <v>4</v>
      </c>
      <c r="F243" s="70"/>
      <c r="G243" s="46">
        <f t="shared" si="38"/>
        <v>4</v>
      </c>
      <c r="H243" s="77">
        <v>0</v>
      </c>
      <c r="I243" s="75">
        <v>0</v>
      </c>
      <c r="J243" s="46">
        <f t="shared" si="39"/>
        <v>3</v>
      </c>
      <c r="K243" s="71">
        <v>1</v>
      </c>
      <c r="L243" s="20">
        <v>35</v>
      </c>
      <c r="M243" s="64">
        <f t="shared" ref="M243:M246" si="42">+L243*K243</f>
        <v>35</v>
      </c>
      <c r="N243" s="17" t="s">
        <v>16</v>
      </c>
      <c r="O243" s="18">
        <v>17</v>
      </c>
      <c r="P243" s="145">
        <f t="shared" si="36"/>
        <v>18</v>
      </c>
      <c r="Q243" s="89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+'29'!J244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22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+'29'!J245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35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+'29'!J246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+'29'!J247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15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+'29'!J248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20</v>
      </c>
      <c r="M248" s="64">
        <f t="shared" si="40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+'29'!J249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35</v>
      </c>
      <c r="M249" s="64">
        <f t="shared" si="40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+'29'!J250</f>
        <v>1</v>
      </c>
      <c r="F250" s="70"/>
      <c r="G250" s="46">
        <f t="shared" si="38"/>
        <v>1</v>
      </c>
      <c r="H250" s="77">
        <v>0</v>
      </c>
      <c r="I250" s="75">
        <v>0</v>
      </c>
      <c r="J250" s="46">
        <f t="shared" si="39"/>
        <v>1</v>
      </c>
      <c r="K250" s="71"/>
      <c r="L250" s="20">
        <v>35</v>
      </c>
      <c r="M250" s="64">
        <f t="shared" si="40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+'29'!J251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>
        <v>29</v>
      </c>
      <c r="M251" s="64">
        <f t="shared" si="40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+'29'!J252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>
        <v>25</v>
      </c>
      <c r="M252" s="64">
        <f t="shared" si="40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2"/>
        <v>0</v>
      </c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+'29'!J253</f>
        <v>0</v>
      </c>
      <c r="F253" s="70"/>
      <c r="G253" s="46">
        <f t="shared" si="38"/>
        <v>0</v>
      </c>
      <c r="H253" s="77">
        <v>0</v>
      </c>
      <c r="I253" s="75">
        <v>0</v>
      </c>
      <c r="J253" s="46">
        <f t="shared" si="39"/>
        <v>0</v>
      </c>
      <c r="K253" s="71"/>
      <c r="L253" s="20">
        <v>15</v>
      </c>
      <c r="M253" s="64">
        <f t="shared" si="40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32"/>
        <v>0</v>
      </c>
    </row>
    <row r="254" spans="1:18" ht="25.5" x14ac:dyDescent="0.55000000000000004">
      <c r="A254" s="10"/>
      <c r="B254" s="10">
        <v>20060445</v>
      </c>
      <c r="C254" s="19" t="s">
        <v>1476</v>
      </c>
      <c r="D254" s="10" t="s">
        <v>432</v>
      </c>
      <c r="E254" s="63">
        <f>+'29'!J254</f>
        <v>0</v>
      </c>
      <c r="F254" s="70"/>
      <c r="G254" s="46">
        <f t="shared" si="38"/>
        <v>0</v>
      </c>
      <c r="H254" s="77">
        <v>0</v>
      </c>
      <c r="I254" s="75">
        <v>0</v>
      </c>
      <c r="J254" s="46">
        <f t="shared" si="39"/>
        <v>0</v>
      </c>
      <c r="K254" s="71"/>
      <c r="L254" s="20">
        <v>16</v>
      </c>
      <c r="M254" s="64">
        <f t="shared" si="40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32"/>
        <v>0</v>
      </c>
    </row>
    <row r="255" spans="1:18" ht="25.5" x14ac:dyDescent="0.55000000000000004">
      <c r="A255" s="10"/>
      <c r="B255" s="10"/>
      <c r="C255" s="19"/>
      <c r="D255" s="10"/>
      <c r="E255" s="63">
        <f>+'29'!J255</f>
        <v>0</v>
      </c>
      <c r="F255" s="70"/>
      <c r="G255" s="46">
        <f t="shared" si="38"/>
        <v>0</v>
      </c>
      <c r="H255" s="77">
        <v>0</v>
      </c>
      <c r="I255" s="75">
        <v>0</v>
      </c>
      <c r="J255" s="46">
        <f t="shared" si="39"/>
        <v>0</v>
      </c>
      <c r="K255" s="71"/>
      <c r="L255" s="20"/>
      <c r="M255" s="64">
        <f t="shared" si="40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+'29'!J256</f>
        <v>0</v>
      </c>
      <c r="F256" s="70"/>
      <c r="G256" s="46">
        <f t="shared" si="38"/>
        <v>0</v>
      </c>
      <c r="H256" s="77">
        <v>0</v>
      </c>
      <c r="I256" s="75">
        <v>0</v>
      </c>
      <c r="J256" s="46">
        <f t="shared" si="39"/>
        <v>0</v>
      </c>
      <c r="K256" s="71"/>
      <c r="L256" s="20"/>
      <c r="M256" s="64">
        <f t="shared" si="40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32"/>
        <v>0</v>
      </c>
    </row>
    <row r="257" spans="1:21" ht="25.5" x14ac:dyDescent="0.55000000000000004">
      <c r="A257" s="10"/>
      <c r="B257" s="10"/>
      <c r="C257" s="19"/>
      <c r="D257" s="10"/>
      <c r="E257" s="63">
        <f>+'29'!J257</f>
        <v>0</v>
      </c>
      <c r="F257" s="70"/>
      <c r="G257" s="46">
        <f t="shared" si="38"/>
        <v>0</v>
      </c>
      <c r="H257" s="77">
        <v>0</v>
      </c>
      <c r="I257" s="75">
        <v>0</v>
      </c>
      <c r="J257" s="46">
        <f t="shared" si="39"/>
        <v>0</v>
      </c>
      <c r="K257" s="71"/>
      <c r="L257" s="20"/>
      <c r="M257" s="64">
        <f t="shared" si="40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2"/>
        <v>0</v>
      </c>
    </row>
    <row r="258" spans="1:21" ht="24" customHeight="1" x14ac:dyDescent="0.55000000000000004">
      <c r="A258" s="10"/>
      <c r="B258" s="10"/>
      <c r="C258" s="19"/>
      <c r="D258" s="10"/>
      <c r="E258" s="63">
        <f>+'29'!J258</f>
        <v>0</v>
      </c>
      <c r="F258" s="70"/>
      <c r="G258" s="46">
        <f t="shared" si="38"/>
        <v>0</v>
      </c>
      <c r="H258" s="77">
        <v>0</v>
      </c>
      <c r="I258" s="75">
        <v>0</v>
      </c>
      <c r="J258" s="46">
        <f t="shared" si="39"/>
        <v>0</v>
      </c>
      <c r="K258" s="71"/>
      <c r="L258" s="20"/>
      <c r="M258" s="64">
        <f t="shared" si="40"/>
        <v>0</v>
      </c>
      <c r="N258" s="17" t="s">
        <v>16</v>
      </c>
      <c r="O258" s="18"/>
      <c r="P258" s="23">
        <f t="shared" si="36"/>
        <v>0</v>
      </c>
      <c r="Q258" s="89"/>
      <c r="R258" s="43">
        <f t="shared" si="32"/>
        <v>0</v>
      </c>
    </row>
    <row r="259" spans="1:21" x14ac:dyDescent="0.5">
      <c r="A259" s="10"/>
      <c r="B259" s="10"/>
      <c r="C259" s="19"/>
      <c r="D259" s="10"/>
      <c r="E259" s="63">
        <f>+'29'!J259</f>
        <v>0</v>
      </c>
      <c r="F259" s="70"/>
      <c r="G259" s="46">
        <f t="shared" ref="G259" si="44">E259+F259</f>
        <v>0</v>
      </c>
      <c r="H259" s="77">
        <v>0</v>
      </c>
      <c r="I259" s="75">
        <v>0</v>
      </c>
      <c r="J259" s="46">
        <f t="shared" ref="J259" si="45">+G259-H259-K259-I259</f>
        <v>0</v>
      </c>
      <c r="K259" s="71"/>
      <c r="L259" s="142"/>
      <c r="M259" s="64">
        <f t="shared" ref="M259" si="46">+L259*K259</f>
        <v>0</v>
      </c>
      <c r="N259" s="17" t="s">
        <v>16</v>
      </c>
      <c r="O259" s="18"/>
      <c r="P259" s="23">
        <f t="shared" si="36"/>
        <v>0</v>
      </c>
      <c r="Q259" s="89"/>
      <c r="R259" s="43">
        <f t="shared" ref="R259" si="47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R260" s="74">
        <f>SUM(R5:R259)</f>
        <v>1176.3600000000001</v>
      </c>
    </row>
    <row r="261" spans="1:21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  <c r="Q261" s="87"/>
    </row>
    <row r="262" spans="1:21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3565</v>
      </c>
      <c r="Q262" s="87"/>
    </row>
    <row r="263" spans="1:21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21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1503</v>
      </c>
      <c r="O264" s="2">
        <v>450</v>
      </c>
      <c r="P264" s="2">
        <v>125</v>
      </c>
      <c r="Q264" s="87">
        <v>350</v>
      </c>
      <c r="R264" s="2">
        <v>10</v>
      </c>
      <c r="S264" s="2">
        <v>140</v>
      </c>
      <c r="T264" s="2">
        <v>300</v>
      </c>
      <c r="U264" s="2">
        <v>128</v>
      </c>
    </row>
    <row r="265" spans="1:21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21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1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867</v>
      </c>
      <c r="P267" s="136"/>
      <c r="Q267" s="136"/>
      <c r="R267" s="136"/>
    </row>
    <row r="268" spans="1:21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1195</v>
      </c>
      <c r="P268" s="136"/>
      <c r="Q268" s="136"/>
      <c r="R268" s="136"/>
    </row>
    <row r="269" spans="1:21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1195</v>
      </c>
      <c r="P269" s="138" t="s">
        <v>1416</v>
      </c>
      <c r="Q269" s="139" t="s">
        <v>1417</v>
      </c>
      <c r="R269" s="140" t="s">
        <v>1418</v>
      </c>
    </row>
    <row r="270" spans="1:21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130</v>
      </c>
    </row>
    <row r="271" spans="1:21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1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130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39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2.73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88.27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Y342"/>
  <sheetViews>
    <sheetView zoomScale="80" zoomScaleNormal="80" workbookViewId="0">
      <pane xSplit="10" ySplit="4" topLeftCell="K256" activePane="bottomRight" state="frozen"/>
      <selection activeCell="B254" sqref="B254:L254"/>
      <selection pane="topRight" activeCell="B254" sqref="B254:L254"/>
      <selection pane="bottomLeft" activeCell="B254" sqref="B254:L254"/>
      <selection pane="bottomRight" activeCell="U270" sqref="U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+'30'!J5</f>
        <v>16</v>
      </c>
      <c r="F5" s="70">
        <v>7</v>
      </c>
      <c r="G5" s="46">
        <f t="shared" ref="G5:G26" si="0">E5+F5</f>
        <v>23</v>
      </c>
      <c r="H5" s="77">
        <v>0</v>
      </c>
      <c r="I5" s="75">
        <v>0</v>
      </c>
      <c r="J5" s="46">
        <f t="shared" ref="J5:J26" si="1">+G5-H5-K5-I5</f>
        <v>23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+'30'!J6</f>
        <v>103</v>
      </c>
      <c r="F6" s="70"/>
      <c r="G6" s="46">
        <f t="shared" si="0"/>
        <v>103</v>
      </c>
      <c r="H6" s="77">
        <v>0</v>
      </c>
      <c r="I6" s="75">
        <v>0</v>
      </c>
      <c r="J6" s="46">
        <f t="shared" si="1"/>
        <v>100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>
        <v>10</v>
      </c>
      <c r="P6" s="145">
        <f t="shared" si="2"/>
        <v>290</v>
      </c>
      <c r="Q6" s="13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+'30'!J11</f>
        <v>5</v>
      </c>
      <c r="F11" s="70">
        <v>5</v>
      </c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+'30'!J20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5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+'30'!J21</f>
        <v>4</v>
      </c>
      <c r="F21" s="70">
        <v>3</v>
      </c>
      <c r="G21" s="46">
        <f t="shared" si="0"/>
        <v>7</v>
      </c>
      <c r="H21" s="77">
        <v>1</v>
      </c>
      <c r="I21" s="75">
        <v>0</v>
      </c>
      <c r="J21" s="46">
        <f t="shared" si="1"/>
        <v>6</v>
      </c>
      <c r="K21" s="71"/>
      <c r="L21" s="15">
        <v>85</v>
      </c>
      <c r="M21" s="64">
        <f t="shared" si="3"/>
        <v>0</v>
      </c>
      <c r="N21" s="17" t="s">
        <v>1460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+'30'!J22</f>
        <v>39</v>
      </c>
      <c r="F22" s="70"/>
      <c r="G22" s="46">
        <f t="shared" si="0"/>
        <v>39</v>
      </c>
      <c r="H22" s="77">
        <v>0</v>
      </c>
      <c r="I22" s="75">
        <v>0</v>
      </c>
      <c r="J22" s="46">
        <f t="shared" si="1"/>
        <v>37</v>
      </c>
      <c r="K22" s="71">
        <v>2</v>
      </c>
      <c r="L22" s="20">
        <v>100</v>
      </c>
      <c r="M22" s="64">
        <f t="shared" si="3"/>
        <v>200</v>
      </c>
      <c r="N22" s="17" t="s">
        <v>1480</v>
      </c>
      <c r="O22" s="18"/>
      <c r="P22" s="145">
        <f t="shared" si="2"/>
        <v>200</v>
      </c>
      <c r="Q22" s="13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+'30'!J24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+'30'!J28</f>
        <v>1</v>
      </c>
      <c r="F28" s="70">
        <v>5</v>
      </c>
      <c r="G28" s="46">
        <f t="shared" si="5"/>
        <v>6</v>
      </c>
      <c r="H28" s="77">
        <v>0</v>
      </c>
      <c r="I28" s="75">
        <v>0</v>
      </c>
      <c r="J28" s="46">
        <f t="shared" si="6"/>
        <v>6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1457</v>
      </c>
      <c r="D30" s="10" t="s">
        <v>432</v>
      </c>
      <c r="E30" s="63">
        <f>+'30'!J30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+'30'!J31</f>
        <v>27</v>
      </c>
      <c r="F31" s="70"/>
      <c r="G31" s="46">
        <f t="shared" si="5"/>
        <v>27</v>
      </c>
      <c r="H31" s="77">
        <v>0</v>
      </c>
      <c r="I31" s="75">
        <v>0</v>
      </c>
      <c r="J31" s="46">
        <f t="shared" si="6"/>
        <v>20</v>
      </c>
      <c r="K31" s="71">
        <v>7</v>
      </c>
      <c r="L31" s="15">
        <v>100</v>
      </c>
      <c r="M31" s="64">
        <f t="shared" si="3"/>
        <v>700</v>
      </c>
      <c r="N31" s="17" t="s">
        <v>16</v>
      </c>
      <c r="O31" s="18"/>
      <c r="P31" s="145">
        <f t="shared" si="2"/>
        <v>700</v>
      </c>
      <c r="Q31" s="131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+'30'!J32</f>
        <v>2</v>
      </c>
      <c r="F32" s="70">
        <v>5</v>
      </c>
      <c r="G32" s="46">
        <f t="shared" si="5"/>
        <v>7</v>
      </c>
      <c r="H32" s="77">
        <v>0</v>
      </c>
      <c r="I32" s="75">
        <v>0</v>
      </c>
      <c r="J32" s="46">
        <f t="shared" si="6"/>
        <v>7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+'30'!J33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+'30'!J34</f>
        <v>0</v>
      </c>
      <c r="F34" s="70">
        <v>5</v>
      </c>
      <c r="G34" s="46">
        <f t="shared" si="5"/>
        <v>5</v>
      </c>
      <c r="H34" s="77">
        <v>0</v>
      </c>
      <c r="I34" s="75">
        <v>0</v>
      </c>
      <c r="J34" s="46">
        <f t="shared" si="6"/>
        <v>5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+'30'!J35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+'30'!J36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+'30'!J37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+'30'!J38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+'30'!J39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5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+'30'!J40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0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>
        <v>20</v>
      </c>
      <c r="P40" s="145">
        <f t="shared" si="2"/>
        <v>80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+'30'!J41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+'30'!J42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+'30'!J43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+'30'!J44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+'30'!J45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+'30'!J46</f>
        <v>3</v>
      </c>
      <c r="F46" s="70">
        <v>2</v>
      </c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+'30'!J47</f>
        <v>2</v>
      </c>
      <c r="F47" s="70">
        <v>2</v>
      </c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+'30'!J48</f>
        <v>3</v>
      </c>
      <c r="F48" s="70">
        <v>2</v>
      </c>
      <c r="G48" s="46">
        <f t="shared" si="5"/>
        <v>5</v>
      </c>
      <c r="H48" s="77">
        <v>0</v>
      </c>
      <c r="I48" s="75">
        <v>0</v>
      </c>
      <c r="J48" s="46">
        <f t="shared" si="6"/>
        <v>3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>
        <v>10</v>
      </c>
      <c r="P48" s="145">
        <f t="shared" si="2"/>
        <v>90</v>
      </c>
      <c r="Q48" s="13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+'30'!J49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1</v>
      </c>
      <c r="K49" s="71">
        <v>1</v>
      </c>
      <c r="L49" s="20">
        <v>50</v>
      </c>
      <c r="M49" s="64">
        <f>+L49*K49</f>
        <v>50</v>
      </c>
      <c r="N49" s="17" t="s">
        <v>1462</v>
      </c>
      <c r="O49" s="18">
        <v>50</v>
      </c>
      <c r="P49" s="23">
        <f t="shared" si="2"/>
        <v>0</v>
      </c>
      <c r="Q49" s="13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+'30'!J50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+'30'!J51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+'30'!J52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+'30'!J53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+'30'!J54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+'30'!J55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+'30'!J56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+'30'!J57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+'30'!J58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+'30'!J59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+'30'!J60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+'30'!J61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+'30'!J62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+'30'!J63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+'30'!J64</f>
        <v>1</v>
      </c>
      <c r="F64" s="70">
        <v>3</v>
      </c>
      <c r="G64" s="46">
        <f t="shared" si="5"/>
        <v>4</v>
      </c>
      <c r="H64" s="77">
        <v>0</v>
      </c>
      <c r="I64" s="75">
        <v>0</v>
      </c>
      <c r="J64" s="46">
        <f t="shared" si="6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+'30'!J65</f>
        <v>1</v>
      </c>
      <c r="F65" s="70">
        <v>3</v>
      </c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+'30'!J66</f>
        <v>0</v>
      </c>
      <c r="F66" s="70">
        <v>3</v>
      </c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+'30'!J67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+'30'!J68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+'30'!J69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+'30'!J72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+'30'!J74</f>
        <v>1</v>
      </c>
      <c r="F74" s="70">
        <v>3</v>
      </c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+'30'!J77</f>
        <v>2</v>
      </c>
      <c r="F77" s="70">
        <v>3</v>
      </c>
      <c r="G77" s="46">
        <f t="shared" si="5"/>
        <v>5</v>
      </c>
      <c r="H77" s="77">
        <v>0</v>
      </c>
      <c r="I77" s="75">
        <v>0</v>
      </c>
      <c r="J77" s="46">
        <f t="shared" si="6"/>
        <v>3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45">
        <f t="shared" si="7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+'30'!J80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+'30'!J81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+'30'!J87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+'30'!J88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+'30'!J89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+'30'!J90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+'30'!J91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+'30'!J94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+'30'!J95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+'30'!J96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+'30'!J97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+'30'!J98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+'30'!J99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+'30'!J100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+'30'!J101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+'30'!J102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+'30'!J106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+'30'!J107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+'30'!J108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+'30'!J109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+'30'!J110</f>
        <v>12</v>
      </c>
      <c r="F110" s="70">
        <v>12</v>
      </c>
      <c r="G110" s="46">
        <f t="shared" si="20"/>
        <v>24</v>
      </c>
      <c r="H110" s="77">
        <v>0</v>
      </c>
      <c r="I110" s="75">
        <v>0</v>
      </c>
      <c r="J110" s="46">
        <f t="shared" si="21"/>
        <v>20</v>
      </c>
      <c r="K110" s="71">
        <v>4</v>
      </c>
      <c r="L110" s="22">
        <v>120</v>
      </c>
      <c r="M110" s="64">
        <f t="shared" si="8"/>
        <v>480</v>
      </c>
      <c r="N110" s="17" t="s">
        <v>16</v>
      </c>
      <c r="O110" s="18">
        <v>44</v>
      </c>
      <c r="P110" s="145">
        <f t="shared" si="7"/>
        <v>436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+'30'!J111</f>
        <v>12</v>
      </c>
      <c r="F111" s="70">
        <v>6</v>
      </c>
      <c r="G111" s="46">
        <f t="shared" si="20"/>
        <v>18</v>
      </c>
      <c r="H111" s="77">
        <v>0</v>
      </c>
      <c r="I111" s="75">
        <v>0</v>
      </c>
      <c r="J111" s="46">
        <f t="shared" si="21"/>
        <v>17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45">
        <f t="shared" si="7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+'30'!J112</f>
        <v>7</v>
      </c>
      <c r="F112" s="70"/>
      <c r="G112" s="46">
        <f t="shared" si="20"/>
        <v>7</v>
      </c>
      <c r="H112" s="77">
        <v>0</v>
      </c>
      <c r="I112" s="75">
        <v>0</v>
      </c>
      <c r="J112" s="46">
        <f t="shared" si="21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+'30'!J113</f>
        <v>12</v>
      </c>
      <c r="F113" s="70"/>
      <c r="G113" s="46">
        <f t="shared" si="20"/>
        <v>12</v>
      </c>
      <c r="H113" s="77">
        <v>0</v>
      </c>
      <c r="I113" s="75">
        <v>0</v>
      </c>
      <c r="J113" s="46">
        <f t="shared" si="21"/>
        <v>12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+'30'!J114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+'30'!J115</f>
        <v>4</v>
      </c>
      <c r="F115" s="70">
        <v>10</v>
      </c>
      <c r="G115" s="46">
        <f t="shared" si="20"/>
        <v>14</v>
      </c>
      <c r="H115" s="77">
        <v>0</v>
      </c>
      <c r="I115" s="75">
        <v>0</v>
      </c>
      <c r="J115" s="46">
        <f t="shared" si="21"/>
        <v>14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+'30'!J116</f>
        <v>13</v>
      </c>
      <c r="F116" s="70"/>
      <c r="G116" s="46">
        <f t="shared" si="20"/>
        <v>13</v>
      </c>
      <c r="H116" s="77">
        <v>0</v>
      </c>
      <c r="I116" s="75">
        <v>0</v>
      </c>
      <c r="J116" s="46">
        <f t="shared" si="21"/>
        <v>12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45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+'30'!J117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+'30'!J118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+'30'!J119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+'30'!J120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+'30'!J121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+'30'!J122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+'30'!J123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+'30'!J124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+'30'!J125</f>
        <v>8</v>
      </c>
      <c r="F125" s="70"/>
      <c r="G125" s="46">
        <f t="shared" si="20"/>
        <v>8</v>
      </c>
      <c r="H125" s="77">
        <v>0</v>
      </c>
      <c r="I125" s="75">
        <v>0</v>
      </c>
      <c r="J125" s="46">
        <f t="shared" si="21"/>
        <v>7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45">
        <f t="shared" si="7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+'30'!J126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+'30'!J127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+'30'!J128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+'30'!J129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+'30'!J130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+'30'!J131</f>
        <v>5</v>
      </c>
      <c r="F131" s="70"/>
      <c r="G131" s="46">
        <f t="shared" si="20"/>
        <v>5</v>
      </c>
      <c r="H131" s="77">
        <v>0</v>
      </c>
      <c r="I131" s="75">
        <v>0</v>
      </c>
      <c r="J131" s="46">
        <f t="shared" si="21"/>
        <v>5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+'30'!J132</f>
        <v>4</v>
      </c>
      <c r="F132" s="70">
        <v>3</v>
      </c>
      <c r="G132" s="46">
        <f t="shared" si="20"/>
        <v>7</v>
      </c>
      <c r="H132" s="77">
        <v>0</v>
      </c>
      <c r="I132" s="75">
        <v>0</v>
      </c>
      <c r="J132" s="46">
        <f t="shared" si="21"/>
        <v>7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+'30'!J133</f>
        <v>3</v>
      </c>
      <c r="F133" s="70">
        <v>3</v>
      </c>
      <c r="G133" s="46">
        <f t="shared" si="20"/>
        <v>6</v>
      </c>
      <c r="H133" s="77">
        <v>0</v>
      </c>
      <c r="I133" s="75">
        <v>0</v>
      </c>
      <c r="J133" s="46">
        <f t="shared" si="21"/>
        <v>5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45">
        <f t="shared" ref="P133:P196" si="26">SUM(M133-O133)</f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+'30'!J134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+'30'!J135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+'30'!J136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+'30'!J137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+'30'!J138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+'30'!J139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+'30'!J140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+'30'!J141</f>
        <v>15</v>
      </c>
      <c r="F141" s="70"/>
      <c r="G141" s="46">
        <f t="shared" si="20"/>
        <v>15</v>
      </c>
      <c r="H141" s="77">
        <v>0</v>
      </c>
      <c r="I141" s="75">
        <v>0</v>
      </c>
      <c r="J141" s="46">
        <f t="shared" si="21"/>
        <v>15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+'30'!J142</f>
        <v>3</v>
      </c>
      <c r="F142" s="70"/>
      <c r="G142" s="46">
        <f t="shared" si="20"/>
        <v>3</v>
      </c>
      <c r="H142" s="77">
        <v>0</v>
      </c>
      <c r="I142" s="75">
        <v>0</v>
      </c>
      <c r="J142" s="46">
        <f t="shared" si="21"/>
        <v>3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+'30'!J143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+'30'!J144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+'30'!J145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+'30'!J146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+'30'!J147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+'30'!J148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+'30'!J149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+'30'!J150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+'30'!J151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+'30'!J152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+'30'!J153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+'30'!J154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+'30'!J155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+'30'!J156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1444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+'30'!J157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+'30'!J158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+'30'!J159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+'30'!J160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+'30'!J161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+'30'!J162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+'30'!J163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+'30'!J164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+'30'!J165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+'30'!J166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+'30'!J167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+'30'!J168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+'30'!J169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+'30'!J170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+'30'!J171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+'30'!J172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+'30'!J174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+'30'!J175</f>
        <v>10</v>
      </c>
      <c r="F175" s="70"/>
      <c r="G175" s="46">
        <f t="shared" si="27"/>
        <v>10</v>
      </c>
      <c r="H175" s="77">
        <v>0</v>
      </c>
      <c r="I175" s="75">
        <v>0</v>
      </c>
      <c r="J175" s="46">
        <f t="shared" si="28"/>
        <v>9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5">
        <f t="shared" si="26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+'30'!J176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+'30'!J177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+'30'!J178</f>
        <v>3</v>
      </c>
      <c r="F178" s="70"/>
      <c r="G178" s="46">
        <f t="shared" si="27"/>
        <v>3</v>
      </c>
      <c r="H178" s="77">
        <v>0</v>
      </c>
      <c r="I178" s="75">
        <v>0</v>
      </c>
      <c r="J178" s="46">
        <f t="shared" si="28"/>
        <v>3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+'30'!J179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+'30'!J180</f>
        <v>8</v>
      </c>
      <c r="F180" s="70"/>
      <c r="G180" s="46">
        <f t="shared" si="27"/>
        <v>8</v>
      </c>
      <c r="H180" s="77">
        <v>0</v>
      </c>
      <c r="I180" s="75">
        <v>0</v>
      </c>
      <c r="J180" s="46">
        <f t="shared" si="28"/>
        <v>6</v>
      </c>
      <c r="K180" s="71">
        <v>2</v>
      </c>
      <c r="L180" s="20">
        <v>35</v>
      </c>
      <c r="M180" s="64">
        <f t="shared" si="31"/>
        <v>70</v>
      </c>
      <c r="N180" s="17" t="s">
        <v>16</v>
      </c>
      <c r="O180" s="18"/>
      <c r="P180" s="145">
        <f t="shared" si="26"/>
        <v>70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+'30'!J181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+'30'!J182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+'30'!J183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+'30'!J184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+'30'!J185</f>
        <v>9</v>
      </c>
      <c r="F185" s="70">
        <v>12</v>
      </c>
      <c r="G185" s="46">
        <f t="shared" si="27"/>
        <v>21</v>
      </c>
      <c r="H185" s="77">
        <v>0</v>
      </c>
      <c r="I185" s="75">
        <v>0</v>
      </c>
      <c r="J185" s="46">
        <f t="shared" si="28"/>
        <v>21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+'30'!J186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+'30'!J188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+'30'!J190</f>
        <v>1</v>
      </c>
      <c r="F190" s="70"/>
      <c r="G190" s="46">
        <f t="shared" si="27"/>
        <v>1</v>
      </c>
      <c r="H190" s="77">
        <v>0</v>
      </c>
      <c r="I190" s="75">
        <v>0</v>
      </c>
      <c r="J190" s="46">
        <f t="shared" si="28"/>
        <v>1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+'30'!J191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+'30'!J192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+'30'!J193</f>
        <v>9</v>
      </c>
      <c r="F193" s="70"/>
      <c r="G193" s="46">
        <f t="shared" si="27"/>
        <v>9</v>
      </c>
      <c r="H193" s="77">
        <v>0</v>
      </c>
      <c r="I193" s="75">
        <v>0</v>
      </c>
      <c r="J193" s="46">
        <f t="shared" si="28"/>
        <v>9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+'30'!J194</f>
        <v>6</v>
      </c>
      <c r="F194" s="70"/>
      <c r="G194" s="46">
        <f t="shared" si="27"/>
        <v>6</v>
      </c>
      <c r="H194" s="77">
        <v>0</v>
      </c>
      <c r="I194" s="75">
        <v>0</v>
      </c>
      <c r="J194" s="46">
        <f t="shared" si="28"/>
        <v>4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/>
      <c r="P194" s="145">
        <f t="shared" si="26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+'30'!J195</f>
        <v>2</v>
      </c>
      <c r="F195" s="70"/>
      <c r="G195" s="46">
        <f t="shared" si="27"/>
        <v>2</v>
      </c>
      <c r="H195" s="77">
        <v>0</v>
      </c>
      <c r="I195" s="75">
        <v>0</v>
      </c>
      <c r="J195" s="46">
        <f t="shared" si="28"/>
        <v>2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+'30'!J196</f>
        <v>9</v>
      </c>
      <c r="F196" s="70"/>
      <c r="G196" s="46">
        <f t="shared" si="27"/>
        <v>9</v>
      </c>
      <c r="H196" s="77">
        <v>0</v>
      </c>
      <c r="I196" s="75">
        <v>0</v>
      </c>
      <c r="J196" s="46">
        <f t="shared" si="28"/>
        <v>7</v>
      </c>
      <c r="K196" s="71">
        <v>2</v>
      </c>
      <c r="L196" s="20">
        <v>120</v>
      </c>
      <c r="M196" s="64">
        <f t="shared" si="31"/>
        <v>240</v>
      </c>
      <c r="N196" s="17" t="s">
        <v>16</v>
      </c>
      <c r="O196" s="18">
        <v>24</v>
      </c>
      <c r="P196" s="145">
        <f t="shared" si="26"/>
        <v>216</v>
      </c>
      <c r="Q196" s="89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+'30'!J197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+'30'!J198</f>
        <v>12</v>
      </c>
      <c r="F198" s="70"/>
      <c r="G198" s="46">
        <f t="shared" si="27"/>
        <v>12</v>
      </c>
      <c r="H198" s="77">
        <v>0</v>
      </c>
      <c r="I198" s="75">
        <v>0</v>
      </c>
      <c r="J198" s="46">
        <f t="shared" si="28"/>
        <v>11</v>
      </c>
      <c r="K198" s="71">
        <v>1</v>
      </c>
      <c r="L198" s="20">
        <v>150</v>
      </c>
      <c r="M198" s="64">
        <f t="shared" si="31"/>
        <v>150</v>
      </c>
      <c r="N198" s="17" t="s">
        <v>16</v>
      </c>
      <c r="O198" s="18"/>
      <c r="P198" s="145">
        <f t="shared" si="35"/>
        <v>150</v>
      </c>
      <c r="Q198" s="89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+'30'!J199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+'30'!J200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+'30'!J201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+'30'!J202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+'30'!J203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+'30'!J204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+'30'!J205</f>
        <v>17</v>
      </c>
      <c r="F205" s="70"/>
      <c r="G205" s="46">
        <f t="shared" si="27"/>
        <v>17</v>
      </c>
      <c r="H205" s="77">
        <v>0</v>
      </c>
      <c r="I205" s="75">
        <v>0</v>
      </c>
      <c r="J205" s="46">
        <f t="shared" si="28"/>
        <v>17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+'30'!J206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+'30'!J207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+'30'!J208</f>
        <v>1</v>
      </c>
      <c r="F208" s="70"/>
      <c r="G208" s="46">
        <f t="shared" si="27"/>
        <v>1</v>
      </c>
      <c r="H208" s="77">
        <v>0</v>
      </c>
      <c r="I208" s="75">
        <v>0</v>
      </c>
      <c r="J208" s="46">
        <f t="shared" si="28"/>
        <v>1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+'30'!J209</f>
        <v>3</v>
      </c>
      <c r="F209" s="70"/>
      <c r="G209" s="46">
        <f t="shared" si="27"/>
        <v>3</v>
      </c>
      <c r="H209" s="77">
        <v>0</v>
      </c>
      <c r="I209" s="75">
        <v>0</v>
      </c>
      <c r="J209" s="46">
        <f t="shared" si="28"/>
        <v>3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+'30'!J210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+'30'!J211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+'30'!J212</f>
        <v>0</v>
      </c>
      <c r="F212" s="70">
        <v>1</v>
      </c>
      <c r="G212" s="46">
        <f t="shared" si="27"/>
        <v>1</v>
      </c>
      <c r="H212" s="77">
        <v>0</v>
      </c>
      <c r="I212" s="75">
        <v>0</v>
      </c>
      <c r="J212" s="46">
        <f t="shared" si="28"/>
        <v>0</v>
      </c>
      <c r="K212" s="71">
        <v>1</v>
      </c>
      <c r="L212" s="20">
        <v>40</v>
      </c>
      <c r="M212" s="64">
        <f t="shared" si="31"/>
        <v>40</v>
      </c>
      <c r="N212" s="17" t="s">
        <v>16</v>
      </c>
      <c r="O212" s="18"/>
      <c r="P212" s="145">
        <f t="shared" si="35"/>
        <v>40</v>
      </c>
      <c r="Q212" s="89">
        <v>15</v>
      </c>
      <c r="R212" s="43">
        <f t="shared" si="32"/>
        <v>15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+'30'!J213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+'30'!J214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+'30'!J215</f>
        <v>32</v>
      </c>
      <c r="F215" s="70"/>
      <c r="G215" s="46">
        <f t="shared" si="27"/>
        <v>32</v>
      </c>
      <c r="H215" s="77">
        <v>0</v>
      </c>
      <c r="I215" s="75">
        <v>0</v>
      </c>
      <c r="J215" s="46">
        <f t="shared" si="28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+'30'!J216</f>
        <v>170</v>
      </c>
      <c r="F216" s="70"/>
      <c r="G216" s="46">
        <f t="shared" si="27"/>
        <v>170</v>
      </c>
      <c r="H216" s="77">
        <v>0</v>
      </c>
      <c r="I216" s="75">
        <v>0</v>
      </c>
      <c r="J216" s="46">
        <f t="shared" si="28"/>
        <v>170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+'30'!J217</f>
        <v>25</v>
      </c>
      <c r="F217" s="70"/>
      <c r="G217" s="46">
        <f t="shared" si="27"/>
        <v>25</v>
      </c>
      <c r="H217" s="77">
        <v>0</v>
      </c>
      <c r="I217" s="75">
        <v>0</v>
      </c>
      <c r="J217" s="46">
        <f t="shared" si="28"/>
        <v>25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+'30'!J218</f>
        <v>17</v>
      </c>
      <c r="F218" s="70"/>
      <c r="G218" s="46">
        <f t="shared" si="27"/>
        <v>17</v>
      </c>
      <c r="H218" s="77">
        <v>0</v>
      </c>
      <c r="I218" s="75">
        <v>0</v>
      </c>
      <c r="J218" s="46">
        <f t="shared" si="28"/>
        <v>14</v>
      </c>
      <c r="K218" s="71">
        <v>3</v>
      </c>
      <c r="L218" s="20">
        <v>20</v>
      </c>
      <c r="M218" s="64">
        <f t="shared" si="31"/>
        <v>60</v>
      </c>
      <c r="N218" s="17" t="s">
        <v>16</v>
      </c>
      <c r="O218" s="18"/>
      <c r="P218" s="145">
        <f t="shared" si="35"/>
        <v>60</v>
      </c>
      <c r="Q218" s="89">
        <v>16.670000000000002</v>
      </c>
      <c r="R218" s="43">
        <f t="shared" si="32"/>
        <v>50.010000000000005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+'30'!J219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+'30'!J220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+'30'!J221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+'30'!J222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+'30'!J223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+'30'!J224</f>
        <v>255</v>
      </c>
      <c r="F224" s="70"/>
      <c r="G224" s="46">
        <f t="shared" si="27"/>
        <v>255</v>
      </c>
      <c r="H224" s="77">
        <v>0</v>
      </c>
      <c r="I224" s="75">
        <v>0</v>
      </c>
      <c r="J224" s="46">
        <f t="shared" si="28"/>
        <v>255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+'30'!J225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+'30'!J226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+'30'!J227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+'30'!J228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+'30'!J229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+'30'!J230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+'30'!J231</f>
        <v>0</v>
      </c>
      <c r="F231" s="70"/>
      <c r="G231" s="46">
        <f t="shared" ref="G231:G259" si="37">E231+F231</f>
        <v>0</v>
      </c>
      <c r="H231" s="77">
        <v>0</v>
      </c>
      <c r="I231" s="75">
        <v>0</v>
      </c>
      <c r="J231" s="46">
        <f t="shared" ref="J231:J258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+'30'!J232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+'30'!J233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+'30'!J234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+'30'!J235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+'30'!J236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+'30'!J237</f>
        <v>2</v>
      </c>
      <c r="F237" s="70"/>
      <c r="G237" s="46">
        <f t="shared" si="37"/>
        <v>2</v>
      </c>
      <c r="H237" s="77">
        <v>0</v>
      </c>
      <c r="I237" s="75">
        <v>0</v>
      </c>
      <c r="J237" s="46">
        <f t="shared" si="38"/>
        <v>1</v>
      </c>
      <c r="K237" s="71">
        <v>1</v>
      </c>
      <c r="L237" s="20">
        <v>50</v>
      </c>
      <c r="M237" s="64">
        <f t="shared" si="39"/>
        <v>50</v>
      </c>
      <c r="N237" s="17" t="s">
        <v>16</v>
      </c>
      <c r="O237" s="18">
        <v>25</v>
      </c>
      <c r="P237" s="145">
        <f t="shared" si="35"/>
        <v>25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+'30'!J238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+'30'!J239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+'30'!J240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+'30'!J241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+'30'!J242</f>
        <v>3</v>
      </c>
      <c r="F242" s="70"/>
      <c r="G242" s="46">
        <f t="shared" si="37"/>
        <v>3</v>
      </c>
      <c r="H242" s="77">
        <v>0</v>
      </c>
      <c r="I242" s="75">
        <v>0</v>
      </c>
      <c r="J242" s="46">
        <f t="shared" si="38"/>
        <v>3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+'30'!J243</f>
        <v>3</v>
      </c>
      <c r="F243" s="70"/>
      <c r="G243" s="46">
        <f t="shared" si="37"/>
        <v>3</v>
      </c>
      <c r="H243" s="77">
        <v>0</v>
      </c>
      <c r="I243" s="75">
        <v>0</v>
      </c>
      <c r="J243" s="46">
        <f t="shared" si="38"/>
        <v>3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+'30'!J244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+'30'!J245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+'30'!J246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+'30'!J247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+'30'!J248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+'30'!J249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+'30'!J250</f>
        <v>1</v>
      </c>
      <c r="F250" s="70"/>
      <c r="G250" s="46">
        <f t="shared" si="37"/>
        <v>1</v>
      </c>
      <c r="H250" s="77">
        <v>0</v>
      </c>
      <c r="I250" s="75">
        <v>0</v>
      </c>
      <c r="J250" s="46">
        <f t="shared" si="38"/>
        <v>1</v>
      </c>
      <c r="K250" s="71"/>
      <c r="L250" s="20">
        <v>35</v>
      </c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+'30'!J251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>
        <v>1113223</v>
      </c>
      <c r="C252" s="19" t="s">
        <v>1452</v>
      </c>
      <c r="D252" s="10" t="s">
        <v>432</v>
      </c>
      <c r="E252" s="63">
        <f>+'30'!J252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>
        <v>25</v>
      </c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ht="25.5" x14ac:dyDescent="0.55000000000000004">
      <c r="A253" s="10"/>
      <c r="B253" s="10">
        <v>20060978</v>
      </c>
      <c r="C253" s="19" t="s">
        <v>1453</v>
      </c>
      <c r="D253" s="10" t="s">
        <v>432</v>
      </c>
      <c r="E253" s="63">
        <f>+'30'!J253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si="38"/>
        <v>0</v>
      </c>
      <c r="K253" s="71"/>
      <c r="L253" s="20">
        <v>15</v>
      </c>
      <c r="M253" s="64">
        <f t="shared" si="31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2"/>
        <v>0</v>
      </c>
    </row>
    <row r="254" spans="1:18" ht="25.5" x14ac:dyDescent="0.55000000000000004">
      <c r="A254" s="10"/>
      <c r="B254" s="10">
        <v>20060445</v>
      </c>
      <c r="C254" s="19" t="s">
        <v>1476</v>
      </c>
      <c r="D254" s="10" t="s">
        <v>432</v>
      </c>
      <c r="E254" s="63">
        <f>+'30'!J254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>
        <v>16</v>
      </c>
      <c r="M254" s="64">
        <f t="shared" si="31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2"/>
        <v>0</v>
      </c>
    </row>
    <row r="255" spans="1:18" ht="25.5" x14ac:dyDescent="0.55000000000000004">
      <c r="A255" s="10"/>
      <c r="B255" s="10"/>
      <c r="C255" s="19"/>
      <c r="D255" s="10"/>
      <c r="E255" s="63">
        <f>+'30'!J255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+'30'!J256</f>
        <v>0</v>
      </c>
      <c r="F256" s="70"/>
      <c r="G256" s="46">
        <f t="shared" si="37"/>
        <v>0</v>
      </c>
      <c r="H256" s="77">
        <v>0</v>
      </c>
      <c r="I256" s="75">
        <v>0</v>
      </c>
      <c r="J256" s="46">
        <f t="shared" si="38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2"/>
        <v>0</v>
      </c>
    </row>
    <row r="257" spans="1:25" ht="25.5" x14ac:dyDescent="0.55000000000000004">
      <c r="A257" s="10"/>
      <c r="B257" s="10"/>
      <c r="C257" s="19"/>
      <c r="D257" s="10"/>
      <c r="E257" s="63">
        <f>+'30'!J257</f>
        <v>0</v>
      </c>
      <c r="F257" s="70"/>
      <c r="G257" s="46">
        <f t="shared" si="37"/>
        <v>0</v>
      </c>
      <c r="H257" s="77">
        <v>0</v>
      </c>
      <c r="I257" s="75">
        <v>0</v>
      </c>
      <c r="J257" s="46">
        <f t="shared" si="38"/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2"/>
        <v>0</v>
      </c>
    </row>
    <row r="258" spans="1:25" ht="24" customHeight="1" x14ac:dyDescent="0.55000000000000004">
      <c r="A258" s="10"/>
      <c r="B258" s="10"/>
      <c r="C258" s="19"/>
      <c r="D258" s="10"/>
      <c r="E258" s="63">
        <f>+'30'!J258</f>
        <v>0</v>
      </c>
      <c r="F258" s="70"/>
      <c r="G258" s="46">
        <f t="shared" si="37"/>
        <v>0</v>
      </c>
      <c r="H258" s="77">
        <v>0</v>
      </c>
      <c r="I258" s="75">
        <v>0</v>
      </c>
      <c r="J258" s="46">
        <f t="shared" si="38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si="35"/>
        <v>0</v>
      </c>
      <c r="Q258" s="89"/>
      <c r="R258" s="43">
        <f t="shared" si="32"/>
        <v>0</v>
      </c>
    </row>
    <row r="259" spans="1:25" x14ac:dyDescent="0.5">
      <c r="A259" s="10"/>
      <c r="B259" s="10"/>
      <c r="C259" s="19"/>
      <c r="D259" s="10"/>
      <c r="E259" s="63">
        <f>+'30'!J259</f>
        <v>0</v>
      </c>
      <c r="F259" s="70"/>
      <c r="G259" s="46">
        <f t="shared" si="37"/>
        <v>0</v>
      </c>
      <c r="H259" s="77">
        <v>0</v>
      </c>
      <c r="I259" s="75">
        <v>0</v>
      </c>
      <c r="J259" s="46">
        <f t="shared" ref="J259" si="43">+G259-H259-K259-I259</f>
        <v>0</v>
      </c>
      <c r="K259" s="71"/>
      <c r="L259" s="142"/>
      <c r="M259" s="64">
        <f t="shared" ref="M259" si="44">+L259*K259</f>
        <v>0</v>
      </c>
      <c r="N259" s="17" t="s">
        <v>16</v>
      </c>
      <c r="O259" s="18"/>
      <c r="P259" s="23">
        <f t="shared" si="35"/>
        <v>0</v>
      </c>
      <c r="Q259" s="89"/>
      <c r="R259" s="43">
        <f t="shared" ref="R259" si="45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R260" s="74">
        <f>SUM(R5:R259)</f>
        <v>1133.7099999999998</v>
      </c>
    </row>
    <row r="261" spans="1:25" x14ac:dyDescent="0.5">
      <c r="A261" s="1"/>
      <c r="E261" s="1"/>
      <c r="F261" s="1"/>
      <c r="G261" s="24"/>
      <c r="H261" s="25"/>
      <c r="I261" s="25"/>
      <c r="J261" s="24"/>
      <c r="K261" s="200" t="s">
        <v>212</v>
      </c>
      <c r="L261" s="201"/>
      <c r="M261" s="30">
        <f>+O260</f>
        <v>0</v>
      </c>
      <c r="N261" s="27"/>
      <c r="Q261" s="87"/>
    </row>
    <row r="262" spans="1:25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3495</v>
      </c>
      <c r="Q262" s="87"/>
    </row>
    <row r="263" spans="1:25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25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2444</v>
      </c>
      <c r="O264" s="2">
        <v>500</v>
      </c>
      <c r="P264" s="2">
        <v>285</v>
      </c>
      <c r="Q264" s="87">
        <v>142</v>
      </c>
      <c r="R264" s="2">
        <v>243</v>
      </c>
      <c r="S264" s="2">
        <v>153</v>
      </c>
      <c r="T264" s="2">
        <v>130</v>
      </c>
      <c r="U264" s="2">
        <v>108</v>
      </c>
      <c r="V264" s="2">
        <v>270</v>
      </c>
      <c r="W264" s="2">
        <v>100</v>
      </c>
      <c r="X264" s="2">
        <v>490</v>
      </c>
      <c r="Y264" s="2">
        <v>23</v>
      </c>
    </row>
    <row r="265" spans="1:25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25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5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183</v>
      </c>
      <c r="P267" s="136"/>
      <c r="Q267" s="136"/>
      <c r="R267" s="136"/>
    </row>
    <row r="268" spans="1:25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868</v>
      </c>
      <c r="P268" s="136"/>
      <c r="Q268" s="136"/>
      <c r="R268" s="136"/>
    </row>
    <row r="269" spans="1:25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868</v>
      </c>
      <c r="P269" s="138" t="s">
        <v>1416</v>
      </c>
      <c r="Q269" s="139" t="s">
        <v>1417</v>
      </c>
      <c r="R269" s="140" t="s">
        <v>1418</v>
      </c>
    </row>
    <row r="270" spans="1:25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200</v>
      </c>
    </row>
    <row r="271" spans="1:25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5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200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60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4.2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135.80000000000001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19" t="s">
        <v>242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O2" s="220" t="s">
        <v>0</v>
      </c>
      <c r="P2" s="220"/>
      <c r="Q2" s="220"/>
      <c r="R2" s="220"/>
      <c r="S2" s="220"/>
      <c r="T2" s="220"/>
      <c r="U2" s="220"/>
      <c r="V2" s="220"/>
      <c r="W2" s="220"/>
      <c r="X2" s="220"/>
      <c r="Y2" s="220"/>
    </row>
    <row r="3" spans="1:26" s="5" customFormat="1" ht="26.25" x14ac:dyDescent="0.55000000000000004">
      <c r="A3" s="218" t="s">
        <v>1</v>
      </c>
      <c r="B3" s="218" t="s">
        <v>2</v>
      </c>
      <c r="C3" s="215" t="s">
        <v>3</v>
      </c>
      <c r="D3" s="215" t="s">
        <v>4</v>
      </c>
      <c r="E3" s="215" t="s">
        <v>5</v>
      </c>
      <c r="F3" s="4" t="s">
        <v>6</v>
      </c>
      <c r="G3" s="221" t="s">
        <v>7</v>
      </c>
      <c r="H3" s="223" t="s">
        <v>8</v>
      </c>
      <c r="I3" s="224"/>
      <c r="J3" s="225"/>
      <c r="K3" s="226" t="s">
        <v>9</v>
      </c>
      <c r="L3" s="206" t="s">
        <v>10</v>
      </c>
      <c r="O3" s="218" t="s">
        <v>1</v>
      </c>
      <c r="P3" s="218" t="s">
        <v>2</v>
      </c>
      <c r="Q3" s="215" t="s">
        <v>3</v>
      </c>
      <c r="R3" s="215" t="s">
        <v>4</v>
      </c>
      <c r="S3" s="215" t="s">
        <v>5</v>
      </c>
      <c r="T3" s="4" t="s">
        <v>6</v>
      </c>
      <c r="U3" s="221" t="s">
        <v>7</v>
      </c>
      <c r="V3" s="223" t="s">
        <v>8</v>
      </c>
      <c r="W3" s="224"/>
      <c r="X3" s="225"/>
      <c r="Y3" s="226" t="s">
        <v>9</v>
      </c>
      <c r="Z3" s="206" t="s">
        <v>10</v>
      </c>
    </row>
    <row r="4" spans="1:26" s="5" customFormat="1" ht="27" thickBot="1" x14ac:dyDescent="0.6">
      <c r="A4" s="218"/>
      <c r="B4" s="218"/>
      <c r="C4" s="216"/>
      <c r="D4" s="216"/>
      <c r="E4" s="216"/>
      <c r="F4" s="6" t="s">
        <v>11</v>
      </c>
      <c r="G4" s="222"/>
      <c r="H4" s="7" t="s">
        <v>12</v>
      </c>
      <c r="I4" s="8" t="s">
        <v>13</v>
      </c>
      <c r="J4" s="9" t="s">
        <v>14</v>
      </c>
      <c r="K4" s="227"/>
      <c r="L4" s="206"/>
      <c r="O4" s="218"/>
      <c r="P4" s="218"/>
      <c r="Q4" s="216"/>
      <c r="R4" s="216"/>
      <c r="S4" s="216"/>
      <c r="T4" s="6" t="s">
        <v>11</v>
      </c>
      <c r="U4" s="222"/>
      <c r="V4" s="7" t="s">
        <v>12</v>
      </c>
      <c r="W4" s="8" t="s">
        <v>13</v>
      </c>
      <c r="X4" s="9" t="s">
        <v>14</v>
      </c>
      <c r="Y4" s="227"/>
      <c r="Z4" s="206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12" t="s">
        <v>119</v>
      </c>
      <c r="Q107" s="213"/>
      <c r="R107" s="213"/>
      <c r="S107" s="213"/>
      <c r="T107" s="213"/>
      <c r="U107" s="213"/>
      <c r="V107" s="213"/>
      <c r="W107" s="214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7" t="s">
        <v>213</v>
      </c>
      <c r="N205" s="21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200" t="s">
        <v>212</v>
      </c>
      <c r="I206" s="201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11" t="s">
        <v>202</v>
      </c>
      <c r="J207" s="211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9" t="s">
        <v>203</v>
      </c>
      <c r="J208" s="210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9" t="s">
        <v>205</v>
      </c>
      <c r="J210" s="210"/>
      <c r="K210" s="36">
        <v>0</v>
      </c>
    </row>
    <row r="211" spans="1:11" ht="25.5" x14ac:dyDescent="0.55000000000000004">
      <c r="A211" s="1"/>
      <c r="C211" s="31"/>
      <c r="E211" s="31"/>
      <c r="G211" s="31"/>
      <c r="I211" s="209" t="s">
        <v>206</v>
      </c>
      <c r="J211" s="210"/>
      <c r="K211" s="36">
        <v>0</v>
      </c>
    </row>
    <row r="212" spans="1:11" ht="25.5" x14ac:dyDescent="0.55000000000000004">
      <c r="A212" s="1"/>
      <c r="C212" s="31"/>
      <c r="E212" s="31"/>
      <c r="G212" s="31"/>
      <c r="I212" s="209" t="s">
        <v>207</v>
      </c>
      <c r="J212" s="210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9" t="s">
        <v>208</v>
      </c>
      <c r="J213" s="210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9" t="s">
        <v>209</v>
      </c>
      <c r="J214" s="210"/>
      <c r="K214" s="37">
        <v>0</v>
      </c>
    </row>
    <row r="215" spans="1:11" ht="25.5" x14ac:dyDescent="0.55000000000000004">
      <c r="A215" s="1"/>
      <c r="C215" s="31"/>
      <c r="E215" s="31"/>
      <c r="G215" s="31"/>
      <c r="I215" s="209" t="s">
        <v>210</v>
      </c>
      <c r="J215" s="210"/>
      <c r="K215" s="33">
        <f>+K214-K213</f>
        <v>0</v>
      </c>
    </row>
    <row r="216" spans="1:11" ht="25.5" x14ac:dyDescent="0.55000000000000004">
      <c r="G216" s="2"/>
      <c r="I216" s="209" t="s">
        <v>211</v>
      </c>
      <c r="J216" s="210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2025-10-31T09:01:54Z</cp:lastPrinted>
  <dcterms:created xsi:type="dcterms:W3CDTF">2023-12-01T06:41:03Z</dcterms:created>
  <dcterms:modified xsi:type="dcterms:W3CDTF">2025-11-03T01:14:43Z</dcterms:modified>
</cp:coreProperties>
</file>