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644AEEE3-EEAE-4D62-8EB4-C84035B15D80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04" l="1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G242" i="104" s="1"/>
  <c r="J242" i="104" s="1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5" i="104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G242" i="103" s="1"/>
  <c r="J242" i="103" s="1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5" i="103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G237" i="102" s="1"/>
  <c r="J237" i="102" s="1"/>
  <c r="E238" i="102"/>
  <c r="E239" i="102"/>
  <c r="E240" i="102"/>
  <c r="E241" i="102"/>
  <c r="E242" i="102"/>
  <c r="E243" i="102"/>
  <c r="E244" i="102"/>
  <c r="E245" i="102"/>
  <c r="G245" i="102" s="1"/>
  <c r="J245" i="102" s="1"/>
  <c r="E246" i="102"/>
  <c r="E247" i="102"/>
  <c r="E248" i="102"/>
  <c r="E249" i="102"/>
  <c r="E250" i="102"/>
  <c r="E251" i="102"/>
  <c r="E252" i="102"/>
  <c r="E253" i="102"/>
  <c r="G253" i="102" s="1"/>
  <c r="J253" i="102" s="1"/>
  <c r="E254" i="102"/>
  <c r="E255" i="102"/>
  <c r="E256" i="102"/>
  <c r="E257" i="102"/>
  <c r="E258" i="102"/>
  <c r="E259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G237" i="101" s="1"/>
  <c r="J237" i="101" s="1"/>
  <c r="E238" i="101"/>
  <c r="E239" i="101"/>
  <c r="E240" i="101"/>
  <c r="E241" i="101"/>
  <c r="E242" i="101"/>
  <c r="E243" i="101"/>
  <c r="E244" i="101"/>
  <c r="E245" i="101"/>
  <c r="G245" i="101" s="1"/>
  <c r="J245" i="101" s="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G237" i="100" s="1"/>
  <c r="J237" i="100" s="1"/>
  <c r="E238" i="100"/>
  <c r="E239" i="100"/>
  <c r="E240" i="100"/>
  <c r="E241" i="100"/>
  <c r="E242" i="100"/>
  <c r="E243" i="100"/>
  <c r="E244" i="100"/>
  <c r="E245" i="100"/>
  <c r="G245" i="100" s="1"/>
  <c r="J245" i="100" s="1"/>
  <c r="E246" i="100"/>
  <c r="E247" i="100"/>
  <c r="E248" i="100"/>
  <c r="E249" i="100"/>
  <c r="E250" i="100"/>
  <c r="E251" i="100"/>
  <c r="E252" i="100"/>
  <c r="E253" i="100"/>
  <c r="G253" i="100" s="1"/>
  <c r="J253" i="100" s="1"/>
  <c r="E254" i="100"/>
  <c r="E255" i="100"/>
  <c r="E256" i="100"/>
  <c r="E257" i="100"/>
  <c r="E258" i="100"/>
  <c r="E259" i="100"/>
  <c r="E5" i="100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G237" i="99" s="1"/>
  <c r="J237" i="99" s="1"/>
  <c r="E238" i="99"/>
  <c r="E239" i="99"/>
  <c r="E240" i="99"/>
  <c r="E241" i="99"/>
  <c r="E242" i="99"/>
  <c r="E243" i="99"/>
  <c r="E244" i="99"/>
  <c r="E245" i="99"/>
  <c r="G245" i="99" s="1"/>
  <c r="J245" i="99" s="1"/>
  <c r="E246" i="99"/>
  <c r="E247" i="99"/>
  <c r="E248" i="99"/>
  <c r="E249" i="99"/>
  <c r="E250" i="99"/>
  <c r="E251" i="99"/>
  <c r="E252" i="99"/>
  <c r="E253" i="99"/>
  <c r="G253" i="99" s="1"/>
  <c r="J253" i="99" s="1"/>
  <c r="E254" i="99"/>
  <c r="E255" i="99"/>
  <c r="E256" i="99"/>
  <c r="E257" i="99"/>
  <c r="E258" i="99"/>
  <c r="E259" i="99"/>
  <c r="E5" i="99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G233" i="98" s="1"/>
  <c r="J233" i="98" s="1"/>
  <c r="E234" i="98"/>
  <c r="E235" i="98"/>
  <c r="E236" i="98"/>
  <c r="E237" i="98"/>
  <c r="E238" i="98"/>
  <c r="E239" i="98"/>
  <c r="E240" i="98"/>
  <c r="E241" i="98"/>
  <c r="G241" i="98" s="1"/>
  <c r="J241" i="98" s="1"/>
  <c r="E242" i="98"/>
  <c r="E243" i="98"/>
  <c r="E244" i="98"/>
  <c r="E245" i="98"/>
  <c r="E246" i="98"/>
  <c r="E247" i="98"/>
  <c r="E248" i="98"/>
  <c r="E249" i="98"/>
  <c r="G249" i="98" s="1"/>
  <c r="J249" i="98" s="1"/>
  <c r="E250" i="98"/>
  <c r="E251" i="98"/>
  <c r="E252" i="98"/>
  <c r="E253" i="98"/>
  <c r="E254" i="98"/>
  <c r="E255" i="98"/>
  <c r="E256" i="98"/>
  <c r="E257" i="98"/>
  <c r="E258" i="98"/>
  <c r="E259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5" i="98"/>
  <c r="P15" i="97"/>
  <c r="P16" i="97"/>
  <c r="P17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G237" i="97" s="1"/>
  <c r="J237" i="97" s="1"/>
  <c r="E238" i="97"/>
  <c r="E239" i="97"/>
  <c r="E240" i="97"/>
  <c r="E241" i="97"/>
  <c r="E242" i="97"/>
  <c r="E243" i="97"/>
  <c r="E244" i="97"/>
  <c r="E245" i="97"/>
  <c r="G245" i="97" s="1"/>
  <c r="J245" i="97" s="1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5" i="97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G235" i="96" s="1"/>
  <c r="J235" i="96" s="1"/>
  <c r="E236" i="96"/>
  <c r="E237" i="96"/>
  <c r="E238" i="96"/>
  <c r="E239" i="96"/>
  <c r="E240" i="96"/>
  <c r="E241" i="96"/>
  <c r="E242" i="96"/>
  <c r="E243" i="96"/>
  <c r="G243" i="96" s="1"/>
  <c r="J243" i="96" s="1"/>
  <c r="E244" i="96"/>
  <c r="E245" i="96"/>
  <c r="E246" i="96"/>
  <c r="E247" i="96"/>
  <c r="E248" i="96"/>
  <c r="E249" i="96"/>
  <c r="E250" i="96"/>
  <c r="E251" i="96"/>
  <c r="G251" i="96" s="1"/>
  <c r="E252" i="96"/>
  <c r="E253" i="96"/>
  <c r="E254" i="96"/>
  <c r="E255" i="96"/>
  <c r="E256" i="96"/>
  <c r="E257" i="96"/>
  <c r="E258" i="96"/>
  <c r="E259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5" i="96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G237" i="94" s="1"/>
  <c r="J237" i="94" s="1"/>
  <c r="E238" i="94"/>
  <c r="E239" i="94"/>
  <c r="E240" i="94"/>
  <c r="E241" i="94"/>
  <c r="E242" i="94"/>
  <c r="E243" i="94"/>
  <c r="E244" i="94"/>
  <c r="E245" i="94"/>
  <c r="G245" i="94" s="1"/>
  <c r="J245" i="94" s="1"/>
  <c r="E246" i="94"/>
  <c r="E247" i="94"/>
  <c r="E248" i="94"/>
  <c r="E249" i="94"/>
  <c r="E250" i="94"/>
  <c r="E251" i="94"/>
  <c r="E252" i="94"/>
  <c r="E253" i="94"/>
  <c r="G253" i="94" s="1"/>
  <c r="J253" i="94" s="1"/>
  <c r="E254" i="94"/>
  <c r="E255" i="94"/>
  <c r="E256" i="94"/>
  <c r="E257" i="94"/>
  <c r="E258" i="94"/>
  <c r="E259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G235" i="93" s="1"/>
  <c r="J235" i="93" s="1"/>
  <c r="E236" i="93"/>
  <c r="E237" i="93"/>
  <c r="G237" i="93" s="1"/>
  <c r="J237" i="93" s="1"/>
  <c r="E238" i="93"/>
  <c r="E239" i="93"/>
  <c r="E240" i="93"/>
  <c r="E241" i="93"/>
  <c r="E242" i="93"/>
  <c r="E243" i="93"/>
  <c r="G243" i="93" s="1"/>
  <c r="J243" i="93" s="1"/>
  <c r="E244" i="93"/>
  <c r="E245" i="93"/>
  <c r="G245" i="93" s="1"/>
  <c r="J245" i="93" s="1"/>
  <c r="E246" i="93"/>
  <c r="E247" i="93"/>
  <c r="E248" i="93"/>
  <c r="E249" i="93"/>
  <c r="E250" i="93"/>
  <c r="E251" i="93"/>
  <c r="G251" i="93" s="1"/>
  <c r="J251" i="93" s="1"/>
  <c r="E252" i="93"/>
  <c r="E253" i="93"/>
  <c r="G253" i="93" s="1"/>
  <c r="J253" i="93" s="1"/>
  <c r="E254" i="93"/>
  <c r="E255" i="93"/>
  <c r="E256" i="93"/>
  <c r="E257" i="93"/>
  <c r="E258" i="93"/>
  <c r="E259" i="93"/>
  <c r="E5" i="93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G233" i="92" s="1"/>
  <c r="J233" i="92" s="1"/>
  <c r="E234" i="92"/>
  <c r="E235" i="92"/>
  <c r="E236" i="92"/>
  <c r="E237" i="92"/>
  <c r="E238" i="92"/>
  <c r="E239" i="92"/>
  <c r="E240" i="92"/>
  <c r="E241" i="92"/>
  <c r="G241" i="92" s="1"/>
  <c r="J241" i="92" s="1"/>
  <c r="E242" i="92"/>
  <c r="E243" i="92"/>
  <c r="E244" i="92"/>
  <c r="E245" i="92"/>
  <c r="E246" i="92"/>
  <c r="E247" i="92"/>
  <c r="E248" i="92"/>
  <c r="E249" i="92"/>
  <c r="G249" i="92" s="1"/>
  <c r="J249" i="92" s="1"/>
  <c r="E250" i="92"/>
  <c r="E251" i="92"/>
  <c r="E252" i="92"/>
  <c r="E253" i="92"/>
  <c r="E254" i="92"/>
  <c r="E255" i="92"/>
  <c r="E256" i="92"/>
  <c r="E257" i="92"/>
  <c r="G257" i="92" s="1"/>
  <c r="J257" i="92" s="1"/>
  <c r="E258" i="92"/>
  <c r="E259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5" i="92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G235" i="91" s="1"/>
  <c r="J235" i="91" s="1"/>
  <c r="E236" i="91"/>
  <c r="E237" i="91"/>
  <c r="E238" i="91"/>
  <c r="E239" i="91"/>
  <c r="E240" i="91"/>
  <c r="E241" i="91"/>
  <c r="E242" i="91"/>
  <c r="E243" i="91"/>
  <c r="G243" i="91" s="1"/>
  <c r="J243" i="91" s="1"/>
  <c r="E244" i="91"/>
  <c r="E245" i="91"/>
  <c r="E246" i="91"/>
  <c r="E247" i="91"/>
  <c r="E248" i="91"/>
  <c r="E249" i="91"/>
  <c r="E250" i="91"/>
  <c r="E251" i="91"/>
  <c r="G251" i="91" s="1"/>
  <c r="J251" i="91" s="1"/>
  <c r="E252" i="91"/>
  <c r="E253" i="91"/>
  <c r="E254" i="91"/>
  <c r="E255" i="91"/>
  <c r="E256" i="91"/>
  <c r="E257" i="91"/>
  <c r="E258" i="91"/>
  <c r="E259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G237" i="90" s="1"/>
  <c r="J237" i="90" s="1"/>
  <c r="E238" i="90"/>
  <c r="E239" i="90"/>
  <c r="E240" i="90"/>
  <c r="E241" i="90"/>
  <c r="E242" i="90"/>
  <c r="E243" i="90"/>
  <c r="E244" i="90"/>
  <c r="E245" i="90"/>
  <c r="G245" i="90" s="1"/>
  <c r="J245" i="90" s="1"/>
  <c r="E246" i="90"/>
  <c r="E247" i="90"/>
  <c r="E248" i="90"/>
  <c r="E249" i="90"/>
  <c r="E250" i="90"/>
  <c r="E251" i="90"/>
  <c r="E252" i="90"/>
  <c r="E253" i="90"/>
  <c r="G253" i="90" s="1"/>
  <c r="J253" i="90" s="1"/>
  <c r="E254" i="90"/>
  <c r="E255" i="90"/>
  <c r="E256" i="90"/>
  <c r="E257" i="90"/>
  <c r="E258" i="90"/>
  <c r="E259" i="90"/>
  <c r="E5" i="90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G239" i="89" s="1"/>
  <c r="J239" i="89" s="1"/>
  <c r="E240" i="89"/>
  <c r="E241" i="89"/>
  <c r="E242" i="89"/>
  <c r="E243" i="89"/>
  <c r="E244" i="89"/>
  <c r="E245" i="89"/>
  <c r="E246" i="89"/>
  <c r="E247" i="89"/>
  <c r="G247" i="89" s="1"/>
  <c r="J247" i="89" s="1"/>
  <c r="E248" i="89"/>
  <c r="E249" i="89"/>
  <c r="E250" i="89"/>
  <c r="E251" i="89"/>
  <c r="E252" i="89"/>
  <c r="E253" i="89"/>
  <c r="E254" i="89"/>
  <c r="E255" i="89"/>
  <c r="G255" i="89" s="1"/>
  <c r="E256" i="89"/>
  <c r="E257" i="89"/>
  <c r="E258" i="89"/>
  <c r="E259" i="89"/>
  <c r="E5" i="89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G243" i="88" s="1"/>
  <c r="J243" i="88" s="1"/>
  <c r="E244" i="88"/>
  <c r="E245" i="88"/>
  <c r="E246" i="88"/>
  <c r="E247" i="88"/>
  <c r="E248" i="88"/>
  <c r="E249" i="88"/>
  <c r="E250" i="88"/>
  <c r="E251" i="88"/>
  <c r="G251" i="88" s="1"/>
  <c r="J251" i="88" s="1"/>
  <c r="E252" i="88"/>
  <c r="E253" i="88"/>
  <c r="E254" i="88"/>
  <c r="E255" i="88"/>
  <c r="E256" i="88"/>
  <c r="E257" i="88"/>
  <c r="E258" i="88"/>
  <c r="E259" i="88"/>
  <c r="E5" i="88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G237" i="87" s="1"/>
  <c r="J237" i="87" s="1"/>
  <c r="E238" i="87"/>
  <c r="E239" i="87"/>
  <c r="E240" i="87"/>
  <c r="E241" i="87"/>
  <c r="E242" i="87"/>
  <c r="E243" i="87"/>
  <c r="E244" i="87"/>
  <c r="E245" i="87"/>
  <c r="G245" i="87" s="1"/>
  <c r="J245" i="87" s="1"/>
  <c r="E246" i="87"/>
  <c r="E247" i="87"/>
  <c r="E248" i="87"/>
  <c r="E249" i="87"/>
  <c r="E250" i="87"/>
  <c r="E251" i="87"/>
  <c r="E252" i="87"/>
  <c r="E253" i="87"/>
  <c r="G253" i="87" s="1"/>
  <c r="J253" i="87" s="1"/>
  <c r="E254" i="87"/>
  <c r="E255" i="87"/>
  <c r="E256" i="87"/>
  <c r="E257" i="87"/>
  <c r="E258" i="87"/>
  <c r="E259" i="87"/>
  <c r="E5" i="87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G245" i="86" s="1"/>
  <c r="J245" i="86" s="1"/>
  <c r="E246" i="86"/>
  <c r="E247" i="86"/>
  <c r="E248" i="86"/>
  <c r="E249" i="86"/>
  <c r="E250" i="86"/>
  <c r="E251" i="86"/>
  <c r="E252" i="86"/>
  <c r="E253" i="86"/>
  <c r="G253" i="86" s="1"/>
  <c r="J253" i="86" s="1"/>
  <c r="E254" i="86"/>
  <c r="E255" i="86"/>
  <c r="E256" i="86"/>
  <c r="E257" i="86"/>
  <c r="E258" i="86"/>
  <c r="E259" i="86"/>
  <c r="E5" i="86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G245" i="85" s="1"/>
  <c r="J245" i="85" s="1"/>
  <c r="E246" i="85"/>
  <c r="E247" i="85"/>
  <c r="E248" i="85"/>
  <c r="E249" i="85"/>
  <c r="E250" i="85"/>
  <c r="E251" i="85"/>
  <c r="E252" i="85"/>
  <c r="E253" i="85"/>
  <c r="G253" i="85" s="1"/>
  <c r="J253" i="85" s="1"/>
  <c r="E254" i="85"/>
  <c r="E255" i="85"/>
  <c r="E256" i="85"/>
  <c r="E257" i="85"/>
  <c r="E258" i="85"/>
  <c r="E259" i="85"/>
  <c r="E5" i="85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G237" i="84" s="1"/>
  <c r="J237" i="84" s="1"/>
  <c r="E238" i="84"/>
  <c r="E239" i="84"/>
  <c r="E240" i="84"/>
  <c r="E241" i="84"/>
  <c r="E242" i="84"/>
  <c r="E243" i="84"/>
  <c r="E244" i="84"/>
  <c r="E245" i="84"/>
  <c r="G245" i="84" s="1"/>
  <c r="J245" i="84" s="1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G243" i="83" s="1"/>
  <c r="J243" i="83" s="1"/>
  <c r="E244" i="83"/>
  <c r="E245" i="83"/>
  <c r="E246" i="83"/>
  <c r="E247" i="83"/>
  <c r="E248" i="83"/>
  <c r="E249" i="83"/>
  <c r="E250" i="83"/>
  <c r="E251" i="83"/>
  <c r="G251" i="83" s="1"/>
  <c r="J251" i="83" s="1"/>
  <c r="E252" i="83"/>
  <c r="E253" i="83"/>
  <c r="E254" i="83"/>
  <c r="E255" i="83"/>
  <c r="E256" i="83"/>
  <c r="E257" i="83"/>
  <c r="E258" i="83"/>
  <c r="E259" i="83"/>
  <c r="E5" i="83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G245" i="82" s="1"/>
  <c r="J245" i="82" s="1"/>
  <c r="E246" i="82"/>
  <c r="E247" i="82"/>
  <c r="E248" i="82"/>
  <c r="E249" i="82"/>
  <c r="E250" i="82"/>
  <c r="E251" i="82"/>
  <c r="E252" i="82"/>
  <c r="E253" i="82"/>
  <c r="G253" i="82" s="1"/>
  <c r="J253" i="82" s="1"/>
  <c r="E254" i="82"/>
  <c r="E255" i="82"/>
  <c r="E256" i="82"/>
  <c r="E257" i="82"/>
  <c r="E258" i="82"/>
  <c r="E259" i="82"/>
  <c r="E5" i="82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G245" i="81" s="1"/>
  <c r="J245" i="81" s="1"/>
  <c r="E246" i="81"/>
  <c r="E247" i="81"/>
  <c r="E248" i="81"/>
  <c r="E249" i="81"/>
  <c r="E250" i="81"/>
  <c r="E251" i="81"/>
  <c r="E252" i="81"/>
  <c r="E253" i="81"/>
  <c r="G253" i="81" s="1"/>
  <c r="J253" i="81" s="1"/>
  <c r="E254" i="81"/>
  <c r="E255" i="81"/>
  <c r="E256" i="81"/>
  <c r="E257" i="81"/>
  <c r="E258" i="81"/>
  <c r="E259" i="81"/>
  <c r="E5" i="81"/>
  <c r="P21" i="80"/>
  <c r="P22" i="80"/>
  <c r="P23" i="80"/>
  <c r="P24" i="80"/>
  <c r="P25" i="80"/>
  <c r="P26" i="80"/>
  <c r="P2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G243" i="80" s="1"/>
  <c r="J243" i="80" s="1"/>
  <c r="E244" i="80"/>
  <c r="E245" i="80"/>
  <c r="E246" i="80"/>
  <c r="E247" i="80"/>
  <c r="E248" i="80"/>
  <c r="E249" i="80"/>
  <c r="E250" i="80"/>
  <c r="E251" i="80"/>
  <c r="G251" i="80" s="1"/>
  <c r="J251" i="80" s="1"/>
  <c r="E252" i="80"/>
  <c r="E253" i="80"/>
  <c r="E254" i="80"/>
  <c r="E255" i="80"/>
  <c r="E256" i="80"/>
  <c r="E257" i="80"/>
  <c r="E258" i="80"/>
  <c r="E259" i="80"/>
  <c r="E5" i="80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G243" i="79" s="1"/>
  <c r="J243" i="79" s="1"/>
  <c r="E244" i="79"/>
  <c r="E245" i="79"/>
  <c r="G245" i="79" s="1"/>
  <c r="J245" i="79" s="1"/>
  <c r="E246" i="79"/>
  <c r="E247" i="79"/>
  <c r="E248" i="79"/>
  <c r="E249" i="79"/>
  <c r="E250" i="79"/>
  <c r="E251" i="79"/>
  <c r="G251" i="79" s="1"/>
  <c r="J251" i="79" s="1"/>
  <c r="E252" i="79"/>
  <c r="E253" i="79"/>
  <c r="G253" i="79" s="1"/>
  <c r="J253" i="79" s="1"/>
  <c r="E254" i="79"/>
  <c r="E255" i="79"/>
  <c r="E256" i="79"/>
  <c r="E257" i="79"/>
  <c r="E258" i="79"/>
  <c r="E259" i="79"/>
  <c r="E5" i="79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G245" i="78" s="1"/>
  <c r="J245" i="78" s="1"/>
  <c r="E246" i="78"/>
  <c r="E247" i="78"/>
  <c r="E248" i="78"/>
  <c r="E249" i="78"/>
  <c r="E250" i="78"/>
  <c r="E251" i="78"/>
  <c r="E252" i="78"/>
  <c r="E253" i="78"/>
  <c r="G253" i="78" s="1"/>
  <c r="J253" i="78" s="1"/>
  <c r="E254" i="78"/>
  <c r="E255" i="78"/>
  <c r="E256" i="78"/>
  <c r="E257" i="78"/>
  <c r="E258" i="78"/>
  <c r="E259" i="78"/>
  <c r="E5" i="78"/>
  <c r="H247" i="8"/>
  <c r="H248" i="8"/>
  <c r="H249" i="8"/>
  <c r="H250" i="8"/>
  <c r="H251" i="8"/>
  <c r="H252" i="8"/>
  <c r="H253" i="8"/>
  <c r="H254" i="8"/>
  <c r="H255" i="8"/>
  <c r="H256" i="8"/>
  <c r="H257" i="8"/>
  <c r="H258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J237" i="107"/>
  <c r="J238" i="107"/>
  <c r="J239" i="107"/>
  <c r="J240" i="107"/>
  <c r="J241" i="107"/>
  <c r="J242" i="107"/>
  <c r="J243" i="107"/>
  <c r="J244" i="107"/>
  <c r="J245" i="107"/>
  <c r="J246" i="107"/>
  <c r="J247" i="107"/>
  <c r="J248" i="107"/>
  <c r="J249" i="107"/>
  <c r="J250" i="107"/>
  <c r="J251" i="107"/>
  <c r="J252" i="107"/>
  <c r="J253" i="107"/>
  <c r="J254" i="107"/>
  <c r="G237" i="107"/>
  <c r="G238" i="107"/>
  <c r="G239" i="107"/>
  <c r="G240" i="107"/>
  <c r="G241" i="107"/>
  <c r="G242" i="107"/>
  <c r="G243" i="107"/>
  <c r="G244" i="107"/>
  <c r="G245" i="107"/>
  <c r="G246" i="107"/>
  <c r="G247" i="107"/>
  <c r="G248" i="107"/>
  <c r="G249" i="107"/>
  <c r="G250" i="107"/>
  <c r="G251" i="107"/>
  <c r="G252" i="107"/>
  <c r="G253" i="107"/>
  <c r="J237" i="106"/>
  <c r="J238" i="106"/>
  <c r="J239" i="106"/>
  <c r="J240" i="106"/>
  <c r="J241" i="106"/>
  <c r="J242" i="106"/>
  <c r="J243" i="106"/>
  <c r="J244" i="106"/>
  <c r="J245" i="106"/>
  <c r="J246" i="106"/>
  <c r="J247" i="106"/>
  <c r="J248" i="106"/>
  <c r="J249" i="106"/>
  <c r="J250" i="106"/>
  <c r="J251" i="106"/>
  <c r="J252" i="106"/>
  <c r="J253" i="106"/>
  <c r="J254" i="106"/>
  <c r="G237" i="106"/>
  <c r="G238" i="106"/>
  <c r="G239" i="106"/>
  <c r="G240" i="106"/>
  <c r="G241" i="106"/>
  <c r="G242" i="106"/>
  <c r="G243" i="106"/>
  <c r="G244" i="106"/>
  <c r="G245" i="106"/>
  <c r="G246" i="106"/>
  <c r="G247" i="106"/>
  <c r="G248" i="106"/>
  <c r="G249" i="106"/>
  <c r="G250" i="106"/>
  <c r="G251" i="106"/>
  <c r="G252" i="106"/>
  <c r="G253" i="106"/>
  <c r="G254" i="106"/>
  <c r="J236" i="105"/>
  <c r="J237" i="105"/>
  <c r="J238" i="105"/>
  <c r="J239" i="105"/>
  <c r="J240" i="105"/>
  <c r="J241" i="105"/>
  <c r="J242" i="105"/>
  <c r="J243" i="105"/>
  <c r="J244" i="105"/>
  <c r="J245" i="105"/>
  <c r="J246" i="105"/>
  <c r="J247" i="105"/>
  <c r="J248" i="105"/>
  <c r="J249" i="105"/>
  <c r="J250" i="105"/>
  <c r="J251" i="105"/>
  <c r="J252" i="105"/>
  <c r="J253" i="105"/>
  <c r="J254" i="105"/>
  <c r="J255" i="105"/>
  <c r="J256" i="105"/>
  <c r="G236" i="105"/>
  <c r="G237" i="105"/>
  <c r="G238" i="105"/>
  <c r="G239" i="105"/>
  <c r="G240" i="105"/>
  <c r="G241" i="105"/>
  <c r="G242" i="105"/>
  <c r="G243" i="105"/>
  <c r="G244" i="105"/>
  <c r="G245" i="105"/>
  <c r="G246" i="105"/>
  <c r="G247" i="105"/>
  <c r="G248" i="105"/>
  <c r="G249" i="105"/>
  <c r="G250" i="105"/>
  <c r="G251" i="105"/>
  <c r="G252" i="105"/>
  <c r="G253" i="105"/>
  <c r="G254" i="105"/>
  <c r="G255" i="105"/>
  <c r="G256" i="105"/>
  <c r="G257" i="105"/>
  <c r="G236" i="104"/>
  <c r="J236" i="104" s="1"/>
  <c r="G237" i="104"/>
  <c r="J237" i="104" s="1"/>
  <c r="G238" i="104"/>
  <c r="J238" i="104" s="1"/>
  <c r="G239" i="104"/>
  <c r="J239" i="104" s="1"/>
  <c r="G240" i="104"/>
  <c r="J240" i="104" s="1"/>
  <c r="G241" i="104"/>
  <c r="J241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51" i="104"/>
  <c r="J251" i="104" s="1"/>
  <c r="G252" i="104"/>
  <c r="J252" i="104" s="1"/>
  <c r="G253" i="104"/>
  <c r="J253" i="104" s="1"/>
  <c r="G254" i="104"/>
  <c r="J254" i="104" s="1"/>
  <c r="G238" i="103"/>
  <c r="J238" i="103" s="1"/>
  <c r="G239" i="103"/>
  <c r="J239" i="103" s="1"/>
  <c r="G240" i="103"/>
  <c r="J240" i="103" s="1"/>
  <c r="G241" i="103"/>
  <c r="J241" i="103" s="1"/>
  <c r="G243" i="103"/>
  <c r="J243" i="103" s="1"/>
  <c r="G244" i="103"/>
  <c r="J244" i="103" s="1"/>
  <c r="G245" i="103"/>
  <c r="J245" i="103" s="1"/>
  <c r="G246" i="103"/>
  <c r="J246" i="103" s="1"/>
  <c r="G247" i="103"/>
  <c r="J247" i="103" s="1"/>
  <c r="G248" i="103"/>
  <c r="J248" i="103" s="1"/>
  <c r="G234" i="102"/>
  <c r="J234" i="102" s="1"/>
  <c r="G235" i="102"/>
  <c r="J235" i="102" s="1"/>
  <c r="G236" i="102"/>
  <c r="J236" i="102" s="1"/>
  <c r="G238" i="102"/>
  <c r="J238" i="102" s="1"/>
  <c r="G239" i="102"/>
  <c r="J239" i="102" s="1"/>
  <c r="G240" i="102"/>
  <c r="J240" i="102" s="1"/>
  <c r="G241" i="102"/>
  <c r="J241" i="102" s="1"/>
  <c r="G242" i="102"/>
  <c r="J242" i="102" s="1"/>
  <c r="G243" i="102"/>
  <c r="J243" i="102" s="1"/>
  <c r="G244" i="102"/>
  <c r="J244" i="102" s="1"/>
  <c r="G246" i="102"/>
  <c r="J246" i="102" s="1"/>
  <c r="G247" i="102"/>
  <c r="J247" i="102" s="1"/>
  <c r="G248" i="102"/>
  <c r="J248" i="102" s="1"/>
  <c r="G249" i="102"/>
  <c r="J249" i="102" s="1"/>
  <c r="G250" i="102"/>
  <c r="J250" i="102" s="1"/>
  <c r="G251" i="102"/>
  <c r="J251" i="102" s="1"/>
  <c r="G252" i="102"/>
  <c r="J252" i="102" s="1"/>
  <c r="G236" i="101"/>
  <c r="J236" i="101" s="1"/>
  <c r="G238" i="101"/>
  <c r="J238" i="101" s="1"/>
  <c r="G239" i="101"/>
  <c r="J239" i="101" s="1"/>
  <c r="G240" i="101"/>
  <c r="J240" i="101" s="1"/>
  <c r="G241" i="101"/>
  <c r="J241" i="101" s="1"/>
  <c r="G242" i="101"/>
  <c r="J242" i="101" s="1"/>
  <c r="G243" i="101"/>
  <c r="J243" i="101" s="1"/>
  <c r="G244" i="101"/>
  <c r="J244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36" i="100"/>
  <c r="J236" i="100" s="1"/>
  <c r="G238" i="100"/>
  <c r="J238" i="100" s="1"/>
  <c r="G239" i="100"/>
  <c r="J239" i="100" s="1"/>
  <c r="G240" i="100"/>
  <c r="J240" i="100" s="1"/>
  <c r="G241" i="100"/>
  <c r="J241" i="100" s="1"/>
  <c r="G242" i="100"/>
  <c r="J242" i="100" s="1"/>
  <c r="G243" i="100"/>
  <c r="J243" i="100" s="1"/>
  <c r="G244" i="100"/>
  <c r="J244" i="100" s="1"/>
  <c r="G246" i="100"/>
  <c r="J246" i="100" s="1"/>
  <c r="G247" i="100"/>
  <c r="J247" i="100" s="1"/>
  <c r="G248" i="100"/>
  <c r="J248" i="100" s="1"/>
  <c r="G249" i="100"/>
  <c r="J249" i="100" s="1"/>
  <c r="G250" i="100"/>
  <c r="J250" i="100" s="1"/>
  <c r="G251" i="100"/>
  <c r="J251" i="100" s="1"/>
  <c r="G252" i="100"/>
  <c r="J252" i="100" s="1"/>
  <c r="G254" i="100"/>
  <c r="J254" i="100" s="1"/>
  <c r="G255" i="100"/>
  <c r="J255" i="100" s="1"/>
  <c r="J244" i="99"/>
  <c r="G234" i="99"/>
  <c r="J234" i="99" s="1"/>
  <c r="G235" i="99"/>
  <c r="J235" i="99" s="1"/>
  <c r="G236" i="99"/>
  <c r="J236" i="99" s="1"/>
  <c r="G238" i="99"/>
  <c r="J238" i="99" s="1"/>
  <c r="G239" i="99"/>
  <c r="J239" i="99" s="1"/>
  <c r="G240" i="99"/>
  <c r="J240" i="99" s="1"/>
  <c r="G241" i="99"/>
  <c r="J241" i="99" s="1"/>
  <c r="G242" i="99"/>
  <c r="J242" i="99" s="1"/>
  <c r="G243" i="99"/>
  <c r="J243" i="99" s="1"/>
  <c r="G244" i="99"/>
  <c r="G246" i="99"/>
  <c r="J246" i="99" s="1"/>
  <c r="G247" i="99"/>
  <c r="J247" i="99" s="1"/>
  <c r="G248" i="99"/>
  <c r="J248" i="99" s="1"/>
  <c r="G249" i="99"/>
  <c r="J249" i="99" s="1"/>
  <c r="G250" i="99"/>
  <c r="J250" i="99" s="1"/>
  <c r="G251" i="99"/>
  <c r="J251" i="99" s="1"/>
  <c r="G252" i="99"/>
  <c r="J252" i="99" s="1"/>
  <c r="G254" i="99"/>
  <c r="J232" i="98"/>
  <c r="G232" i="98"/>
  <c r="G234" i="98"/>
  <c r="J234" i="98" s="1"/>
  <c r="G235" i="98"/>
  <c r="J235" i="98" s="1"/>
  <c r="G236" i="98"/>
  <c r="J236" i="98" s="1"/>
  <c r="G237" i="98"/>
  <c r="J237" i="98" s="1"/>
  <c r="G238" i="98"/>
  <c r="J238" i="98" s="1"/>
  <c r="G239" i="98"/>
  <c r="J239" i="98" s="1"/>
  <c r="G240" i="98"/>
  <c r="J240" i="98" s="1"/>
  <c r="G242" i="98"/>
  <c r="J242" i="98" s="1"/>
  <c r="G243" i="98"/>
  <c r="J243" i="98" s="1"/>
  <c r="G244" i="98"/>
  <c r="J244" i="98" s="1"/>
  <c r="G245" i="98"/>
  <c r="J245" i="98" s="1"/>
  <c r="G246" i="98"/>
  <c r="J246" i="98" s="1"/>
  <c r="G247" i="98"/>
  <c r="J247" i="98" s="1"/>
  <c r="G248" i="98"/>
  <c r="J248" i="98" s="1"/>
  <c r="G250" i="98"/>
  <c r="J250" i="98" s="1"/>
  <c r="G232" i="97"/>
  <c r="J232" i="97" s="1"/>
  <c r="G233" i="97"/>
  <c r="J233" i="97" s="1"/>
  <c r="G234" i="97"/>
  <c r="J234" i="97" s="1"/>
  <c r="G235" i="97"/>
  <c r="J235" i="97" s="1"/>
  <c r="G236" i="97"/>
  <c r="J236" i="97" s="1"/>
  <c r="G238" i="97"/>
  <c r="J238" i="97" s="1"/>
  <c r="G239" i="97"/>
  <c r="J239" i="97" s="1"/>
  <c r="G240" i="97"/>
  <c r="J240" i="97" s="1"/>
  <c r="G241" i="97"/>
  <c r="J241" i="97" s="1"/>
  <c r="G242" i="97"/>
  <c r="J242" i="97" s="1"/>
  <c r="G243" i="97"/>
  <c r="J243" i="97" s="1"/>
  <c r="G244" i="97"/>
  <c r="J244" i="97" s="1"/>
  <c r="G246" i="97"/>
  <c r="J246" i="97" s="1"/>
  <c r="G247" i="97"/>
  <c r="J247" i="97" s="1"/>
  <c r="G248" i="97"/>
  <c r="J248" i="97" s="1"/>
  <c r="G249" i="97"/>
  <c r="J249" i="97" s="1"/>
  <c r="G250" i="97"/>
  <c r="J250" i="97" s="1"/>
  <c r="G232" i="96"/>
  <c r="J232" i="96" s="1"/>
  <c r="G233" i="96"/>
  <c r="J233" i="96" s="1"/>
  <c r="G234" i="96"/>
  <c r="J234" i="96" s="1"/>
  <c r="G236" i="96"/>
  <c r="J236" i="96" s="1"/>
  <c r="G237" i="96"/>
  <c r="J237" i="96" s="1"/>
  <c r="G238" i="96"/>
  <c r="J238" i="96" s="1"/>
  <c r="G239" i="96"/>
  <c r="J239" i="96" s="1"/>
  <c r="G240" i="96"/>
  <c r="J240" i="96" s="1"/>
  <c r="G241" i="96"/>
  <c r="J241" i="96" s="1"/>
  <c r="G242" i="96"/>
  <c r="J242" i="96" s="1"/>
  <c r="G244" i="96"/>
  <c r="J244" i="96" s="1"/>
  <c r="G245" i="96"/>
  <c r="J245" i="96" s="1"/>
  <c r="G246" i="96"/>
  <c r="J246" i="96" s="1"/>
  <c r="G247" i="96"/>
  <c r="J247" i="96" s="1"/>
  <c r="G248" i="96"/>
  <c r="J248" i="96" s="1"/>
  <c r="G249" i="96"/>
  <c r="J249" i="96" s="1"/>
  <c r="G250" i="96"/>
  <c r="J250" i="96" s="1"/>
  <c r="G236" i="95"/>
  <c r="J236" i="95" s="1"/>
  <c r="G237" i="95"/>
  <c r="J237" i="95" s="1"/>
  <c r="G238" i="95"/>
  <c r="J238" i="95" s="1"/>
  <c r="G239" i="95"/>
  <c r="J239" i="95" s="1"/>
  <c r="G240" i="95"/>
  <c r="J240" i="95" s="1"/>
  <c r="G241" i="95"/>
  <c r="J241" i="95" s="1"/>
  <c r="G242" i="95"/>
  <c r="J242" i="95" s="1"/>
  <c r="G243" i="95"/>
  <c r="J243" i="95" s="1"/>
  <c r="G244" i="95"/>
  <c r="J244" i="95" s="1"/>
  <c r="G245" i="95"/>
  <c r="J245" i="95" s="1"/>
  <c r="G246" i="95"/>
  <c r="J246" i="95" s="1"/>
  <c r="G247" i="95"/>
  <c r="J247" i="95" s="1"/>
  <c r="G248" i="95"/>
  <c r="J248" i="95" s="1"/>
  <c r="G249" i="95"/>
  <c r="J249" i="95" s="1"/>
  <c r="G250" i="95"/>
  <c r="J250" i="95" s="1"/>
  <c r="G251" i="95"/>
  <c r="J251" i="95" s="1"/>
  <c r="G252" i="95"/>
  <c r="J252" i="95" s="1"/>
  <c r="G233" i="94"/>
  <c r="G234" i="94"/>
  <c r="J234" i="94" s="1"/>
  <c r="G235" i="94"/>
  <c r="J235" i="94" s="1"/>
  <c r="G236" i="94"/>
  <c r="J236" i="94" s="1"/>
  <c r="G238" i="94"/>
  <c r="J238" i="94" s="1"/>
  <c r="G239" i="94"/>
  <c r="J239" i="94" s="1"/>
  <c r="G240" i="94"/>
  <c r="J240" i="94" s="1"/>
  <c r="G241" i="94"/>
  <c r="J241" i="94" s="1"/>
  <c r="G242" i="94"/>
  <c r="J242" i="94" s="1"/>
  <c r="G243" i="94"/>
  <c r="J243" i="94" s="1"/>
  <c r="G244" i="94"/>
  <c r="J244" i="94" s="1"/>
  <c r="G246" i="94"/>
  <c r="J246" i="94" s="1"/>
  <c r="G247" i="94"/>
  <c r="J247" i="94" s="1"/>
  <c r="G248" i="94"/>
  <c r="J248" i="94" s="1"/>
  <c r="G249" i="94"/>
  <c r="J249" i="94" s="1"/>
  <c r="G250" i="94"/>
  <c r="J250" i="94" s="1"/>
  <c r="G251" i="94"/>
  <c r="J251" i="94" s="1"/>
  <c r="G252" i="94"/>
  <c r="J252" i="94" s="1"/>
  <c r="G233" i="93"/>
  <c r="J233" i="93" s="1"/>
  <c r="G234" i="93"/>
  <c r="J234" i="93" s="1"/>
  <c r="G236" i="93"/>
  <c r="J236" i="93" s="1"/>
  <c r="G238" i="93"/>
  <c r="J238" i="93" s="1"/>
  <c r="G239" i="93"/>
  <c r="J239" i="93" s="1"/>
  <c r="G240" i="93"/>
  <c r="J240" i="93" s="1"/>
  <c r="G241" i="93"/>
  <c r="J241" i="93" s="1"/>
  <c r="G242" i="93"/>
  <c r="J242" i="93" s="1"/>
  <c r="G244" i="93"/>
  <c r="J244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2" i="93"/>
  <c r="J252" i="93" s="1"/>
  <c r="G254" i="93"/>
  <c r="G255" i="93"/>
  <c r="G231" i="92"/>
  <c r="J231" i="92" s="1"/>
  <c r="G232" i="92"/>
  <c r="J232" i="92" s="1"/>
  <c r="G234" i="92"/>
  <c r="J234" i="92" s="1"/>
  <c r="G235" i="92"/>
  <c r="J235" i="92" s="1"/>
  <c r="G236" i="92"/>
  <c r="J236" i="92" s="1"/>
  <c r="G237" i="92"/>
  <c r="J237" i="92" s="1"/>
  <c r="G238" i="92"/>
  <c r="J238" i="92" s="1"/>
  <c r="G239" i="92"/>
  <c r="J239" i="92" s="1"/>
  <c r="G240" i="92"/>
  <c r="J240" i="92" s="1"/>
  <c r="G242" i="92"/>
  <c r="J242" i="92" s="1"/>
  <c r="G243" i="92"/>
  <c r="J243" i="92" s="1"/>
  <c r="G244" i="92"/>
  <c r="J244" i="92" s="1"/>
  <c r="G245" i="92"/>
  <c r="J245" i="92" s="1"/>
  <c r="G246" i="92"/>
  <c r="J246" i="92" s="1"/>
  <c r="G247" i="92"/>
  <c r="J247" i="92" s="1"/>
  <c r="G248" i="92"/>
  <c r="J248" i="92" s="1"/>
  <c r="G250" i="92"/>
  <c r="J250" i="92" s="1"/>
  <c r="G251" i="92"/>
  <c r="J251" i="92" s="1"/>
  <c r="G232" i="91"/>
  <c r="J232" i="91" s="1"/>
  <c r="G233" i="91"/>
  <c r="J233" i="91" s="1"/>
  <c r="G234" i="91"/>
  <c r="J234" i="91" s="1"/>
  <c r="G236" i="91"/>
  <c r="J236" i="91" s="1"/>
  <c r="G237" i="91"/>
  <c r="J237" i="91" s="1"/>
  <c r="G238" i="91"/>
  <c r="J238" i="91" s="1"/>
  <c r="G239" i="91"/>
  <c r="J239" i="91" s="1"/>
  <c r="G240" i="91"/>
  <c r="J240" i="91" s="1"/>
  <c r="G241" i="91"/>
  <c r="J241" i="91" s="1"/>
  <c r="G242" i="91"/>
  <c r="J242" i="91" s="1"/>
  <c r="G244" i="91"/>
  <c r="J244" i="91" s="1"/>
  <c r="G245" i="91"/>
  <c r="J245" i="91" s="1"/>
  <c r="G246" i="91"/>
  <c r="J246" i="91" s="1"/>
  <c r="G247" i="91"/>
  <c r="J247" i="91" s="1"/>
  <c r="G248" i="91"/>
  <c r="J248" i="91" s="1"/>
  <c r="G249" i="91"/>
  <c r="J249" i="91" s="1"/>
  <c r="G250" i="91"/>
  <c r="J250" i="91" s="1"/>
  <c r="G238" i="90"/>
  <c r="J238" i="90" s="1"/>
  <c r="G239" i="90"/>
  <c r="J239" i="90" s="1"/>
  <c r="G240" i="90"/>
  <c r="J240" i="90" s="1"/>
  <c r="G241" i="90"/>
  <c r="J241" i="90" s="1"/>
  <c r="G242" i="90"/>
  <c r="J242" i="90" s="1"/>
  <c r="G243" i="90"/>
  <c r="J243" i="90" s="1"/>
  <c r="G244" i="90"/>
  <c r="J244" i="90" s="1"/>
  <c r="G246" i="90"/>
  <c r="J246" i="90" s="1"/>
  <c r="G247" i="90"/>
  <c r="J247" i="90" s="1"/>
  <c r="G248" i="90"/>
  <c r="J248" i="90" s="1"/>
  <c r="G249" i="90"/>
  <c r="J249" i="90" s="1"/>
  <c r="G250" i="90"/>
  <c r="J250" i="90" s="1"/>
  <c r="G251" i="90"/>
  <c r="J251" i="90" s="1"/>
  <c r="G252" i="90"/>
  <c r="J252" i="90" s="1"/>
  <c r="G254" i="90"/>
  <c r="J254" i="90" s="1"/>
  <c r="G238" i="89"/>
  <c r="J238" i="89" s="1"/>
  <c r="G240" i="89"/>
  <c r="J240" i="89" s="1"/>
  <c r="G241" i="89"/>
  <c r="J241" i="89" s="1"/>
  <c r="G242" i="89"/>
  <c r="J242" i="89" s="1"/>
  <c r="G243" i="89"/>
  <c r="J243" i="89" s="1"/>
  <c r="G244" i="89"/>
  <c r="J244" i="89" s="1"/>
  <c r="G245" i="89"/>
  <c r="J245" i="89" s="1"/>
  <c r="G246" i="89"/>
  <c r="J246" i="89" s="1"/>
  <c r="G248" i="89"/>
  <c r="J248" i="89" s="1"/>
  <c r="G249" i="89"/>
  <c r="J249" i="89" s="1"/>
  <c r="G250" i="89"/>
  <c r="J250" i="89" s="1"/>
  <c r="G251" i="89"/>
  <c r="J251" i="89" s="1"/>
  <c r="G252" i="89"/>
  <c r="J252" i="89" s="1"/>
  <c r="G253" i="89"/>
  <c r="J253" i="89" s="1"/>
  <c r="G254" i="89"/>
  <c r="G237" i="88"/>
  <c r="J237" i="88" s="1"/>
  <c r="G238" i="88"/>
  <c r="J238" i="88" s="1"/>
  <c r="G239" i="88"/>
  <c r="J239" i="88" s="1"/>
  <c r="G240" i="88"/>
  <c r="J240" i="88" s="1"/>
  <c r="G241" i="88"/>
  <c r="J241" i="88" s="1"/>
  <c r="G242" i="88"/>
  <c r="J242" i="88" s="1"/>
  <c r="G244" i="88"/>
  <c r="J244" i="88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50" i="88"/>
  <c r="J250" i="88" s="1"/>
  <c r="G252" i="88"/>
  <c r="J252" i="88" s="1"/>
  <c r="G253" i="88"/>
  <c r="J253" i="88" s="1"/>
  <c r="G254" i="88"/>
  <c r="J254" i="88" s="1"/>
  <c r="J236" i="87"/>
  <c r="G236" i="87"/>
  <c r="G238" i="87"/>
  <c r="J238" i="87" s="1"/>
  <c r="G239" i="87"/>
  <c r="J239" i="87" s="1"/>
  <c r="G240" i="87"/>
  <c r="J240" i="87" s="1"/>
  <c r="G241" i="87"/>
  <c r="J241" i="87" s="1"/>
  <c r="G242" i="87"/>
  <c r="J242" i="87" s="1"/>
  <c r="G243" i="87"/>
  <c r="J243" i="87" s="1"/>
  <c r="G244" i="87"/>
  <c r="J244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G251" i="87"/>
  <c r="J251" i="87" s="1"/>
  <c r="G252" i="87"/>
  <c r="J252" i="87" s="1"/>
  <c r="G240" i="86"/>
  <c r="J240" i="86" s="1"/>
  <c r="G241" i="86"/>
  <c r="J241" i="86" s="1"/>
  <c r="G242" i="86"/>
  <c r="J242" i="86" s="1"/>
  <c r="G243" i="86"/>
  <c r="J243" i="86" s="1"/>
  <c r="G244" i="86"/>
  <c r="J244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1" i="86"/>
  <c r="J251" i="86" s="1"/>
  <c r="G252" i="86"/>
  <c r="J252" i="86" s="1"/>
  <c r="G254" i="86"/>
  <c r="J254" i="86" s="1"/>
  <c r="G255" i="86"/>
  <c r="G241" i="85"/>
  <c r="J241" i="85" s="1"/>
  <c r="G242" i="85"/>
  <c r="J242" i="85" s="1"/>
  <c r="G243" i="85"/>
  <c r="J243" i="85" s="1"/>
  <c r="G244" i="85"/>
  <c r="J244" i="85" s="1"/>
  <c r="G246" i="85"/>
  <c r="J246" i="85" s="1"/>
  <c r="G247" i="85"/>
  <c r="J247" i="85" s="1"/>
  <c r="G248" i="85"/>
  <c r="J248" i="85" s="1"/>
  <c r="G249" i="85"/>
  <c r="J249" i="85" s="1"/>
  <c r="G250" i="85"/>
  <c r="J250" i="85" s="1"/>
  <c r="G251" i="85"/>
  <c r="J251" i="85" s="1"/>
  <c r="G252" i="85"/>
  <c r="J252" i="85" s="1"/>
  <c r="G254" i="85"/>
  <c r="J254" i="85" s="1"/>
  <c r="G255" i="85"/>
  <c r="J255" i="85" s="1"/>
  <c r="G256" i="85"/>
  <c r="J256" i="85" s="1"/>
  <c r="J239" i="84"/>
  <c r="G234" i="84"/>
  <c r="J234" i="84" s="1"/>
  <c r="G235" i="84"/>
  <c r="J235" i="84" s="1"/>
  <c r="G236" i="84"/>
  <c r="J236" i="84" s="1"/>
  <c r="G238" i="84"/>
  <c r="J238" i="84" s="1"/>
  <c r="G239" i="84"/>
  <c r="G240" i="84"/>
  <c r="J240" i="84" s="1"/>
  <c r="G241" i="84"/>
  <c r="J241" i="84" s="1"/>
  <c r="G242" i="84"/>
  <c r="J242" i="84" s="1"/>
  <c r="G243" i="84"/>
  <c r="J243" i="84" s="1"/>
  <c r="G244" i="84"/>
  <c r="J244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38" i="83"/>
  <c r="J238" i="83" s="1"/>
  <c r="G239" i="83"/>
  <c r="J239" i="83" s="1"/>
  <c r="G240" i="83"/>
  <c r="J240" i="83" s="1"/>
  <c r="G241" i="83"/>
  <c r="J241" i="83" s="1"/>
  <c r="G242" i="83"/>
  <c r="J242" i="83" s="1"/>
  <c r="G244" i="83"/>
  <c r="J244" i="83" s="1"/>
  <c r="G245" i="83"/>
  <c r="J245" i="83" s="1"/>
  <c r="G246" i="83"/>
  <c r="J246" i="83" s="1"/>
  <c r="G247" i="83"/>
  <c r="J247" i="83" s="1"/>
  <c r="G248" i="83"/>
  <c r="J248" i="83" s="1"/>
  <c r="G249" i="83"/>
  <c r="J249" i="83" s="1"/>
  <c r="G250" i="83"/>
  <c r="J250" i="83" s="1"/>
  <c r="G252" i="83"/>
  <c r="J252" i="83" s="1"/>
  <c r="G253" i="83"/>
  <c r="J253" i="83" s="1"/>
  <c r="G254" i="83"/>
  <c r="J254" i="83" s="1"/>
  <c r="G238" i="82"/>
  <c r="J238" i="82" s="1"/>
  <c r="G239" i="82"/>
  <c r="J239" i="82" s="1"/>
  <c r="G240" i="82"/>
  <c r="J240" i="82" s="1"/>
  <c r="G241" i="82"/>
  <c r="J241" i="82" s="1"/>
  <c r="G242" i="82"/>
  <c r="J242" i="82" s="1"/>
  <c r="G243" i="82"/>
  <c r="J243" i="82" s="1"/>
  <c r="G244" i="82"/>
  <c r="J244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2" i="82"/>
  <c r="J252" i="82" s="1"/>
  <c r="G254" i="82"/>
  <c r="J254" i="82" s="1"/>
  <c r="G255" i="82"/>
  <c r="J255" i="82" s="1"/>
  <c r="G256" i="82"/>
  <c r="J256" i="82" s="1"/>
  <c r="G241" i="81"/>
  <c r="J241" i="81" s="1"/>
  <c r="G242" i="81"/>
  <c r="J242" i="81" s="1"/>
  <c r="G243" i="81"/>
  <c r="J243" i="81" s="1"/>
  <c r="G244" i="81"/>
  <c r="J244" i="81" s="1"/>
  <c r="G246" i="81"/>
  <c r="J246" i="81" s="1"/>
  <c r="G247" i="81"/>
  <c r="J247" i="81" s="1"/>
  <c r="G248" i="81"/>
  <c r="J248" i="81" s="1"/>
  <c r="G249" i="81"/>
  <c r="J249" i="81" s="1"/>
  <c r="G250" i="81"/>
  <c r="J250" i="81" s="1"/>
  <c r="G251" i="81"/>
  <c r="J251" i="81" s="1"/>
  <c r="G252" i="81"/>
  <c r="J252" i="81" s="1"/>
  <c r="G254" i="81"/>
  <c r="J254" i="81" s="1"/>
  <c r="G255" i="81"/>
  <c r="J255" i="81" s="1"/>
  <c r="G236" i="80"/>
  <c r="J236" i="80" s="1"/>
  <c r="G237" i="80"/>
  <c r="J237" i="80" s="1"/>
  <c r="G238" i="80"/>
  <c r="J238" i="80" s="1"/>
  <c r="G239" i="80"/>
  <c r="J239" i="80" s="1"/>
  <c r="G240" i="80"/>
  <c r="J240" i="80" s="1"/>
  <c r="G241" i="80"/>
  <c r="J241" i="80" s="1"/>
  <c r="G242" i="80"/>
  <c r="J242" i="80" s="1"/>
  <c r="G244" i="80"/>
  <c r="J244" i="80" s="1"/>
  <c r="G245" i="80"/>
  <c r="J245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2" i="80"/>
  <c r="J252" i="80" s="1"/>
  <c r="G253" i="80"/>
  <c r="G239" i="79"/>
  <c r="J239" i="79" s="1"/>
  <c r="G240" i="79"/>
  <c r="J240" i="79" s="1"/>
  <c r="G241" i="79"/>
  <c r="J241" i="79" s="1"/>
  <c r="G242" i="79"/>
  <c r="J242" i="79" s="1"/>
  <c r="G244" i="79"/>
  <c r="J244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2" i="79"/>
  <c r="J252" i="79" s="1"/>
  <c r="G254" i="79"/>
  <c r="J254" i="79" s="1"/>
  <c r="G255" i="79"/>
  <c r="J255" i="79" s="1"/>
  <c r="G256" i="79"/>
  <c r="G239" i="78"/>
  <c r="J239" i="78" s="1"/>
  <c r="G240" i="78"/>
  <c r="J240" i="78" s="1"/>
  <c r="G241" i="78"/>
  <c r="J241" i="78" s="1"/>
  <c r="G242" i="78"/>
  <c r="J242" i="78" s="1"/>
  <c r="G243" i="78"/>
  <c r="J243" i="78" s="1"/>
  <c r="G244" i="78"/>
  <c r="J244" i="78" s="1"/>
  <c r="G246" i="78"/>
  <c r="J246" i="78" s="1"/>
  <c r="G247" i="78"/>
  <c r="J247" i="78" s="1"/>
  <c r="G248" i="78"/>
  <c r="J248" i="78" s="1"/>
  <c r="G249" i="78"/>
  <c r="J249" i="78" s="1"/>
  <c r="G250" i="78"/>
  <c r="J250" i="78" s="1"/>
  <c r="G251" i="78"/>
  <c r="J251" i="78" s="1"/>
  <c r="G252" i="78"/>
  <c r="J252" i="78" s="1"/>
  <c r="G254" i="78"/>
  <c r="J254" i="78" s="1"/>
  <c r="G255" i="78"/>
  <c r="J255" i="78" s="1"/>
  <c r="G256" i="78"/>
  <c r="G257" i="78"/>
  <c r="J257" i="78" s="1"/>
  <c r="G241" i="77"/>
  <c r="J241" i="77" s="1"/>
  <c r="G242" i="77"/>
  <c r="J242" i="77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G252" i="77"/>
  <c r="J252" i="77" s="1"/>
  <c r="G253" i="77"/>
  <c r="J253" i="77" s="1"/>
  <c r="G254" i="77"/>
  <c r="J254" i="77" s="1"/>
  <c r="G255" i="77"/>
  <c r="J255" i="77" s="1"/>
  <c r="G256" i="77"/>
  <c r="J256" i="77" s="1"/>
  <c r="G257" i="77"/>
  <c r="J257" i="77" s="1"/>
  <c r="J239" i="74"/>
  <c r="J240" i="74"/>
  <c r="J241" i="74"/>
  <c r="J242" i="74"/>
  <c r="J243" i="74"/>
  <c r="J244" i="74"/>
  <c r="J245" i="74"/>
  <c r="J246" i="74"/>
  <c r="J247" i="74"/>
  <c r="J248" i="74"/>
  <c r="J249" i="74"/>
  <c r="J250" i="74"/>
  <c r="J251" i="74"/>
  <c r="J252" i="74"/>
  <c r="J253" i="74"/>
  <c r="J254" i="74"/>
  <c r="J255" i="74"/>
  <c r="J256" i="74"/>
  <c r="J257" i="74"/>
  <c r="J258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I250" i="8"/>
  <c r="I256" i="8"/>
  <c r="I257" i="8"/>
  <c r="I258" i="8"/>
  <c r="I259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H236" i="8"/>
  <c r="H237" i="8"/>
  <c r="H238" i="8"/>
  <c r="H239" i="8"/>
  <c r="H240" i="8"/>
  <c r="H241" i="8"/>
  <c r="H242" i="8"/>
  <c r="H243" i="8"/>
  <c r="H244" i="8"/>
  <c r="H245" i="8"/>
  <c r="H246" i="8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F249" i="8"/>
  <c r="F250" i="8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F257" i="8"/>
  <c r="E237" i="8"/>
  <c r="E238" i="8"/>
  <c r="E239" i="8"/>
  <c r="E240" i="8"/>
  <c r="E241" i="8"/>
  <c r="E242" i="8"/>
  <c r="E243" i="8"/>
  <c r="E244" i="8"/>
  <c r="E245" i="8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62" i="107"/>
  <c r="P63" i="107"/>
  <c r="P64" i="107"/>
  <c r="P65" i="107"/>
  <c r="P66" i="107"/>
  <c r="P67" i="107"/>
  <c r="P68" i="107"/>
  <c r="P69" i="107"/>
  <c r="P70" i="107"/>
  <c r="P71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97" i="107"/>
  <c r="P98" i="107"/>
  <c r="P99" i="107"/>
  <c r="P100" i="107"/>
  <c r="P101" i="107"/>
  <c r="P102" i="107"/>
  <c r="P103" i="107"/>
  <c r="P104" i="107"/>
  <c r="P105" i="107"/>
  <c r="P106" i="107"/>
  <c r="P109" i="107"/>
  <c r="P110" i="107"/>
  <c r="P111" i="107"/>
  <c r="P112" i="107"/>
  <c r="P113" i="107"/>
  <c r="P114" i="107"/>
  <c r="P115" i="107"/>
  <c r="P116" i="107"/>
  <c r="P117" i="107"/>
  <c r="P118" i="107"/>
  <c r="P159" i="107"/>
  <c r="P160" i="107"/>
  <c r="P161" i="107"/>
  <c r="P162" i="107"/>
  <c r="P163" i="107"/>
  <c r="P164" i="107"/>
  <c r="P165" i="107"/>
  <c r="P166" i="107"/>
  <c r="P167" i="107"/>
  <c r="P170" i="107"/>
  <c r="P171" i="107"/>
  <c r="P172" i="107"/>
  <c r="P173" i="107"/>
  <c r="P174" i="107"/>
  <c r="P175" i="107"/>
  <c r="P176" i="107"/>
  <c r="P177" i="107"/>
  <c r="P178" i="107"/>
  <c r="P128" i="106"/>
  <c r="P129" i="106"/>
  <c r="P130" i="106"/>
  <c r="P131" i="106"/>
  <c r="P132" i="106"/>
  <c r="P133" i="106"/>
  <c r="P134" i="106"/>
  <c r="P135" i="106"/>
  <c r="P136" i="106"/>
  <c r="P137" i="106"/>
  <c r="P138" i="106"/>
  <c r="P139" i="106"/>
  <c r="P140" i="106"/>
  <c r="P108" i="106"/>
  <c r="P109" i="106"/>
  <c r="P110" i="106"/>
  <c r="P111" i="106"/>
  <c r="P112" i="106"/>
  <c r="P113" i="106"/>
  <c r="P114" i="106"/>
  <c r="P115" i="106"/>
  <c r="P116" i="106"/>
  <c r="P117" i="106"/>
  <c r="P118" i="106"/>
  <c r="P119" i="106"/>
  <c r="P120" i="106"/>
  <c r="P121" i="106"/>
  <c r="P78" i="106"/>
  <c r="P79" i="106"/>
  <c r="P80" i="106"/>
  <c r="P81" i="106"/>
  <c r="P82" i="106"/>
  <c r="P83" i="106"/>
  <c r="P84" i="106"/>
  <c r="P85" i="106"/>
  <c r="P37" i="106"/>
  <c r="P38" i="106"/>
  <c r="P39" i="106"/>
  <c r="P40" i="106"/>
  <c r="P41" i="106"/>
  <c r="P42" i="106"/>
  <c r="P43" i="106"/>
  <c r="P44" i="106"/>
  <c r="P45" i="106"/>
  <c r="P46" i="106"/>
  <c r="P47" i="106"/>
  <c r="P48" i="106"/>
  <c r="P49" i="106"/>
  <c r="P23" i="106"/>
  <c r="P24" i="106"/>
  <c r="P25" i="106"/>
  <c r="P26" i="106"/>
  <c r="P27" i="106"/>
  <c r="P28" i="106"/>
  <c r="P29" i="106"/>
  <c r="P30" i="106"/>
  <c r="P31" i="106"/>
  <c r="P32" i="106"/>
  <c r="P33" i="106"/>
  <c r="P34" i="106"/>
  <c r="P35" i="106"/>
  <c r="P36" i="106"/>
  <c r="P8" i="106"/>
  <c r="P9" i="106"/>
  <c r="P10" i="106"/>
  <c r="P11" i="106"/>
  <c r="P12" i="106"/>
  <c r="P13" i="106"/>
  <c r="P14" i="106"/>
  <c r="P15" i="106"/>
  <c r="P16" i="106"/>
  <c r="P17" i="106"/>
  <c r="P18" i="106"/>
  <c r="P19" i="106"/>
  <c r="P20" i="106"/>
  <c r="P21" i="106"/>
  <c r="P22" i="106"/>
  <c r="P167" i="105"/>
  <c r="P168" i="105"/>
  <c r="P169" i="105"/>
  <c r="P170" i="105"/>
  <c r="P171" i="105"/>
  <c r="P172" i="105"/>
  <c r="P173" i="105"/>
  <c r="P174" i="105"/>
  <c r="P175" i="105"/>
  <c r="P176" i="105"/>
  <c r="P177" i="105"/>
  <c r="P178" i="105"/>
  <c r="P179" i="105"/>
  <c r="P180" i="105"/>
  <c r="P181" i="105"/>
  <c r="P182" i="105"/>
  <c r="P183" i="105"/>
  <c r="P184" i="105"/>
  <c r="P185" i="105"/>
  <c r="P107" i="105"/>
  <c r="P108" i="105"/>
  <c r="P109" i="105"/>
  <c r="P110" i="105"/>
  <c r="P111" i="105"/>
  <c r="P112" i="105"/>
  <c r="P113" i="105"/>
  <c r="P114" i="105"/>
  <c r="P115" i="105"/>
  <c r="P116" i="105"/>
  <c r="P117" i="105"/>
  <c r="P118" i="105"/>
  <c r="P119" i="105"/>
  <c r="P120" i="105"/>
  <c r="P121" i="105"/>
  <c r="P122" i="105"/>
  <c r="P88" i="105"/>
  <c r="P89" i="105"/>
  <c r="P90" i="105"/>
  <c r="P91" i="105"/>
  <c r="P92" i="105"/>
  <c r="P93" i="105"/>
  <c r="P94" i="105"/>
  <c r="P95" i="105"/>
  <c r="P96" i="105"/>
  <c r="P97" i="105"/>
  <c r="P98" i="105"/>
  <c r="P30" i="105"/>
  <c r="P31" i="105"/>
  <c r="P32" i="105"/>
  <c r="P33" i="105"/>
  <c r="P34" i="105"/>
  <c r="P35" i="105"/>
  <c r="P36" i="105"/>
  <c r="P37" i="105"/>
  <c r="P38" i="105"/>
  <c r="P39" i="105"/>
  <c r="P40" i="105"/>
  <c r="P10" i="105"/>
  <c r="P11" i="105"/>
  <c r="P12" i="105"/>
  <c r="P13" i="105"/>
  <c r="P14" i="105"/>
  <c r="P15" i="105"/>
  <c r="P16" i="105"/>
  <c r="P17" i="105"/>
  <c r="P18" i="105"/>
  <c r="P19" i="105"/>
  <c r="P20" i="105"/>
  <c r="P21" i="105"/>
  <c r="P22" i="105"/>
  <c r="P23" i="105"/>
  <c r="P24" i="105"/>
  <c r="P25" i="105"/>
  <c r="P26" i="105"/>
  <c r="P27" i="105"/>
  <c r="P28" i="105"/>
  <c r="P29" i="105"/>
  <c r="P94" i="104"/>
  <c r="P94" i="102"/>
  <c r="E236" i="77"/>
  <c r="P94" i="106"/>
  <c r="P94" i="101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K248" i="8"/>
  <c r="K249" i="8"/>
  <c r="P249" i="8" s="1"/>
  <c r="K250" i="8"/>
  <c r="P250" i="8" s="1"/>
  <c r="K251" i="8"/>
  <c r="P251" i="8" s="1"/>
  <c r="K252" i="8"/>
  <c r="P252" i="8" s="1"/>
  <c r="K253" i="8"/>
  <c r="P253" i="8" s="1"/>
  <c r="K254" i="8"/>
  <c r="K255" i="8"/>
  <c r="K256" i="8"/>
  <c r="K257" i="8"/>
  <c r="P257" i="8" s="1"/>
  <c r="F258" i="8"/>
  <c r="K258" i="8"/>
  <c r="F259" i="8"/>
  <c r="K259" i="8"/>
  <c r="P259" i="8" s="1"/>
  <c r="R257" i="74"/>
  <c r="M257" i="74"/>
  <c r="P257" i="74" s="1"/>
  <c r="E257" i="77"/>
  <c r="R257" i="77"/>
  <c r="M257" i="77"/>
  <c r="P257" i="77" s="1"/>
  <c r="R257" i="78"/>
  <c r="M257" i="78"/>
  <c r="P257" i="78" s="1"/>
  <c r="R257" i="79"/>
  <c r="M257" i="79"/>
  <c r="P257" i="79" s="1"/>
  <c r="J257" i="79"/>
  <c r="G257" i="79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J257" i="105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K87" i="8"/>
  <c r="P87" i="8" s="1"/>
  <c r="I87" i="8"/>
  <c r="H87" i="8"/>
  <c r="F87" i="8"/>
  <c r="R253" i="74"/>
  <c r="M253" i="74"/>
  <c r="P253" i="74" s="1"/>
  <c r="E253" i="77"/>
  <c r="R252" i="74"/>
  <c r="M252" i="74"/>
  <c r="P252" i="74" s="1"/>
  <c r="E252" i="77"/>
  <c r="R251" i="74"/>
  <c r="M251" i="74"/>
  <c r="P251" i="74" s="1"/>
  <c r="E251" i="77"/>
  <c r="R250" i="74"/>
  <c r="M250" i="74"/>
  <c r="P250" i="74" s="1"/>
  <c r="E250" i="77"/>
  <c r="R249" i="74"/>
  <c r="M249" i="74"/>
  <c r="P249" i="74" s="1"/>
  <c r="E249" i="77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K242" i="8"/>
  <c r="P242" i="8" s="1"/>
  <c r="R247" i="74"/>
  <c r="M247" i="74"/>
  <c r="P247" i="74" s="1"/>
  <c r="R241" i="74"/>
  <c r="M241" i="74"/>
  <c r="P241" i="74" s="1"/>
  <c r="R240" i="74"/>
  <c r="M240" i="74"/>
  <c r="P240" i="74" s="1"/>
  <c r="G240" i="74"/>
  <c r="R239" i="74"/>
  <c r="M239" i="74"/>
  <c r="P239" i="74" s="1"/>
  <c r="G239" i="74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K241" i="8"/>
  <c r="P241" i="8" s="1"/>
  <c r="K240" i="8"/>
  <c r="P240" i="8" s="1"/>
  <c r="K239" i="8"/>
  <c r="P239" i="8" s="1"/>
  <c r="K238" i="8"/>
  <c r="P238" i="8" s="1"/>
  <c r="K237" i="8"/>
  <c r="P237" i="8" s="1"/>
  <c r="K236" i="8"/>
  <c r="P236" i="8" s="1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M54" i="95"/>
  <c r="M49" i="95"/>
  <c r="M6" i="95"/>
  <c r="P94" i="103" l="1"/>
  <c r="G257" i="8"/>
  <c r="J254" i="8"/>
  <c r="J253" i="8"/>
  <c r="J236" i="8"/>
  <c r="J251" i="8"/>
  <c r="G256" i="8"/>
  <c r="J238" i="8"/>
  <c r="G249" i="103"/>
  <c r="J249" i="103" s="1"/>
  <c r="J243" i="8"/>
  <c r="J242" i="8"/>
  <c r="J237" i="8"/>
  <c r="J239" i="8"/>
  <c r="J241" i="8"/>
  <c r="J240" i="8"/>
  <c r="J247" i="8"/>
  <c r="J245" i="8"/>
  <c r="J244" i="8"/>
  <c r="J246" i="8"/>
  <c r="J248" i="8"/>
  <c r="G248" i="8"/>
  <c r="G249" i="8"/>
  <c r="J249" i="8"/>
  <c r="G250" i="8"/>
  <c r="J250" i="8"/>
  <c r="E242" i="77"/>
  <c r="E241" i="77"/>
  <c r="E240" i="77"/>
  <c r="E239" i="77"/>
  <c r="E87" i="77"/>
  <c r="G259" i="8"/>
  <c r="M257" i="8"/>
  <c r="M245" i="8"/>
  <c r="J258" i="8"/>
  <c r="G258" i="8"/>
  <c r="M252" i="8"/>
  <c r="M244" i="8"/>
  <c r="M236" i="8"/>
  <c r="M253" i="8"/>
  <c r="M259" i="8"/>
  <c r="M235" i="8"/>
  <c r="J259" i="8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P237" i="82"/>
  <c r="J257" i="8"/>
  <c r="P87" i="77"/>
  <c r="J88" i="8"/>
  <c r="G88" i="8"/>
  <c r="P241" i="78"/>
  <c r="P242" i="77"/>
  <c r="P238" i="77"/>
  <c r="P247" i="80"/>
  <c r="J256" i="8" l="1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E248" i="77"/>
  <c r="E254" i="77"/>
  <c r="E255" i="77"/>
  <c r="E256" i="77"/>
  <c r="G258" i="74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M177" i="107"/>
  <c r="M176" i="107"/>
  <c r="M175" i="107"/>
  <c r="M172" i="107"/>
  <c r="M171" i="107"/>
  <c r="M170" i="107"/>
  <c r="M169" i="107"/>
  <c r="P169" i="107" s="1"/>
  <c r="M168" i="107"/>
  <c r="P168" i="107" s="1"/>
  <c r="M167" i="107"/>
  <c r="M166" i="107"/>
  <c r="M165" i="107"/>
  <c r="M164" i="107"/>
  <c r="M163" i="107"/>
  <c r="M162" i="107"/>
  <c r="M161" i="107"/>
  <c r="M160" i="107"/>
  <c r="M159" i="107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M117" i="107"/>
  <c r="M116" i="107"/>
  <c r="M115" i="107"/>
  <c r="M114" i="107"/>
  <c r="M113" i="107"/>
  <c r="M112" i="107"/>
  <c r="M111" i="107"/>
  <c r="M110" i="107"/>
  <c r="M109" i="107"/>
  <c r="M108" i="107"/>
  <c r="P108" i="107" s="1"/>
  <c r="M107" i="107"/>
  <c r="P107" i="107" s="1"/>
  <c r="M106" i="107"/>
  <c r="M101" i="107"/>
  <c r="M100" i="107"/>
  <c r="M99" i="107"/>
  <c r="M98" i="107"/>
  <c r="M97" i="107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P72" i="107" s="1"/>
  <c r="M71" i="107"/>
  <c r="M70" i="107"/>
  <c r="M69" i="107"/>
  <c r="M68" i="107"/>
  <c r="M67" i="107"/>
  <c r="M66" i="107"/>
  <c r="M65" i="107"/>
  <c r="M64" i="107"/>
  <c r="M63" i="107"/>
  <c r="M62" i="107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M139" i="106"/>
  <c r="M138" i="106"/>
  <c r="M137" i="106"/>
  <c r="M136" i="106"/>
  <c r="M135" i="106"/>
  <c r="M134" i="106"/>
  <c r="M133" i="106"/>
  <c r="M132" i="106"/>
  <c r="M131" i="106"/>
  <c r="M130" i="106"/>
  <c r="M129" i="106"/>
  <c r="M128" i="106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M84" i="106"/>
  <c r="M83" i="106"/>
  <c r="M81" i="106"/>
  <c r="M80" i="106"/>
  <c r="M79" i="106"/>
  <c r="M78" i="106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M8" i="106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M184" i="105"/>
  <c r="M183" i="105"/>
  <c r="M182" i="105"/>
  <c r="M181" i="105"/>
  <c r="M180" i="105"/>
  <c r="M179" i="105"/>
  <c r="M178" i="105"/>
  <c r="M177" i="105"/>
  <c r="M176" i="105"/>
  <c r="M175" i="105"/>
  <c r="M172" i="105"/>
  <c r="M171" i="105"/>
  <c r="M170" i="105"/>
  <c r="M169" i="105"/>
  <c r="M168" i="105"/>
  <c r="M167" i="105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M121" i="105"/>
  <c r="M120" i="105"/>
  <c r="M119" i="105"/>
  <c r="M118" i="105"/>
  <c r="M117" i="105"/>
  <c r="M116" i="105"/>
  <c r="M115" i="105"/>
  <c r="M114" i="105"/>
  <c r="M113" i="105"/>
  <c r="M112" i="105"/>
  <c r="M111" i="105"/>
  <c r="M110" i="105"/>
  <c r="M109" i="105"/>
  <c r="M108" i="105"/>
  <c r="M107" i="105"/>
  <c r="M106" i="105"/>
  <c r="P106" i="105" s="1"/>
  <c r="M101" i="105"/>
  <c r="P101" i="105" s="1"/>
  <c r="M100" i="105"/>
  <c r="P100" i="105" s="1"/>
  <c r="M99" i="105"/>
  <c r="P99" i="105" s="1"/>
  <c r="M98" i="105"/>
  <c r="M97" i="105"/>
  <c r="M96" i="105"/>
  <c r="M95" i="105"/>
  <c r="M93" i="105"/>
  <c r="M92" i="105"/>
  <c r="M91" i="105"/>
  <c r="M90" i="105"/>
  <c r="M89" i="105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M39" i="105"/>
  <c r="M38" i="105"/>
  <c r="M37" i="105"/>
  <c r="M36" i="105"/>
  <c r="M35" i="105"/>
  <c r="M34" i="105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M20" i="105"/>
  <c r="M19" i="105"/>
  <c r="M18" i="105"/>
  <c r="M17" i="105"/>
  <c r="M16" i="105"/>
  <c r="M15" i="105"/>
  <c r="M14" i="105"/>
  <c r="M13" i="105"/>
  <c r="M12" i="105"/>
  <c r="M11" i="105"/>
  <c r="M10" i="105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M26" i="80"/>
  <c r="M25" i="80"/>
  <c r="M24" i="80"/>
  <c r="M23" i="80"/>
  <c r="M22" i="80"/>
  <c r="M21" i="80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P5" i="103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5" i="106"/>
  <c r="P39" i="97"/>
  <c r="P55" i="97"/>
  <c r="P80" i="97"/>
  <c r="P112" i="97"/>
  <c r="P136" i="97"/>
  <c r="P152" i="97"/>
  <c r="P197" i="97"/>
  <c r="P230" i="97"/>
  <c r="P40" i="97"/>
  <c r="P64" i="97"/>
  <c r="P92" i="97"/>
  <c r="P129" i="97"/>
  <c r="P161" i="97"/>
  <c r="P198" i="97"/>
  <c r="P231" i="97"/>
  <c r="P9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E235" i="8"/>
  <c r="G235" i="77"/>
  <c r="J235" i="77" s="1"/>
  <c r="G240" i="77"/>
  <c r="J240" i="77" s="1"/>
  <c r="G239" i="77"/>
  <c r="J239" i="77" s="1"/>
  <c r="G238" i="77"/>
  <c r="J238" i="77" s="1"/>
  <c r="G237" i="77"/>
  <c r="J237" i="77" s="1"/>
  <c r="G236" i="77"/>
  <c r="J236" i="77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G236" i="8"/>
  <c r="J235" i="8"/>
  <c r="G235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12" i="8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E11" i="8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231" i="78" l="1"/>
  <c r="J231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G229" i="84"/>
  <c r="J229" i="84" s="1"/>
  <c r="G237" i="85" s="1"/>
  <c r="J237" i="85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29" i="85" l="1"/>
  <c r="J229" i="85" s="1"/>
  <c r="G229" i="86" s="1"/>
  <c r="J229" i="86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G237" i="86" l="1"/>
  <c r="J237" i="86" s="1"/>
  <c r="G229" i="87"/>
  <c r="J229" i="87" s="1"/>
  <c r="G231" i="82"/>
  <c r="J231" i="82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G229" i="88" l="1"/>
  <c r="J229" i="88" s="1"/>
  <c r="G232" i="81"/>
  <c r="J232" i="81" s="1"/>
  <c r="G240" i="81"/>
  <c r="J240" i="81" s="1"/>
  <c r="G229" i="89"/>
  <c r="J229" i="89" s="1"/>
  <c r="G237" i="89"/>
  <c r="J237" i="89" s="1"/>
  <c r="G231" i="83"/>
  <c r="J231" i="83" s="1"/>
  <c r="G252" i="84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G229" i="90"/>
  <c r="J229" i="90" s="1"/>
  <c r="G232" i="82"/>
  <c r="J232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39" i="85" l="1"/>
  <c r="J239" i="85" s="1"/>
  <c r="J231" i="84"/>
  <c r="G169" i="103"/>
  <c r="J169" i="103" s="1"/>
  <c r="G232" i="83"/>
  <c r="J232" i="83" s="1"/>
  <c r="G229" i="91"/>
  <c r="J229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29" i="92"/>
  <c r="J229" i="92" s="1"/>
  <c r="G231" i="86"/>
  <c r="J231" i="86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40" i="85"/>
  <c r="J240" i="85" s="1"/>
  <c r="G232" i="85"/>
  <c r="J232" i="85" s="1"/>
  <c r="G229" i="93"/>
  <c r="J229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8" l="1"/>
  <c r="E20" i="77"/>
  <c r="E21" i="8"/>
  <c r="E21" i="77"/>
  <c r="E22" i="8"/>
  <c r="J22" i="8" s="1"/>
  <c r="E22" i="77"/>
  <c r="G22" i="77" s="1"/>
  <c r="J22" i="77" s="1"/>
  <c r="E19" i="8"/>
  <c r="J19" i="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G21" i="8"/>
  <c r="J21" i="8"/>
  <c r="G20" i="8"/>
  <c r="J20" i="8"/>
  <c r="G231" i="89"/>
  <c r="J231" i="89" s="1"/>
  <c r="G229" i="94"/>
  <c r="J229" i="94" s="1"/>
  <c r="G232" i="86"/>
  <c r="J232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G19" i="8" l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52" i="91"/>
  <c r="J252" i="91" s="1"/>
  <c r="G232" i="87"/>
  <c r="J232" i="87" s="1"/>
  <c r="G229" i="95"/>
  <c r="J229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J256" i="78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75" i="107" l="1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52" i="92"/>
  <c r="J252" i="92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J256" i="79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80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Z17" i="8"/>
  <c r="Z31" i="8"/>
  <c r="AC31" i="8" s="1"/>
  <c r="Z25" i="8"/>
  <c r="Z23" i="8"/>
  <c r="E18" i="8" l="1"/>
  <c r="E18" i="77"/>
  <c r="G18" i="77" s="1"/>
  <c r="J18" i="77" s="1"/>
  <c r="G18" i="8"/>
  <c r="J18" i="8"/>
  <c r="G230" i="79"/>
  <c r="J230" i="79" s="1"/>
  <c r="G86" i="79"/>
  <c r="J86" i="79" s="1"/>
  <c r="G229" i="98"/>
  <c r="J229" i="98" s="1"/>
  <c r="G230" i="80"/>
  <c r="J230" i="80" s="1"/>
  <c r="G232" i="89"/>
  <c r="J232" i="89" s="1"/>
  <c r="J253" i="80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256" i="81"/>
  <c r="J256" i="81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Z20" i="8"/>
  <c r="Z28" i="8"/>
  <c r="Z18" i="8"/>
  <c r="Z26" i="8"/>
  <c r="Z35" i="8"/>
  <c r="AC35" i="8" s="1"/>
  <c r="Z14" i="8"/>
  <c r="Z22" i="8"/>
  <c r="Z30" i="8"/>
  <c r="Z11" i="8"/>
  <c r="Z19" i="8"/>
  <c r="Z16" i="8"/>
  <c r="Z24" i="8"/>
  <c r="Z32" i="8"/>
  <c r="AC32" i="8" s="1"/>
  <c r="Z13" i="8"/>
  <c r="Z21" i="8"/>
  <c r="Z29" i="8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30" i="81"/>
  <c r="J230" i="81" s="1"/>
  <c r="G238" i="81"/>
  <c r="J238" i="81" s="1"/>
  <c r="G231" i="93"/>
  <c r="J231" i="93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Z9" i="8"/>
  <c r="Z7" i="8"/>
  <c r="Z8" i="8"/>
  <c r="Z6" i="8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27" i="81"/>
  <c r="J227" i="81" s="1"/>
  <c r="G235" i="81"/>
  <c r="J235" i="81" s="1"/>
  <c r="G229" i="101"/>
  <c r="J229" i="101" s="1"/>
  <c r="G228" i="81"/>
  <c r="J228" i="81" s="1"/>
  <c r="G236" i="81"/>
  <c r="J236" i="81" s="1"/>
  <c r="G230" i="82"/>
  <c r="J230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27" i="82"/>
  <c r="J227" i="82" s="1"/>
  <c r="G235" i="82"/>
  <c r="J235" i="82" s="1"/>
  <c r="G251" i="84" s="1"/>
  <c r="J251" i="84" s="1"/>
  <c r="G234" i="82"/>
  <c r="J234" i="82" s="1"/>
  <c r="G230" i="83"/>
  <c r="J230" i="83" s="1"/>
  <c r="G231" i="95"/>
  <c r="G252" i="96"/>
  <c r="J252" i="96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52" i="97" l="1"/>
  <c r="J252" i="97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G227" i="83"/>
  <c r="J227" i="83" s="1"/>
  <c r="G235" i="83"/>
  <c r="J235" i="83" s="1"/>
  <c r="G232" i="93"/>
  <c r="J232" i="93" s="1"/>
  <c r="G230" i="84"/>
  <c r="J230" i="84" s="1"/>
  <c r="G238" i="85" s="1"/>
  <c r="J238" i="85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1" i="97" l="1"/>
  <c r="J231" i="97" s="1"/>
  <c r="J231" i="96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52" i="98"/>
  <c r="J252" i="98" s="1"/>
  <c r="G231" i="98"/>
  <c r="J231" i="98" s="1"/>
  <c r="G228" i="84"/>
  <c r="J228" i="84" s="1"/>
  <c r="G236" i="85" s="1"/>
  <c r="J236" i="85" s="1"/>
  <c r="G232" i="94"/>
  <c r="J232" i="94" s="1"/>
  <c r="G229" i="104"/>
  <c r="J229" i="104" s="1"/>
  <c r="G227" i="84"/>
  <c r="J227" i="84" s="1"/>
  <c r="G235" i="85" s="1"/>
  <c r="J235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J255" i="86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0" i="86"/>
  <c r="J230" i="86" s="1"/>
  <c r="G238" i="86"/>
  <c r="J238" i="86" s="1"/>
  <c r="G232" i="95"/>
  <c r="J232" i="95" s="1"/>
  <c r="G234" i="85"/>
  <c r="J234" i="85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4" i="86"/>
  <c r="J234" i="86" s="1"/>
  <c r="G229" i="106"/>
  <c r="J229" i="10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1" i="102"/>
  <c r="J231" i="102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J255" i="89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31" i="103"/>
  <c r="J231" i="103" s="1"/>
  <c r="G227" i="90"/>
  <c r="J227" i="90" s="1"/>
  <c r="G235" i="90"/>
  <c r="J235" i="90" s="1"/>
  <c r="G230" i="90"/>
  <c r="J230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2" i="99"/>
  <c r="J232" i="99" s="1"/>
  <c r="G230" i="91"/>
  <c r="J230" i="91" s="1"/>
  <c r="G234" i="89"/>
  <c r="J234" i="89" s="1"/>
  <c r="G227" i="91"/>
  <c r="J227" i="91" s="1"/>
  <c r="G228" i="91"/>
  <c r="J228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J254" i="89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2" i="100"/>
  <c r="J232" i="100" s="1"/>
  <c r="G259" i="100"/>
  <c r="J259" i="100" s="1"/>
  <c r="G228" i="92"/>
  <c r="J228" i="92" s="1"/>
  <c r="G227" i="92"/>
  <c r="J227" i="92" s="1"/>
  <c r="G231" i="105"/>
  <c r="J231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2" i="101"/>
  <c r="J232" i="101" s="1"/>
  <c r="G231" i="106"/>
  <c r="J231" i="106" s="1"/>
  <c r="G230" i="93"/>
  <c r="J230" i="93" s="1"/>
  <c r="G227" i="93"/>
  <c r="J227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J255" i="93"/>
  <c r="G104" i="93"/>
  <c r="J104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1" i="107"/>
  <c r="J231" i="107" s="1"/>
  <c r="G232" i="102"/>
  <c r="J232" i="102" s="1"/>
  <c r="G259" i="102"/>
  <c r="J259" i="102" s="1"/>
  <c r="G227" i="94"/>
  <c r="J227" i="94" s="1"/>
  <c r="J251" i="96"/>
  <c r="G228" i="94"/>
  <c r="J228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J233" i="94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66" i="96" l="1"/>
  <c r="J66" i="96" s="1"/>
  <c r="J66" i="95"/>
  <c r="G77" i="96"/>
  <c r="J77" i="96" s="1"/>
  <c r="J77" i="95"/>
  <c r="G93" i="96"/>
  <c r="J93" i="96" s="1"/>
  <c r="J93" i="95"/>
  <c r="G98" i="96"/>
  <c r="J98" i="96" s="1"/>
  <c r="J98" i="95"/>
  <c r="G99" i="96"/>
  <c r="J99" i="96" s="1"/>
  <c r="J99" i="95"/>
  <c r="G21" i="96"/>
  <c r="J21" i="96" s="1"/>
  <c r="J21" i="95"/>
  <c r="G86" i="95"/>
  <c r="G87" i="95"/>
  <c r="G232" i="103"/>
  <c r="J232" i="103" s="1"/>
  <c r="G259" i="103"/>
  <c r="J259" i="103" s="1"/>
  <c r="G228" i="95"/>
  <c r="J228" i="95" s="1"/>
  <c r="G227" i="95"/>
  <c r="G235" i="95"/>
  <c r="J235" i="95" s="1"/>
  <c r="G230" i="95"/>
  <c r="J230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J254" i="93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51" i="96" l="1"/>
  <c r="J51" i="96" s="1"/>
  <c r="J51" i="95"/>
  <c r="G49" i="96"/>
  <c r="J49" i="96" s="1"/>
  <c r="J49" i="95"/>
  <c r="G87" i="96"/>
  <c r="J87" i="96" s="1"/>
  <c r="G88" i="97" s="1"/>
  <c r="J88" i="97" s="1"/>
  <c r="J86" i="95"/>
  <c r="G88" i="96"/>
  <c r="J88" i="96" s="1"/>
  <c r="J87" i="95"/>
  <c r="G251" i="98"/>
  <c r="J251" i="98" s="1"/>
  <c r="J227" i="95"/>
  <c r="G251" i="97"/>
  <c r="J251" i="97" s="1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27" i="97"/>
  <c r="J227" i="97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E219" i="8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0" i="98"/>
  <c r="J230" i="98" s="1"/>
  <c r="G234" i="95"/>
  <c r="J234" i="95" s="1"/>
  <c r="G259" i="105"/>
  <c r="J259" i="105" s="1"/>
  <c r="G232" i="105"/>
  <c r="J232" i="105" s="1"/>
  <c r="G228" i="97"/>
  <c r="J228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0"/>
  <c r="J187" i="90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9"/>
  <c r="J187" i="89" s="1"/>
  <c r="G258" i="97"/>
  <c r="J258" i="97" s="1"/>
  <c r="G187" i="86"/>
  <c r="J187" i="86" s="1"/>
  <c r="G187" i="94"/>
  <c r="J187" i="94" s="1"/>
  <c r="G187" i="91"/>
  <c r="J187" i="91" s="1"/>
  <c r="G187" i="85"/>
  <c r="J187" i="85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G105" i="96" l="1"/>
  <c r="J105" i="96" s="1"/>
  <c r="G105" i="97" s="1"/>
  <c r="J105" i="97" s="1"/>
  <c r="J105" i="95"/>
  <c r="G6" i="96"/>
  <c r="J6" i="96" s="1"/>
  <c r="J6" i="95"/>
  <c r="E189" i="8"/>
  <c r="E189" i="77"/>
  <c r="G189" i="77" s="1"/>
  <c r="J189" i="77" s="1"/>
  <c r="E187" i="8"/>
  <c r="G187" i="8" s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J189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3" s="1"/>
  <c r="J251" i="103" s="1"/>
  <c r="G228" i="98"/>
  <c r="J228" i="98" s="1"/>
  <c r="G259" i="106"/>
  <c r="J259" i="106" s="1"/>
  <c r="G232" i="106"/>
  <c r="J232" i="106" s="1"/>
  <c r="G224" i="100"/>
  <c r="J224" i="100" s="1"/>
  <c r="G224" i="101" s="1"/>
  <c r="J224" i="101" s="1"/>
  <c r="G230" i="100"/>
  <c r="J230" i="100" s="1"/>
  <c r="G225" i="100"/>
  <c r="J225" i="100" s="1"/>
  <c r="G225" i="101" s="1"/>
  <c r="J225" i="101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05" i="8"/>
  <c r="G105" i="8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250" i="103" l="1"/>
  <c r="J250" i="103" s="1"/>
  <c r="G250" i="104" s="1"/>
  <c r="J250" i="104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59" i="107"/>
  <c r="J259" i="107" s="1"/>
  <c r="G232" i="107"/>
  <c r="J232" i="107" s="1"/>
  <c r="G225" i="102"/>
  <c r="J225" i="102" s="1"/>
  <c r="G228" i="99"/>
  <c r="J228" i="99" s="1"/>
  <c r="G230" i="101"/>
  <c r="J230" i="101" s="1"/>
  <c r="G252" i="103" s="1"/>
  <c r="J252" i="103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7"/>
  <c r="J188" i="87" s="1"/>
  <c r="G188" i="93"/>
  <c r="J188" i="93" s="1"/>
  <c r="G188" i="95"/>
  <c r="J188" i="95" s="1"/>
  <c r="G188" i="89"/>
  <c r="J188" i="89" s="1"/>
  <c r="G188" i="91"/>
  <c r="J188" i="91" s="1"/>
  <c r="G188" i="74"/>
  <c r="J188" i="74" s="1"/>
  <c r="G188" i="88"/>
  <c r="J188" i="88" s="1"/>
  <c r="G188" i="84"/>
  <c r="J188" i="84" s="1"/>
  <c r="G188" i="90"/>
  <c r="J188" i="90" s="1"/>
  <c r="G188" i="92"/>
  <c r="J188" i="92" s="1"/>
  <c r="G188" i="86"/>
  <c r="J188" i="86" s="1"/>
  <c r="G174" i="97"/>
  <c r="J174" i="97" s="1"/>
  <c r="E207" i="8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E76" i="8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G207" i="96" l="1"/>
  <c r="J207" i="96" s="1"/>
  <c r="G207" i="97" s="1"/>
  <c r="J207" i="97" s="1"/>
  <c r="J207" i="95"/>
  <c r="E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4"/>
  <c r="J249" i="104" s="1"/>
  <c r="G57" i="107"/>
  <c r="J57" i="107" s="1"/>
  <c r="G188" i="8"/>
  <c r="J188" i="8"/>
  <c r="G86" i="102"/>
  <c r="J86" i="102" s="1"/>
  <c r="G87" i="102"/>
  <c r="J87" i="102" s="1"/>
  <c r="G225" i="103"/>
  <c r="J225" i="103" s="1"/>
  <c r="G227" i="102"/>
  <c r="J227" i="102" s="1"/>
  <c r="G230" i="102"/>
  <c r="J230" i="102" s="1"/>
  <c r="G228" i="100"/>
  <c r="J228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G207" i="8"/>
  <c r="J207" i="8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24" i="104"/>
  <c r="J224" i="104" s="1"/>
  <c r="G227" i="103"/>
  <c r="J227" i="103" s="1"/>
  <c r="G235" i="103"/>
  <c r="J235" i="103" s="1"/>
  <c r="G228" i="101"/>
  <c r="J228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J254" i="99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E249" i="106"/>
  <c r="G17" i="104"/>
  <c r="J17" i="104" s="1"/>
  <c r="E250" i="106"/>
  <c r="E250" i="107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E251" i="106"/>
  <c r="G47" i="107"/>
  <c r="J47" i="107" s="1"/>
  <c r="G7" i="105"/>
  <c r="J7" i="105" s="1"/>
  <c r="G7" i="106" s="1"/>
  <c r="J7" i="106" s="1"/>
  <c r="G7" i="107" s="1"/>
  <c r="J7" i="107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E249" i="107"/>
  <c r="E251" i="107"/>
  <c r="G234" i="103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E252" i="107"/>
  <c r="G230" i="106"/>
  <c r="J230" i="106" s="1"/>
  <c r="G235" i="106"/>
  <c r="J235" i="106" s="1"/>
  <c r="G88" i="106"/>
  <c r="J88" i="106" s="1"/>
  <c r="G87" i="106"/>
  <c r="J87" i="106" s="1"/>
  <c r="G86" i="106"/>
  <c r="J86" i="106" s="1"/>
  <c r="G253" i="103"/>
  <c r="J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254" i="103" s="1"/>
  <c r="J254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G258" i="105"/>
  <c r="J258" i="105" s="1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E253" i="107"/>
  <c r="G124" i="87"/>
  <c r="J124" i="87" s="1"/>
  <c r="G5" i="95"/>
  <c r="J5" i="95" s="1"/>
  <c r="G82" i="106"/>
  <c r="J82" i="106" s="1"/>
  <c r="G134" i="104"/>
  <c r="J134" i="104" s="1"/>
  <c r="G131" i="104"/>
  <c r="J131" i="104" s="1"/>
  <c r="E254" i="107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254" i="107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<sst xmlns="http://schemas.openxmlformats.org/spreadsheetml/2006/main" count="38541" uniqueCount="1434">
  <si>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</si>
  <si>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</si>
  <si>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</si>
  <si>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</si>
  <si>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</si>
  <si>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</si>
  <si>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</si>
  <si>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</si>
  <si>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</si>
  <si>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</si>
  <si>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</si>
  <si>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</si>
  <si>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</si>
  <si>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</si>
  <si>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</si>
  <si>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</si>
  <si>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</si>
  <si>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</si>
  <si>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</si>
  <si>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</si>
  <si>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</si>
  <si>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</si>
  <si>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</si>
  <si>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</si>
  <si>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</si>
  <si>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</si>
  <si>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</si>
  <si>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</si>
  <si>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</si>
  <si>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</si>
  <si>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</si>
  <si>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</si>
  <si>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</si>
  <si>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</si>
  <si>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</si>
  <si>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</si>
  <si>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</si>
  <si>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</si>
  <si>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</si>
  <si>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</si>
  <si>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</si>
  <si>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</si>
  <si>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</si>
  <si>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</si>
  <si>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</si>
  <si>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</si>
  <si>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</si>
  <si>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</si>
  <si>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</si>
  <si>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</si>
  <si>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</si>
  <si>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</si>
  <si>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</si>
  <si>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</si>
  <si>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</si>
  <si>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</si>
  <si>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</si>
  <si>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</si>
  <si>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</si>
  <si>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</si>
  <si>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</si>
  <si>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</si>
  <si>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</si>
  <si>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</si>
  <si>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</si>
  <si>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</si>
  <si>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</si>
  <si>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</si>
  <si>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</si>
  <si>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</si>
  <si>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</si>
  <si>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</si>
  <si>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</si>
  <si>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</si>
  <si>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</si>
  <si>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</si>
  <si>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</si>
  <si>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</si>
  <si>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</si>
  <si>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</si>
  <si>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</si>
  <si>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</si>
  <si>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</si>
  <si>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</si>
  <si>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</si>
  <si>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</si>
  <si>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</si>
  <si>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</si>
  <si>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</si>
  <si>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</si>
  <si>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</si>
  <si>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</si>
  <si>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</si>
  <si>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</si>
  <si>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</si>
  <si>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</si>
  <si>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</si>
  <si>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</si>
  <si>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</si>
  <si>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</si>
  <si>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</si>
  <si>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</si>
  <si>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</si>
  <si>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</si>
  <si>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</si>
  <si>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</si>
  <si>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</si>
  <si>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</si>
  <si>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</si>
  <si>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</si>
  <si>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</si>
  <si>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</si>
  <si>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</si>
  <si>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</si>
  <si>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</si>
  <si>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</si>
  <si>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</si>
  <si>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</si>
  <si>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</si>
  <si>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</si>
  <si>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</si>
  <si>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</si>
  <si>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</si>
  <si>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</si>
  <si>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</si>
  <si>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</si>
  <si>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</si>
  <si>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</si>
  <si>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</si>
  <si>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</si>
  <si>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</si>
  <si>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</si>
  <si>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</si>
  <si>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</si>
  <si>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</si>
  <si>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</si>
  <si>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</si>
  <si>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</si>
  <si>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</si>
  <si>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</si>
  <si>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</si>
  <si>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</si>
  <si>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</si>
  <si>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</si>
  <si>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</si>
  <si>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</si>
  <si>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</si>
  <si>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</si>
  <si>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</si>
  <si>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</si>
  <si>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</si>
  <si>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</si>
  <si>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</si>
  <si>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</si>
  <si>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</si>
  <si>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</si>
  <si>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</si>
  <si>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</si>
  <si>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</si>
  <si>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</si>
  <si>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</si>
  <si>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</si>
  <si>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</si>
  <si>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</si>
  <si>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</si>
  <si>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</si>
  <si>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</si>
  <si>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</si>
  <si>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</si>
  <si>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</si>
  <si>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</si>
  <si>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</si>
  <si>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</si>
  <si>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</si>
  <si>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</si>
  <si>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</si>
  <si>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</si>
  <si>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</si>
  <si>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</si>
  <si>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</si>
  <si>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</si>
  <si>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</si>
  <si>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</si>
  <si>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</si>
  <si>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</si>
  <si>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</si>
  <si>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</si>
  <si>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</si>
  <si>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</si>
  <si>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</si>
  <si>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</si>
  <si>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</si>
  <si>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</si>
  <si>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</si>
  <si>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</si>
  <si>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</si>
  <si>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</si>
  <si>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</si>
  <si>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</si>
  <si>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</si>
  <si>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</si>
  <si>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</si>
  <si>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</si>
  <si>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</si>
  <si>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</si>
  <si>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</si>
  <si>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</si>
  <si>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</si>
  <si>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</si>
  <si>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</si>
  <si>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</si>
  <si>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</si>
  <si>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</si>
  <si>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</si>
  <si>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</si>
  <si>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</si>
  <si>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</si>
  <si>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</si>
  <si>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</si>
  <si>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</si>
  <si>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</si>
  <si>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</si>
  <si>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</si>
  <si>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</si>
  <si>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</si>
  <si>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</si>
  <si>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</si>
  <si>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</si>
  <si>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</si>
  <si>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</si>
  <si>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</si>
  <si>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</si>
  <si>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</si>
  <si>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</si>
  <si>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</si>
  <si>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</si>
  <si>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</si>
  <si>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</si>
  <si>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</si>
  <si>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</si>
  <si>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</si>
  <si>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</si>
  <si>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</si>
  <si>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</si>
  <si>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</si>
  <si>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</si>
  <si>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</si>
  <si>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</si>
  <si>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</si>
  <si>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</si>
  <si>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</si>
  <si>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</si>
  <si>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</si>
  <si>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</si>
  <si>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</si>
  <si>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</si>
  <si>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</si>
  <si>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</si>
  <si>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</si>
  <si>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</si>
  <si>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</si>
  <si>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</si>
  <si>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</si>
  <si>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</si>
  <si>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</si>
  <si>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</si>
  <si>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</si>
  <si>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</si>
  <si>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</si>
  <si>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</si>
  <si>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</si>
  <si>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</si>
  <si>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</si>
  <si>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</si>
  <si>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</si>
  <si>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</si>
  <si>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</si>
  <si>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</si>
  <si>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</si>
  <si>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</si>
  <si>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</si>
  <si>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</si>
  <si>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</si>
  <si>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</si>
  <si>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</si>
  <si>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</si>
  <si>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</si>
  <si>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</si>
  <si>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</si>
  <si>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</si>
  <si>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</si>
  <si>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</si>
  <si>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</si>
  <si>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</si>
  <si>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</si>
  <si>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</si>
  <si>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</si>
  <si>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</si>
  <si>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</si>
  <si>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</si>
  <si>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</si>
  <si>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</si>
  <si>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</si>
  <si>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</si>
  <si>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</si>
  <si>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</si>
  <si>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</si>
  <si>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</si>
  <si>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</si>
  <si>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</si>
  <si>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</si>
  <si>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</si>
  <si>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</si>
  <si>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</si>
  <si>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</si>
  <si>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</si>
  <si>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</si>
  <si>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</si>
  <si>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</si>
  <si>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</si>
  <si>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</si>
  <si>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</si>
  <si>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</si>
  <si>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</si>
  <si>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</si>
  <si>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</si>
  <si>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</si>
  <si>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</si>
  <si>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</si>
  <si>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</si>
  <si>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</si>
  <si>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</si>
  <si>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</si>
  <si>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</si>
  <si>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</si>
  <si>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</si>
  <si>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</si>
  <si>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</si>
  <si>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</si>
  <si>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</si>
  <si>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</si>
  <si>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</si>
  <si>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</si>
  <si>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</si>
  <si>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</si>
  <si>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</si>
  <si>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</si>
  <si>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</si>
  <si>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</si>
  <si>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</si>
  <si>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</si>
  <si>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</si>
  <si>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</si>
  <si>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</si>
  <si>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</si>
  <si>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</si>
  <si>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</si>
  <si>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</si>
  <si>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</si>
  <si>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</si>
  <si>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</si>
  <si>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</si>
  <si>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</si>
  <si>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</si>
  <si>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</si>
  <si>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</si>
  <si>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</si>
  <si>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</si>
  <si>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</si>
  <si>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</si>
  <si>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</si>
  <si>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</si>
  <si>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</si>
  <si>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</si>
  <si>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</si>
  <si>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</si>
  <si>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</si>
  <si>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</si>
  <si>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</si>
  <si>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</si>
  <si>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</si>
  <si>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</si>
  <si>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</si>
  <si>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</si>
  <si>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</si>
  <si>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</si>
  <si>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</si>
  <si>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</si>
  <si>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</si>
  <si>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</si>
  <si>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</si>
  <si>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</si>
  <si>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</si>
  <si>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</si>
  <si>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</si>
  <si>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</si>
  <si>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</si>
  <si>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</si>
  <si>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</si>
  <si>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</si>
  <si>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</si>
  <si>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</si>
  <si>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</si>
  <si>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</si>
  <si>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</si>
  <si>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</si>
  <si>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</si>
  <si>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</si>
  <si>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</si>
  <si>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</si>
  <si>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</si>
  <si>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</si>
  <si>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</si>
  <si>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</si>
  <si>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</si>
  <si>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</si>
  <si>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</si>
  <si>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</si>
  <si>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</si>
  <si>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</si>
  <si>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</si>
  <si>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</si>
  <si>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</si>
  <si>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</si>
  <si>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</si>
  <si>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</si>
  <si>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</si>
  <si>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</si>
  <si>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</si>
  <si>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</si>
  <si>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</si>
  <si>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</si>
  <si>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</si>
  <si>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</si>
  <si>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</si>
  <si>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</si>
  <si>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</si>
  <si>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</si>
  <si>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</si>
  <si>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</si>
  <si>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</si>
  <si>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</si>
  <si>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</si>
  <si>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</si>
  <si>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</si>
  <si>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</si>
  <si>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</si>
  <si>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</si>
  <si>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</si>
  <si>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</si>
  <si>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</si>
  <si>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</si>
  <si>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</si>
  <si>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</si>
  <si>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</si>
  <si>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</si>
  <si>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</si>
  <si>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</si>
  <si>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</si>
  <si>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</si>
  <si>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</si>
  <si>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</si>
  <si>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</si>
  <si>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</si>
  <si>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</si>
  <si>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</si>
  <si>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</si>
  <si>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</si>
  <si>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</si>
  <si>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</si>
  <si>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</si>
  <si>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</si>
  <si>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</si>
  <si>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</si>
  <si>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</si>
  <si>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</si>
  <si>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</si>
  <si>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</si>
  <si>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</si>
  <si>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</si>
  <si>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</si>
  <si>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</si>
  <si>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</si>
  <si>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</si>
  <si>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</si>
  <si>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</si>
  <si>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</si>
  <si>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</si>
  <si>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</si>
  <si>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</si>
  <si>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</si>
  <si>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</si>
  <si>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</si>
  <si>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</si>
  <si>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</si>
  <si>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</si>
  <si>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</si>
  <si>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</si>
  <si>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</si>
  <si>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</si>
  <si>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</si>
  <si>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</si>
  <si>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</si>
  <si>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</si>
  <si>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</si>
  <si>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</si>
  <si>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</si>
  <si>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</si>
  <si>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</si>
  <si>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</si>
  <si>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</si>
  <si>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</si>
  <si>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</si>
  <si>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</si>
  <si>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</si>
  <si>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</si>
  <si>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</si>
  <si>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</si>
  <si>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</si>
  <si>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</si>
  <si>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</si>
  <si>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</si>
  <si>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</si>
  <si>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</si>
  <si>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</si>
  <si>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</si>
  <si>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</si>
  <si>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</si>
  <si>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</si>
  <si>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</si>
  <si>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</si>
  <si>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</si>
  <si>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</si>
  <si>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</si>
  <si>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</si>
  <si>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</si>
  <si>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</si>
  <si>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</si>
  <si>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</si>
  <si>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</si>
  <si>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</si>
  <si>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</si>
  <si>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</si>
  <si>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</si>
  <si>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</si>
  <si>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</si>
  <si>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</si>
  <si>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</si>
  <si>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</si>
  <si>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</si>
  <si>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</si>
  <si>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</si>
  <si>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</si>
  <si>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</si>
  <si>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</si>
  <si>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</si>
  <si>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</si>
  <si>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</si>
  <si>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</si>
  <si>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</si>
  <si>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</si>
  <si>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</si>
  <si>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</si>
  <si>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</si>
  <si>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</si>
  <si>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</si>
  <si>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</si>
  <si>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</si>
  <si>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</si>
  <si>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</si>
  <si>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</si>
  <si>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</si>
  <si>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</si>
  <si>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</si>
  <si>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</si>
  <si>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</si>
  <si>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</si>
  <si>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</si>
  <si>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</si>
  <si>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</si>
  <si>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</si>
  <si>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</si>
  <si>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</si>
  <si>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</si>
  <si>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</si>
  <si>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</si>
  <si>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</si>
  <si>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</si>
  <si>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</si>
  <si>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</si>
  <si>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</si>
  <si>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</si>
  <si>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</si>
  <si>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</si>
  <si>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</si>
  <si>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</si>
  <si>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</si>
  <si>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</si>
  <si>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</si>
  <si>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</si>
  <si>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</si>
  <si>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</si>
  <si>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</si>
  <si>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</si>
  <si>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</si>
  <si>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</si>
  <si>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</si>
  <si>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</si>
  <si>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</si>
  <si>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</si>
  <si>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</si>
  <si>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</si>
  <si>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</si>
  <si>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</si>
  <si>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</si>
  <si>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</si>
  <si>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</si>
  <si>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</si>
  <si>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</si>
  <si>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</si>
  <si>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</si>
  <si>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</si>
  <si>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</si>
  <si>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</si>
  <si>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</si>
  <si>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</si>
  <si>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</si>
  <si>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</si>
  <si>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</si>
  <si>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</si>
  <si>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</si>
  <si>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</si>
  <si>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</si>
  <si>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</si>
  <si>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</si>
  <si>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</si>
  <si>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</si>
  <si>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</si>
  <si>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</si>
  <si>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</si>
  <si>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</si>
  <si>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</si>
  <si>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</si>
  <si>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</si>
  <si>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</si>
  <si>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</si>
  <si>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</si>
  <si>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</si>
  <si>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</si>
  <si>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</si>
  <si>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</si>
  <si>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</si>
  <si>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</si>
  <si>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</si>
  <si>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</si>
  <si>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</si>
  <si>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</si>
  <si>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</si>
  <si>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</si>
  <si>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</si>
  <si>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</si>
  <si>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</si>
  <si>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</si>
  <si>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</si>
  <si>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</si>
  <si>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</si>
  <si>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</si>
  <si>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</si>
  <si>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</si>
  <si>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</si>
  <si>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</si>
  <si>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</si>
  <si>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</si>
  <si>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</si>
  <si>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</si>
  <si>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</si>
  <si>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</si>
  <si>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</si>
  <si>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</si>
  <si>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</si>
  <si>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</si>
  <si>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</si>
  <si>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</si>
  <si>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</si>
  <si>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</si>
  <si>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</si>
  <si>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</si>
  <si>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</si>
  <si>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</si>
  <si>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</si>
  <si>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</si>
  <si>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</si>
  <si>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</si>
  <si>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</si>
  <si>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</si>
  <si>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</si>
  <si>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</si>
  <si>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</si>
  <si>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</si>
  <si>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</si>
  <si>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</si>
  <si>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</si>
  <si>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</si>
  <si>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</si>
  <si>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</si>
  <si>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</si>
  <si>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</si>
  <si>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</si>
  <si>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</si>
  <si>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</si>
  <si>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</si>
  <si>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</si>
  <si>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</si>
  <si>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</si>
  <si>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</si>
  <si>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</si>
  <si>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</si>
  <si>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</si>
  <si>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</si>
  <si>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</si>
  <si>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</si>
  <si>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</si>
  <si>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</si>
  <si>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</si>
  <si>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</si>
  <si>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</si>
  <si>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</si>
  <si>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</si>
  <si>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</si>
  <si>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</si>
  <si>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</si>
  <si>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</si>
  <si>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</si>
  <si>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</si>
  <si>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</si>
  <si>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</si>
  <si>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</si>
  <si>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</si>
  <si>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</si>
  <si>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</si>
  <si>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</si>
  <si>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</si>
  <si>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</si>
  <si>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</si>
  <si>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</si>
  <si>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</si>
  <si>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</si>
  <si>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</si>
  <si>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</si>
  <si>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</si>
  <si>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</si>
  <si>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</si>
  <si>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</si>
  <si>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</si>
  <si>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</si>
  <si>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</si>
  <si>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</si>
  <si>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</si>
  <si>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</si>
  <si>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</si>
  <si>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</si>
  <si>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</si>
  <si>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</si>
  <si>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</si>
  <si>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</si>
  <si>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</si>
  <si>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</si>
  <si>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</si>
  <si>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</si>
  <si>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</si>
  <si>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</si>
  <si>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</si>
  <si>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</si>
  <si>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</si>
  <si>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</si>
  <si>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</si>
  <si>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</si>
  <si>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</si>
  <si>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</si>
  <si>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</si>
  <si>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</si>
  <si>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</si>
  <si>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</si>
  <si>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</si>
  <si>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</si>
  <si>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</si>
  <si>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</si>
  <si>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</si>
  <si>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</si>
  <si>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</si>
  <si>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</si>
  <si>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</si>
  <si>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</si>
  <si>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</si>
  <si>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</si>
  <si>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</si>
  <si>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</si>
  <si>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</si>
  <si>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</si>
  <si>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</si>
  <si>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</si>
  <si>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</si>
  <si>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</si>
  <si>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</si>
  <si>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</si>
  <si>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</si>
  <si>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</si>
  <si>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</si>
  <si>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</si>
  <si>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</si>
  <si>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</si>
  <si>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</si>
  <si>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</si>
  <si>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</si>
  <si>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</si>
  <si>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</si>
  <si>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</si>
  <si>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</si>
  <si>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</si>
  <si>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</si>
  <si>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</si>
  <si>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</si>
  <si>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</si>
  <si>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</si>
  <si>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</si>
  <si>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</si>
  <si>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</si>
  <si>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</si>
  <si>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</si>
  <si>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</si>
  <si>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</si>
  <si>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</si>
  <si>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</si>
  <si>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</si>
  <si>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</si>
  <si>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</si>
  <si>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</si>
  <si>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</si>
  <si>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</si>
  <si>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</si>
  <si>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</si>
  <si>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</si>
  <si>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</si>
  <si>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</si>
  <si>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</si>
  <si>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</si>
  <si>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</si>
  <si>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</si>
  <si>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</si>
  <si>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</si>
  <si>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</si>
  <si>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</si>
  <si>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</si>
  <si>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</si>
  <si>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</si>
  <si>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</si>
  <si>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</si>
  <si>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</si>
  <si>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</si>
  <si>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</si>
  <si>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</si>
  <si>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</si>
  <si>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</si>
  <si>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</si>
  <si>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</si>
  <si>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</si>
  <si>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</si>
  <si>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</si>
  <si>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</si>
  <si>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</si>
  <si>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</si>
  <si>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</si>
  <si>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</si>
  <si>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</si>
  <si>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</si>
  <si>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</si>
  <si>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</si>
  <si>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</si>
  <si>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</si>
  <si>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</si>
  <si>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</si>
  <si>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</si>
  <si>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</si>
  <si>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</si>
  <si>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</si>
  <si>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</si>
  <si>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</si>
  <si>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</si>
  <si>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</si>
  <si>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</si>
  <si>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</si>
  <si>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</si>
  <si>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</si>
  <si>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</si>
  <si>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</si>
  <si>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</si>
  <si>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</si>
  <si>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</si>
  <si>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</si>
  <si>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</si>
  <si>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</si>
  <si>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</si>
  <si>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</si>
  <si>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</si>
  <si>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</si>
  <si>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</si>
  <si>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</si>
  <si>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</si>
  <si>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</si>
  <si>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</si>
  <si>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</si>
  <si>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</si>
  <si>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</si>
  <si>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</si>
  <si>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</si>
  <si>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</si>
  <si>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</si>
  <si>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</si>
  <si>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</si>
  <si>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</si>
  <si>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</si>
  <si>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</si>
  <si>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</si>
  <si>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</si>
  <si>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</si>
  <si>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</si>
  <si>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</si>
  <si>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</si>
  <si>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</si>
  <si>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</si>
  <si>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</si>
  <si>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</si>
  <si>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</si>
  <si>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</si>
  <si>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</si>
  <si>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</si>
  <si>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</si>
  <si>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</si>
  <si>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</si>
  <si>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</si>
  <si>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</si>
  <si>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</si>
  <si>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</si>
  <si>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</si>
  <si>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</si>
  <si>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</si>
  <si>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</si>
  <si>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</si>
  <si>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</si>
  <si>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</si>
  <si>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</si>
  <si>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</si>
  <si>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</si>
  <si>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</si>
  <si>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</si>
  <si>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</si>
  <si>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</si>
  <si>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</si>
  <si>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</si>
  <si>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</si>
  <si>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</si>
  <si>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</si>
  <si>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</si>
  <si>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</si>
  <si>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</si>
  <si>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</si>
  <si>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</si>
  <si>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</si>
  <si>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</si>
  <si>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</si>
  <si>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</si>
  <si>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</si>
  <si>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</si>
  <si>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</si>
  <si>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</si>
  <si>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</si>
  <si>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</si>
  <si>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</si>
  <si>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</si>
  <si>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</si>
  <si>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</si>
  <si>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</si>
  <si>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</si>
  <si>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</si>
  <si>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</si>
  <si>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</si>
  <si>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</si>
  <si>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</si>
  <si>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</si>
  <si>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</si>
  <si>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</si>
  <si>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</si>
  <si>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</si>
  <si>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</si>
  <si>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</si>
  <si>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</si>
  <si>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</si>
  <si>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</si>
  <si>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</si>
  <si>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</si>
  <si>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</si>
  <si>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</si>
  <si>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</si>
  <si>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</si>
  <si>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</si>
  <si>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</si>
  <si>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</si>
  <si>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</si>
  <si>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</si>
  <si>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</si>
  <si>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</si>
  <si>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</si>
  <si>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</si>
  <si>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</si>
  <si>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</si>
  <si>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</si>
  <si>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</si>
  <si>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</si>
  <si>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</si>
  <si>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</si>
  <si>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</si>
  <si>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</si>
  <si>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</si>
  <si>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</si>
  <si>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</si>
  <si>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</si>
  <si>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</si>
  <si>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</si>
  <si>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</si>
  <si>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</si>
  <si>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</si>
  <si>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</si>
  <si>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</si>
  <si>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</si>
  <si>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</si>
  <si>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</si>
  <si>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</si>
  <si>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</si>
  <si>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</si>
  <si>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</si>
  <si>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</si>
  <si>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</si>
  <si>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</si>
  <si>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</si>
  <si>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</si>
  <si>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</si>
  <si>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</si>
  <si>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</si>
  <si>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</si>
  <si>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</si>
  <si>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</si>
  <si>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</si>
  <si>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</si>
  <si>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</si>
  <si>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</si>
  <si>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</si>
  <si>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</si>
  <si>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</si>
  <si>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</si>
  <si>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</si>
  <si>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</si>
  <si>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</si>
  <si>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</si>
  <si>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</si>
  <si>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</si>
  <si>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</si>
  <si>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</si>
  <si>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</si>
  <si>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</si>
  <si>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</si>
  <si>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</si>
  <si>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</si>
  <si>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</si>
  <si>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</si>
  <si>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</si>
  <si>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</si>
  <si>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</si>
  <si>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</si>
  <si>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</si>
  <si>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</si>
  <si>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</si>
  <si>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</si>
  <si>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</si>
  <si>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</si>
  <si>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</si>
  <si>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</si>
  <si>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</si>
  <si>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</si>
  <si>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</si>
  <si>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</si>
  <si>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</si>
  <si>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</si>
  <si>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</si>
  <si>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</si>
  <si>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</si>
  <si>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</si>
  <si>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</si>
  <si>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</si>
  <si>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</si>
  <si>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</si>
  <si>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</si>
  <si>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</si>
  <si>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</si>
  <si>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</si>
  <si>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</si>
  <si>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</si>
  <si>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</si>
  <si>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</si>
  <si>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</si>
  <si>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</si>
  <si>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</si>
  <si>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</si>
  <si>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</si>
  <si>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</si>
  <si>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</si>
  <si>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</si>
  <si>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</si>
  <si>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</si>
  <si>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</si>
  <si>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</si>
  <si>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</si>
  <si>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</si>
  <si>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</si>
  <si>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</si>
  <si>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</si>
  <si>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</si>
  <si>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</si>
  <si>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</si>
  <si>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</si>
  <si>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</si>
  <si>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</si>
  <si>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</si>
  <si>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</si>
  <si>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</si>
  <si>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</si>
  <si>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</si>
  <si>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</si>
  <si>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</si>
  <si>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</si>
  <si>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</si>
  <si>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</si>
  <si>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</si>
  <si>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</si>
  <si>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</si>
  <si>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</si>
  <si>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</si>
  <si>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</si>
  <si>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</si>
  <si>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</si>
  <si>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</si>
  <si>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</si>
  <si>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</si>
  <si>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</si>
  <si>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</si>
  <si>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</si>
  <si>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</si>
  <si>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</si>
  <si>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</si>
  <si>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</si>
  <si>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</si>
  <si>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</si>
  <si>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</si>
  <si>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</si>
  <si>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</si>
  <si>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</si>
  <si>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</si>
  <si>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</si>
  <si>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</si>
  <si>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</si>
  <si>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</si>
  <si>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</si>
  <si>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</si>
  <si>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</si>
  <si>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</si>
  <si>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</si>
  <si>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</si>
  <si>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</si>
  <si>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</si>
  <si>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</si>
  <si>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</si>
  <si>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</si>
  <si>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</si>
  <si>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</si>
  <si>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</si>
  <si>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</si>
  <si>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</si>
  <si>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</si>
  <si>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</si>
  <si>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</si>
  <si>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</si>
  <si>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</si>
  <si>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</si>
  <si>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</si>
  <si>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</si>
  <si>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</si>
  <si>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</si>
  <si>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</si>
  <si>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</si>
  <si>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</si>
  <si>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</si>
  <si>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</si>
  <si>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</si>
  <si>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</si>
  <si>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</si>
  <si>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</si>
  <si>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</si>
  <si>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</si>
  <si>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</si>
  <si>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</si>
  <si>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</si>
  <si>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</si>
  <si>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</si>
  <si>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</si>
  <si>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</si>
  <si>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</si>
  <si>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</si>
  <si>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</si>
  <si>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</si>
  <si>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</si>
  <si>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</si>
  <si>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</si>
  <si>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</si>
  <si>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</si>
  <si>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</si>
  <si>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</si>
  <si>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</si>
  <si>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</si>
  <si>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</si>
  <si>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</si>
  <si>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</si>
  <si>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</si>
  <si>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</si>
  <si>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</si>
  <si>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</si>
  <si>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</si>
  <si>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</si>
  <si>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</si>
  <si>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</si>
  <si>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</si>
  <si>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</si>
  <si>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</si>
  <si>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</si>
  <si>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</si>
  <si>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</si>
  <si>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</si>
  <si>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</si>
  <si>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</si>
  <si>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</si>
  <si>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</si>
  <si>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</si>
  <si>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</si>
  <si>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</si>
  <si>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</si>
  <si>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</si>
  <si>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</si>
  <si>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</si>
  <si>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</si>
  <si>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</si>
  <si>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</si>
  <si>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</si>
  <si>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</si>
  <si>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</si>
  <si>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</si>
  <si>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</si>
  <si>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</si>
  <si>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</si>
  <si>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</si>
  <si>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</si>
  <si>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</si>
  <si>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</si>
  <si>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</si>
  <si>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</si>
  <si>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</si>
  <si>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</si>
  <si>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</si>
  <si>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</si>
  <si>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</si>
  <si>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</si>
  <si>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</si>
  <si>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</si>
  <si>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</si>
  <si>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</si>
  <si>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</si>
  <si>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</si>
  <si>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</si>
  <si>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</si>
  <si>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</si>
  <si>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</si>
  <si>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</si>
  <si>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</si>
  <si>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</si>
  <si>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</si>
  <si>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</si>
  <si>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</si>
  <si>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</si>
  <si>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</si>
  <si>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</si>
  <si>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</si>
  <si>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</si>
  <si>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</si>
  <si>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</si>
  <si>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</si>
  <si>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</si>
  <si>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</si>
  <si>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</si>
  <si>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</si>
  <si>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</si>
  <si>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</si>
  <si>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</si>
  <si>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</si>
  <si>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</si>
  <si>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</si>
  <si>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</si>
  <si>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</si>
  <si>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</si>
  <si>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</si>
  <si>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</si>
  <si>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</si>
  <si>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</si>
  <si>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</si>
  <si>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</si>
  <si>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</si>
  <si>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</si>
  <si>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</si>
  <si>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</si>
  <si>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</si>
  <si>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</si>
  <si>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</si>
  <si>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</si>
  <si>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</si>
  <si>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</si>
  <si>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</si>
  <si>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</si>
  <si>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</si>
  <si>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</si>
  <si>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</si>
  <si>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</si>
  <si>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</si>
  <si>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</si>
  <si>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</si>
  <si>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</si>
  <si>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</si>
  <si>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</si>
  <si>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</si>
  <si>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</si>
  <si>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</si>
  <si>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</si>
  <si>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</si>
  <si>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</si>
  <si>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</si>
  <si>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</si>
  <si>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</si>
  <si>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</si>
  <si>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</si>
  <si>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</si>
  <si>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</si>
  <si>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</si>
  <si>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</si>
  <si>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</si>
  <si>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</si>
  <si>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</si>
  <si>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</si>
  <si>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</si>
  <si>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</si>
  <si>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</si>
  <si>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</si>
  <si>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</si>
  <si>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</si>
  <si>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</si>
  <si>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</si>
  <si>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</si>
  <si>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</si>
  <si>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</si>
  <si>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</si>
  <si>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</si>
  <si>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</si>
  <si>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</si>
  <si>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</si>
  <si>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</si>
  <si>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</si>
  <si>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</si>
  <si>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</si>
  <si>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</si>
  <si>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</si>
  <si>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</si>
  <si>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</si>
  <si>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</si>
  <si>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</si>
  <si>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</si>
  <si>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</si>
  <si>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</si>
  <si>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</si>
  <si>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</si>
  <si>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</si>
  <si>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</si>
  <si>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</si>
  <si>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</si>
  <si>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</si>
  <si>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</si>
  <si>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</si>
  <si>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</si>
  <si>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</si>
  <si>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</si>
  <si>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</si>
  <si>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</si>
  <si>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</si>
  <si>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</si>
  <si>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</si>
  <si>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</si>
  <si>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</si>
  <si>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</si>
  <si>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</si>
  <si>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</si>
  <si>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</si>
  <si>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</si>
  <si>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</si>
  <si>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</si>
  <si>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</si>
  <si>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34</t>
  </si>
  <si>
    <t>บูธ ธรรมศาลา วันที่ 1-28 ก.พ. 2568</t>
  </si>
  <si>
    <t>สรุปยอดขาย บูธ  ธรรมศาลา วันที่ 1-28 ก.พ. 2568</t>
  </si>
  <si>
    <t>บูธ  ธรรมศาลา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</si>
  <si>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</si>
  <si>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</si>
  <si>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</si>
  <si>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</si>
  <si>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</si>
  <si>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โยก คุณาวรรณ</t>
  </si>
  <si>
    <t>ซื้อสมุด</t>
  </si>
  <si>
    <t>หนูกัดถุง</t>
  </si>
  <si>
    <t>แถม</t>
  </si>
  <si>
    <t>ช็อกโก้ปัง ( 6 ชิ้น )</t>
  </si>
  <si>
    <t>ชาไทยปัง ( 6 ชิ้น )</t>
  </si>
  <si>
    <t>ค่ายาฉีดยามด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</si>
</sst>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48" sqref="B248"/>
      <selection pane="bottomLeft" activeCell="B248" sqref="B248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48" sqref="B248"/>
      <selection pane="topRight" activeCell="B248" sqref="B248"/>
      <selection pane="bottomLeft" activeCell="B248" sqref="B248"/>
      <selection pane="bottomRight" activeCell="B248" sqref="B248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L250" sqref="L250"/>
      <selection pane="topRight" activeCell="L250" sqref="L250"/>
      <selection pane="bottomLeft" activeCell="L250" sqref="L250"/>
      <selection pane="bottomRight" activeCell="Z12" sqref="Z1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4" t="s">
        <v>1419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2"/>
      <c r="P2" s="68"/>
      <c r="Q2" s="164" t="s">
        <v>1420</v>
      </c>
      <c r="R2" s="164"/>
      <c r="S2" s="164"/>
      <c r="T2" s="164"/>
      <c r="U2" s="164"/>
      <c r="V2" s="164"/>
      <c r="W2" s="164"/>
      <c r="X2" s="164"/>
      <c r="Y2" s="164"/>
      <c r="Z2" s="164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65" t="s">
        <v>273</v>
      </c>
      <c r="J3" s="128" t="s">
        <v>7</v>
      </c>
      <c r="K3" s="129" t="s">
        <v>8</v>
      </c>
      <c r="L3" s="129"/>
      <c r="M3" s="129"/>
      <c r="N3" s="128" t="s">
        <v>9</v>
      </c>
      <c r="O3" s="130" t="s">
        <v>274</v>
      </c>
      <c r="P3" s="132" t="s">
        <v>275</v>
      </c>
      <c r="Q3" s="169" t="s">
        <v>214</v>
      </c>
      <c r="R3" s="169" t="s">
        <v>215</v>
      </c>
      <c r="S3" s="169" t="s">
        <v>10</v>
      </c>
      <c r="T3" s="169" t="s">
        <v>216</v>
      </c>
      <c r="U3" s="169" t="s">
        <v>217</v>
      </c>
      <c r="V3" s="167" t="s">
        <v>218</v>
      </c>
      <c r="W3" s="167" t="s">
        <v>219</v>
      </c>
      <c r="X3" s="167" t="s">
        <v>220</v>
      </c>
      <c r="Y3" s="169" t="s">
        <v>221</v>
      </c>
      <c r="Z3" s="170" t="s">
        <v>222</v>
      </c>
      <c r="AA3" s="124" t="s">
        <v>1361</v>
      </c>
      <c r="AB3" s="125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66"/>
      <c r="J4" s="128"/>
      <c r="K4" s="63" t="s">
        <v>12</v>
      </c>
      <c r="L4" s="42" t="s">
        <v>13</v>
      </c>
      <c r="M4" s="63" t="s">
        <v>14</v>
      </c>
      <c r="N4" s="128"/>
      <c r="O4" s="131"/>
      <c r="P4" s="133"/>
      <c r="Q4" s="169"/>
      <c r="R4" s="169"/>
      <c r="S4" s="169"/>
      <c r="T4" s="169"/>
      <c r="U4" s="169"/>
      <c r="V4" s="168"/>
      <c r="W4" s="168"/>
      <c r="X4" s="168"/>
      <c r="Y4" s="169"/>
      <c r="Z4" s="171"/>
      <c r="AA4" s="124"/>
      <c r="AB4" s="12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48</v>
      </c>
      <c r="G5" s="43">
        <f t="shared" ref="G5:G85" si="0">+E5+F5</f>
        <v>73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3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4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3300</v>
      </c>
      <c r="N5" s="19"/>
      <c r="O5" s="90">
        <v>22.48</v>
      </c>
      <c r="P5" s="79">
        <f>+K5*O5</f>
        <v>1483.68</v>
      </c>
      <c r="Q5" s="45">
        <v>1</v>
      </c>
      <c r="R5" s="46">
        <f>+'1'!N262</f>
        <v>1470</v>
      </c>
      <c r="S5" s="46">
        <f>+'1'!N267</f>
        <v>415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380</v>
      </c>
      <c r="X5" s="46">
        <f>+R5-S5-T5-U5-V5-W5</f>
        <v>660</v>
      </c>
      <c r="Y5" s="46">
        <f>+'1'!N269</f>
        <v>660</v>
      </c>
      <c r="Z5" s="47">
        <f>+Y5-X5</f>
        <v>0</v>
      </c>
      <c r="AA5" s="98" t="s">
        <v>1367</v>
      </c>
      <c r="AB5" s="47">
        <f>+W5+Y5</f>
        <v>1040</v>
      </c>
      <c r="AC5" s="58">
        <f>+W5+Y5+Z5</f>
        <v>1040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120</v>
      </c>
      <c r="G6" s="43">
        <f t="shared" si="0"/>
        <v>128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8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53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6700</v>
      </c>
      <c r="N6" s="19"/>
      <c r="O6" s="90">
        <v>39.29</v>
      </c>
      <c r="P6" s="79">
        <f t="shared" ref="P6:P70" si="2">+K6*O6</f>
        <v>2632.43</v>
      </c>
      <c r="Q6" s="45">
        <v>2</v>
      </c>
      <c r="R6" s="46">
        <f>+'2'!N262</f>
        <v>5640</v>
      </c>
      <c r="S6" s="46">
        <f>+'2'!N267</f>
        <v>550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2625</v>
      </c>
      <c r="X6" s="46">
        <f>+R6-S6-T6-U6-V6-W6</f>
        <v>2450</v>
      </c>
      <c r="Y6" s="46">
        <f>+'2'!N269</f>
        <v>2450</v>
      </c>
      <c r="Z6" s="47">
        <f t="shared" ref="Z6:Z35" si="3">+Y6-X6</f>
        <v>0</v>
      </c>
      <c r="AA6" s="98" t="s">
        <v>1368</v>
      </c>
      <c r="AB6" s="47">
        <f t="shared" ref="AB6:AB35" si="4">+W6+Y6</f>
        <v>5075</v>
      </c>
      <c r="AC6" s="58">
        <f t="shared" ref="AC6:AC30" si="5">+W6+Y6+Z6</f>
        <v>5075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2480</v>
      </c>
      <c r="S7" s="46">
        <f>+'3'!N267</f>
        <v>500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450</v>
      </c>
      <c r="X7" s="46">
        <f>+R7-S7-T7-U7-V7-W7</f>
        <v>1515</v>
      </c>
      <c r="Y7" s="46">
        <f>+'3'!N269</f>
        <v>1515</v>
      </c>
      <c r="Z7" s="47">
        <f>+Y7-X7</f>
        <v>0</v>
      </c>
      <c r="AA7" s="47" t="s">
        <v>1369</v>
      </c>
      <c r="AB7" s="47">
        <f>+W7+Y7</f>
        <v>1965</v>
      </c>
      <c r="AC7" s="58">
        <f t="shared" si="5"/>
        <v>1965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1580</v>
      </c>
      <c r="S8" s="46">
        <f>+'4'!N267</f>
        <v>100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200</v>
      </c>
      <c r="X8" s="46">
        <f t="shared" ref="X8" si="6">+R8-S8-T8-U8-V8-W8</f>
        <v>1265</v>
      </c>
      <c r="Y8" s="46">
        <f>+'4'!N269</f>
        <v>1265</v>
      </c>
      <c r="Z8" s="47">
        <f t="shared" si="3"/>
        <v>0</v>
      </c>
      <c r="AA8" s="47" t="s">
        <v>1363</v>
      </c>
      <c r="AB8" s="47">
        <f t="shared" si="4"/>
        <v>1465</v>
      </c>
      <c r="AC8" s="58">
        <f t="shared" si="5"/>
        <v>1465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2280</v>
      </c>
      <c r="S9" s="46">
        <f>+'5'!N267</f>
        <v>450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1425</v>
      </c>
      <c r="X9" s="46">
        <f t="shared" ref="X9:X34" si="7">+R9-S9-T9-U9-V9-W9</f>
        <v>390</v>
      </c>
      <c r="Y9" s="46">
        <f>+'5'!N269</f>
        <v>390</v>
      </c>
      <c r="Z9" s="47">
        <f t="shared" si="3"/>
        <v>0</v>
      </c>
      <c r="AA9" s="47" t="s">
        <v>1364</v>
      </c>
      <c r="AB9" s="47">
        <f t="shared" si="4"/>
        <v>1815</v>
      </c>
      <c r="AC9" s="58">
        <f t="shared" si="5"/>
        <v>1815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3440</v>
      </c>
      <c r="S10" s="46">
        <f>+'6'!N267</f>
        <v>820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1470</v>
      </c>
      <c r="X10" s="46">
        <f t="shared" si="7"/>
        <v>1135</v>
      </c>
      <c r="Y10" s="46">
        <f>+'6'!N269</f>
        <v>1135</v>
      </c>
      <c r="Z10" s="47">
        <f t="shared" si="3"/>
        <v>0</v>
      </c>
      <c r="AA10" s="47" t="s">
        <v>1365</v>
      </c>
      <c r="AB10" s="47">
        <f t="shared" si="4"/>
        <v>2605</v>
      </c>
      <c r="AC10" s="58">
        <f t="shared" si="5"/>
        <v>2605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4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8</v>
      </c>
      <c r="G11" s="43">
        <f t="shared" si="0"/>
        <v>12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600</v>
      </c>
      <c r="N11" s="19"/>
      <c r="O11" s="90">
        <v>16.940000000000001</v>
      </c>
      <c r="P11" s="79">
        <f t="shared" si="2"/>
        <v>203.28000000000003</v>
      </c>
      <c r="Q11" s="45">
        <v>7</v>
      </c>
      <c r="R11" s="46">
        <f>+'7'!N262</f>
        <v>1380</v>
      </c>
      <c r="S11" s="46">
        <f>+'7'!N267</f>
        <v>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790</v>
      </c>
      <c r="X11" s="46">
        <f t="shared" si="7"/>
        <v>575</v>
      </c>
      <c r="Y11" s="46">
        <f>+'7'!N269</f>
        <v>575</v>
      </c>
      <c r="Z11" s="47">
        <f t="shared" si="3"/>
        <v>0</v>
      </c>
      <c r="AA11" s="47" t="s">
        <v>1366</v>
      </c>
      <c r="AB11" s="47">
        <f t="shared" si="4"/>
        <v>1365</v>
      </c>
      <c r="AC11" s="58">
        <f t="shared" si="5"/>
        <v>1365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1030</v>
      </c>
      <c r="S12" s="46">
        <f>+'8'!N267</f>
        <v>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460</v>
      </c>
      <c r="X12" s="46">
        <f t="shared" si="7"/>
        <v>555</v>
      </c>
      <c r="Y12" s="46">
        <f>+'8'!N269</f>
        <v>555</v>
      </c>
      <c r="Z12" s="47">
        <f t="shared" si="3"/>
        <v>0</v>
      </c>
      <c r="AA12" s="98" t="s">
        <v>1367</v>
      </c>
      <c r="AB12" s="47">
        <f t="shared" si="4"/>
        <v>1015</v>
      </c>
      <c r="AC12" s="58">
        <f t="shared" si="5"/>
        <v>1015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8010</v>
      </c>
      <c r="S13" s="46">
        <f>+'9'!N267</f>
        <v>1405</v>
      </c>
      <c r="T13" s="46">
        <f>+'9'!N265</f>
        <v>0</v>
      </c>
      <c r="U13" s="46">
        <f>+'9'!N263</f>
        <v>15</v>
      </c>
      <c r="V13" s="46">
        <f>+'9'!N266</f>
        <v>28</v>
      </c>
      <c r="W13" s="46">
        <f>+'9'!N264</f>
        <v>1820</v>
      </c>
      <c r="X13" s="46">
        <f>+R13-S13-T13-U13-V13-W13</f>
        <v>4742</v>
      </c>
      <c r="Y13" s="46">
        <f>+'9'!N269</f>
        <v>4742</v>
      </c>
      <c r="Z13" s="47">
        <f t="shared" si="3"/>
        <v>0</v>
      </c>
      <c r="AA13" s="98" t="s">
        <v>1368</v>
      </c>
      <c r="AB13" s="47">
        <f t="shared" si="4"/>
        <v>6562</v>
      </c>
      <c r="AC13" s="58">
        <f t="shared" si="5"/>
        <v>6562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2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</v>
      </c>
      <c r="G14" s="43">
        <f t="shared" si="0"/>
        <v>3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1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2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2145</v>
      </c>
      <c r="S14" s="46">
        <f>+'10'!N267</f>
        <v>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760</v>
      </c>
      <c r="X14" s="46">
        <f t="shared" si="7"/>
        <v>1320</v>
      </c>
      <c r="Y14" s="46">
        <f>+'10'!N269</f>
        <v>1320</v>
      </c>
      <c r="Z14" s="47">
        <f t="shared" si="3"/>
        <v>0</v>
      </c>
      <c r="AA14" s="47" t="s">
        <v>1369</v>
      </c>
      <c r="AB14" s="47">
        <f t="shared" si="4"/>
        <v>2080</v>
      </c>
      <c r="AC14" s="58">
        <f t="shared" si="5"/>
        <v>2080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2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9</v>
      </c>
      <c r="G15" s="43">
        <f t="shared" si="0"/>
        <v>11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11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550</v>
      </c>
      <c r="N15" s="19"/>
      <c r="O15" s="90">
        <v>24.37</v>
      </c>
      <c r="P15" s="79">
        <f t="shared" si="2"/>
        <v>268.07</v>
      </c>
      <c r="Q15" s="45">
        <v>11</v>
      </c>
      <c r="R15" s="46">
        <f>+'11'!N262</f>
        <v>1240</v>
      </c>
      <c r="S15" s="46">
        <f>+'11'!N267</f>
        <v>60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515</v>
      </c>
      <c r="X15" s="46">
        <f t="shared" si="7"/>
        <v>650</v>
      </c>
      <c r="Y15" s="46">
        <f>+'11'!N269</f>
        <v>650</v>
      </c>
      <c r="Z15" s="47">
        <f t="shared" si="3"/>
        <v>0</v>
      </c>
      <c r="AA15" s="47" t="s">
        <v>1363</v>
      </c>
      <c r="AB15" s="47">
        <f t="shared" si="4"/>
        <v>1165</v>
      </c>
      <c r="AC15" s="58">
        <f t="shared" si="5"/>
        <v>1165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1605</v>
      </c>
      <c r="S16" s="46">
        <f>+'12'!N267</f>
        <v>50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845</v>
      </c>
      <c r="X16" s="46">
        <f t="shared" si="7"/>
        <v>695</v>
      </c>
      <c r="Y16" s="46">
        <f>+'12'!N269</f>
        <v>695</v>
      </c>
      <c r="Z16" s="47">
        <f t="shared" si="3"/>
        <v>0</v>
      </c>
      <c r="AA16" s="47" t="s">
        <v>1364</v>
      </c>
      <c r="AB16" s="47">
        <f t="shared" si="4"/>
        <v>1540</v>
      </c>
      <c r="AC16" s="58">
        <f t="shared" si="5"/>
        <v>1540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1910</v>
      </c>
      <c r="S17" s="46">
        <f>+'13'!N267</f>
        <v>270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410</v>
      </c>
      <c r="X17" s="46">
        <f>+R17-S17-T17-U17-V17-W17</f>
        <v>1215</v>
      </c>
      <c r="Y17" s="46">
        <f>+'13'!N269</f>
        <v>1215</v>
      </c>
      <c r="Z17" s="47">
        <f t="shared" si="3"/>
        <v>0</v>
      </c>
      <c r="AA17" s="47" t="s">
        <v>1365</v>
      </c>
      <c r="AB17" s="47">
        <f t="shared" si="4"/>
        <v>1625</v>
      </c>
      <c r="AC17" s="58">
        <f t="shared" si="5"/>
        <v>1625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2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8</v>
      </c>
      <c r="G18" s="43">
        <f t="shared" ref="G18:G22" si="9">+E18+F18</f>
        <v>10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500</v>
      </c>
      <c r="N18" s="19"/>
      <c r="O18" s="90">
        <v>18.77</v>
      </c>
      <c r="P18" s="79">
        <f t="shared" si="2"/>
        <v>187.7</v>
      </c>
      <c r="Q18" s="45">
        <v>14</v>
      </c>
      <c r="R18" s="46">
        <f>+'14'!N262</f>
        <v>1770</v>
      </c>
      <c r="S18" s="46">
        <f>+'14'!N267</f>
        <v>100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1505</v>
      </c>
      <c r="X18" s="46">
        <f t="shared" si="7"/>
        <v>150</v>
      </c>
      <c r="Y18" s="46">
        <f>+'14'!N269</f>
        <v>150</v>
      </c>
      <c r="Z18" s="47">
        <f t="shared" si="3"/>
        <v>0</v>
      </c>
      <c r="AA18" s="47" t="s">
        <v>1366</v>
      </c>
      <c r="AB18" s="99">
        <f t="shared" si="4"/>
        <v>1655</v>
      </c>
      <c r="AC18" s="58">
        <f t="shared" si="5"/>
        <v>1655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2355</v>
      </c>
      <c r="S19" s="46">
        <f>+'15'!N267</f>
        <v>375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600</v>
      </c>
      <c r="X19" s="46">
        <f t="shared" si="7"/>
        <v>1365</v>
      </c>
      <c r="Y19" s="46">
        <f>+'15'!N269</f>
        <v>1365</v>
      </c>
      <c r="Z19" s="47">
        <f t="shared" si="3"/>
        <v>0</v>
      </c>
      <c r="AA19" s="98" t="s">
        <v>1367</v>
      </c>
      <c r="AB19" s="47">
        <f t="shared" si="4"/>
        <v>1965</v>
      </c>
      <c r="AC19" s="58">
        <f t="shared" si="5"/>
        <v>1965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18</v>
      </c>
      <c r="G20" s="43">
        <f t="shared" si="9"/>
        <v>18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17</v>
      </c>
      <c r="L20" s="20">
        <v>65</v>
      </c>
      <c r="M20" s="44">
        <f>+K20*L20</f>
        <v>1105</v>
      </c>
      <c r="N20" s="19"/>
      <c r="O20" s="90">
        <v>22.25</v>
      </c>
      <c r="P20" s="79">
        <f t="shared" si="2"/>
        <v>378.25</v>
      </c>
      <c r="Q20" s="45">
        <v>16</v>
      </c>
      <c r="R20" s="46">
        <f>+'16'!N262</f>
        <v>5005</v>
      </c>
      <c r="S20" s="46">
        <f>+'16'!N267</f>
        <v>700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865</v>
      </c>
      <c r="X20" s="46">
        <f t="shared" si="7"/>
        <v>3425</v>
      </c>
      <c r="Y20" s="46">
        <f>+'16'!N269</f>
        <v>3425</v>
      </c>
      <c r="Z20" s="47">
        <f t="shared" si="3"/>
        <v>0</v>
      </c>
      <c r="AA20" s="98" t="s">
        <v>1368</v>
      </c>
      <c r="AB20" s="47">
        <f t="shared" si="4"/>
        <v>4290</v>
      </c>
      <c r="AC20" s="58">
        <f t="shared" si="5"/>
        <v>4290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18</v>
      </c>
      <c r="G21" s="43">
        <f t="shared" si="9"/>
        <v>18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18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1530</v>
      </c>
      <c r="N21" s="19"/>
      <c r="O21" s="90">
        <v>22.85</v>
      </c>
      <c r="P21" s="79">
        <f t="shared" si="2"/>
        <v>411.3</v>
      </c>
      <c r="Q21" s="45">
        <v>17</v>
      </c>
      <c r="R21" s="46">
        <f>+'17'!N262</f>
        <v>1895</v>
      </c>
      <c r="S21" s="46">
        <f>+'17'!N267</f>
        <v>350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325</v>
      </c>
      <c r="X21" s="46">
        <f t="shared" si="7"/>
        <v>1205</v>
      </c>
      <c r="Y21" s="46">
        <f>+'17'!N269</f>
        <v>1205</v>
      </c>
      <c r="Z21" s="47">
        <f t="shared" si="3"/>
        <v>0</v>
      </c>
      <c r="AA21" s="47" t="s">
        <v>1369</v>
      </c>
      <c r="AB21" s="47">
        <f t="shared" si="4"/>
        <v>1530</v>
      </c>
      <c r="AC21" s="58">
        <f t="shared" si="5"/>
        <v>1530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55</v>
      </c>
      <c r="G22" s="43">
        <f t="shared" si="9"/>
        <v>68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21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4600</v>
      </c>
      <c r="N22" s="19"/>
      <c r="O22" s="90">
        <v>26.6</v>
      </c>
      <c r="P22" s="79">
        <f t="shared" si="2"/>
        <v>1223.6000000000001</v>
      </c>
      <c r="Q22" s="45">
        <v>18</v>
      </c>
      <c r="R22" s="46">
        <f>+'18'!N262</f>
        <v>1755</v>
      </c>
      <c r="S22" s="46">
        <f>+'18'!N267</f>
        <v>325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950</v>
      </c>
      <c r="X22" s="46">
        <f t="shared" si="7"/>
        <v>465</v>
      </c>
      <c r="Y22" s="46">
        <f>+'18'!N269</f>
        <v>465</v>
      </c>
      <c r="Z22" s="47">
        <f t="shared" si="3"/>
        <v>0</v>
      </c>
      <c r="AA22" s="47" t="s">
        <v>1363</v>
      </c>
      <c r="AB22" s="47">
        <f t="shared" si="4"/>
        <v>1415</v>
      </c>
      <c r="AC22" s="58">
        <f t="shared" si="5"/>
        <v>1415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630</v>
      </c>
      <c r="S23" s="46">
        <f>+'19'!N267</f>
        <v>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55</v>
      </c>
      <c r="X23" s="46">
        <f t="shared" si="7"/>
        <v>560</v>
      </c>
      <c r="Y23" s="46">
        <f>+'19'!N269</f>
        <v>560</v>
      </c>
      <c r="Z23" s="47">
        <f t="shared" si="3"/>
        <v>0</v>
      </c>
      <c r="AA23" s="47" t="s">
        <v>1364</v>
      </c>
      <c r="AB23" s="47">
        <f t="shared" si="4"/>
        <v>615</v>
      </c>
      <c r="AC23" s="58">
        <f t="shared" si="5"/>
        <v>615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13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26</v>
      </c>
      <c r="G24" s="43">
        <f t="shared" si="0"/>
        <v>39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2700</v>
      </c>
      <c r="N24" s="19"/>
      <c r="O24" s="90">
        <v>40.51</v>
      </c>
      <c r="P24" s="79">
        <f t="shared" si="2"/>
        <v>1093.77</v>
      </c>
      <c r="Q24" s="45">
        <v>20</v>
      </c>
      <c r="R24" s="46">
        <f>+'20'!N262</f>
        <v>1495</v>
      </c>
      <c r="S24" s="46">
        <f>+'20'!N267</f>
        <v>170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405</v>
      </c>
      <c r="X24" s="46">
        <f t="shared" si="7"/>
        <v>905</v>
      </c>
      <c r="Y24" s="46">
        <f>+'20'!N269</f>
        <v>905</v>
      </c>
      <c r="Z24" s="47">
        <f t="shared" si="3"/>
        <v>0</v>
      </c>
      <c r="AA24" s="47" t="s">
        <v>1365</v>
      </c>
      <c r="AB24" s="47">
        <f t="shared" si="4"/>
        <v>1310</v>
      </c>
      <c r="AC24" s="58">
        <f t="shared" si="5"/>
        <v>1310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1125</v>
      </c>
      <c r="S25" s="46">
        <f>+'21'!N267</f>
        <v>50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760</v>
      </c>
      <c r="X25" s="46">
        <f t="shared" si="7"/>
        <v>300</v>
      </c>
      <c r="Y25" s="46">
        <f>+'21'!N269</f>
        <v>300</v>
      </c>
      <c r="Z25" s="47">
        <f t="shared" si="3"/>
        <v>0</v>
      </c>
      <c r="AA25" s="47" t="s">
        <v>1366</v>
      </c>
      <c r="AB25" s="47">
        <f t="shared" si="4"/>
        <v>1060</v>
      </c>
      <c r="AC25" s="58">
        <f t="shared" si="5"/>
        <v>1060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2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6</v>
      </c>
      <c r="G26" s="43">
        <f t="shared" ref="G26:G28" si="11">+E26+F26</f>
        <v>8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8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800</v>
      </c>
      <c r="N26" s="19"/>
      <c r="O26" s="90">
        <v>35.39</v>
      </c>
      <c r="P26" s="79">
        <f t="shared" si="2"/>
        <v>283.12</v>
      </c>
      <c r="Q26" s="45">
        <v>22</v>
      </c>
      <c r="R26" s="46">
        <f>+'22'!N262</f>
        <v>755</v>
      </c>
      <c r="S26" s="46">
        <f>+'22'!N267</f>
        <v>50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135</v>
      </c>
      <c r="X26" s="46">
        <f t="shared" si="7"/>
        <v>555</v>
      </c>
      <c r="Y26" s="46">
        <f>+'22'!N269</f>
        <v>555</v>
      </c>
      <c r="Z26" s="47">
        <f t="shared" si="3"/>
        <v>0</v>
      </c>
      <c r="AA26" s="98" t="s">
        <v>1367</v>
      </c>
      <c r="AB26" s="47">
        <f t="shared" si="4"/>
        <v>690</v>
      </c>
      <c r="AC26" s="58">
        <f t="shared" si="5"/>
        <v>690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2770</v>
      </c>
      <c r="S27" s="46">
        <f>+'23'!N267</f>
        <v>250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860</v>
      </c>
      <c r="X27" s="46">
        <f>+R27-S27-T27-U27-V27-W27</f>
        <v>1645</v>
      </c>
      <c r="Y27" s="46">
        <f>+'23'!N269</f>
        <v>1645</v>
      </c>
      <c r="Z27" s="47">
        <f>+Y27-X27</f>
        <v>0</v>
      </c>
      <c r="AA27" s="98" t="s">
        <v>1368</v>
      </c>
      <c r="AB27" s="47">
        <f t="shared" si="4"/>
        <v>2505</v>
      </c>
      <c r="AC27" s="58">
        <f t="shared" si="5"/>
        <v>2505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24</v>
      </c>
      <c r="G28" s="43">
        <f t="shared" si="11"/>
        <v>39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4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8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2700</v>
      </c>
      <c r="N28" s="19"/>
      <c r="O28" s="90">
        <v>31.97</v>
      </c>
      <c r="P28" s="79">
        <f t="shared" si="2"/>
        <v>863.18999999999994</v>
      </c>
      <c r="Q28" s="45">
        <v>24</v>
      </c>
      <c r="R28" s="46">
        <f>+'24'!N262</f>
        <v>2680</v>
      </c>
      <c r="S28" s="46">
        <f>+'24'!N267</f>
        <v>550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250</v>
      </c>
      <c r="X28" s="46">
        <f t="shared" si="7"/>
        <v>1865</v>
      </c>
      <c r="Y28" s="46">
        <f>+'24'!N269</f>
        <v>1865</v>
      </c>
      <c r="Z28" s="47">
        <f t="shared" si="3"/>
        <v>0</v>
      </c>
      <c r="AA28" s="47" t="s">
        <v>1369</v>
      </c>
      <c r="AB28" s="47">
        <f t="shared" si="4"/>
        <v>2115</v>
      </c>
      <c r="AC28" s="58">
        <f t="shared" si="5"/>
        <v>2115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2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4</v>
      </c>
      <c r="G29" s="43">
        <f t="shared" si="0"/>
        <v>6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1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5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500</v>
      </c>
      <c r="N29" s="19"/>
      <c r="O29" s="90">
        <v>21.27</v>
      </c>
      <c r="P29" s="79">
        <f t="shared" si="2"/>
        <v>106.35</v>
      </c>
      <c r="Q29" s="45">
        <v>25</v>
      </c>
      <c r="R29" s="46">
        <f>+'25'!N262</f>
        <v>1435</v>
      </c>
      <c r="S29" s="46">
        <f>+'25'!N267</f>
        <v>150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645</v>
      </c>
      <c r="X29" s="46">
        <f t="shared" si="7"/>
        <v>625</v>
      </c>
      <c r="Y29" s="46">
        <f>+'25'!N269</f>
        <v>625</v>
      </c>
      <c r="Z29" s="47">
        <f t="shared" si="3"/>
        <v>0</v>
      </c>
      <c r="AA29" s="47" t="s">
        <v>1363</v>
      </c>
      <c r="AB29" s="47">
        <f t="shared" si="4"/>
        <v>1270</v>
      </c>
      <c r="AC29" s="58">
        <f t="shared" si="5"/>
        <v>1270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1370</v>
      </c>
      <c r="S30" s="46">
        <f>+'26'!N267</f>
        <v>200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1020</v>
      </c>
      <c r="X30" s="46">
        <f t="shared" si="7"/>
        <v>135</v>
      </c>
      <c r="Y30" s="46">
        <f>+'26'!N269</f>
        <v>135</v>
      </c>
      <c r="Z30" s="47">
        <f t="shared" si="3"/>
        <v>0</v>
      </c>
      <c r="AA30" s="47" t="s">
        <v>1364</v>
      </c>
      <c r="AB30" s="47">
        <f t="shared" si="4"/>
        <v>1155</v>
      </c>
      <c r="AC30" s="58">
        <f t="shared" si="5"/>
        <v>1155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47</v>
      </c>
      <c r="G31" s="43">
        <f t="shared" si="0"/>
        <v>75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19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5600</v>
      </c>
      <c r="N31" s="19"/>
      <c r="O31" s="90">
        <v>38.46</v>
      </c>
      <c r="P31" s="79">
        <f t="shared" si="2"/>
        <v>2153.7600000000002</v>
      </c>
      <c r="Q31" s="45">
        <v>27</v>
      </c>
      <c r="R31" s="46">
        <f>+'27'!N262</f>
        <v>1055</v>
      </c>
      <c r="S31" s="46">
        <f>+'27'!N267</f>
        <v>275</v>
      </c>
      <c r="T31" s="46">
        <f>+'27'!N265</f>
        <v>0</v>
      </c>
      <c r="U31" s="67">
        <f>+'27'!N263</f>
        <v>15</v>
      </c>
      <c r="V31" s="46">
        <f>+'27'!N266</f>
        <v>95</v>
      </c>
      <c r="W31" s="46">
        <f>+'27'!N264</f>
        <v>100</v>
      </c>
      <c r="X31" s="46">
        <f t="shared" si="7"/>
        <v>570</v>
      </c>
      <c r="Y31" s="46">
        <f>+'27'!N269</f>
        <v>570</v>
      </c>
      <c r="Z31" s="47">
        <f t="shared" si="3"/>
        <v>0</v>
      </c>
      <c r="AA31" s="47" t="s">
        <v>1365</v>
      </c>
      <c r="AB31" s="47">
        <f t="shared" si="4"/>
        <v>670</v>
      </c>
      <c r="AC31" s="58">
        <f t="shared" ref="AC31:AC35" si="13">+W31+Y31+Z31</f>
        <v>670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1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12</v>
      </c>
      <c r="G32" s="43">
        <f t="shared" si="0"/>
        <v>13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1690</v>
      </c>
      <c r="N32" s="19"/>
      <c r="O32" s="90">
        <v>46.37</v>
      </c>
      <c r="P32" s="79">
        <f t="shared" si="2"/>
        <v>602.80999999999995</v>
      </c>
      <c r="Q32" s="45">
        <v>28</v>
      </c>
      <c r="R32" s="46">
        <f>+'28'!N262</f>
        <v>2080</v>
      </c>
      <c r="S32" s="46">
        <f>+'28'!N267</f>
        <v>425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1125</v>
      </c>
      <c r="X32" s="46">
        <f t="shared" si="7"/>
        <v>515</v>
      </c>
      <c r="Y32" s="46">
        <f>+'28'!N269</f>
        <v>515</v>
      </c>
      <c r="Z32" s="47">
        <f t="shared" si="3"/>
        <v>0</v>
      </c>
      <c r="AA32" s="47" t="s">
        <v>1366</v>
      </c>
      <c r="AB32" s="47">
        <f t="shared" si="4"/>
        <v>1640</v>
      </c>
      <c r="AC32" s="58">
        <f t="shared" si="13"/>
        <v>1640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4">+R33-S33-T33-U33-V33-W33</f>
        <v>0</v>
      </c>
      <c r="Y33" s="46">
        <f>+'29'!N269</f>
        <v>0</v>
      </c>
      <c r="Z33" s="47">
        <f t="shared" ref="Z33" si="15">+Y33-X33</f>
        <v>0</v>
      </c>
      <c r="AA33" s="47"/>
      <c r="AB33" s="47">
        <f t="shared" si="4"/>
        <v>0</v>
      </c>
      <c r="AC33" s="58">
        <f t="shared" si="13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2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4</v>
      </c>
      <c r="G34" s="43">
        <f t="shared" si="0"/>
        <v>6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6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780</v>
      </c>
      <c r="N34" s="19"/>
      <c r="O34" s="90">
        <v>38.07</v>
      </c>
      <c r="P34" s="79">
        <f t="shared" si="2"/>
        <v>228.42000000000002</v>
      </c>
      <c r="Q34" s="45">
        <v>30</v>
      </c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/>
      <c r="AB34" s="47">
        <f t="shared" si="4"/>
        <v>0</v>
      </c>
      <c r="AC34" s="58">
        <f t="shared" si="13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8</v>
      </c>
      <c r="G35" s="43">
        <f t="shared" si="0"/>
        <v>8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8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1040</v>
      </c>
      <c r="N35" s="19"/>
      <c r="O35" s="90">
        <v>40.799999999999997</v>
      </c>
      <c r="P35" s="79">
        <f t="shared" si="2"/>
        <v>326.39999999999998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13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62385</v>
      </c>
      <c r="S36" s="48">
        <f t="shared" si="16"/>
        <v>8640</v>
      </c>
      <c r="T36" s="48">
        <f t="shared" si="16"/>
        <v>0</v>
      </c>
      <c r="U36" s="48">
        <f t="shared" si="16"/>
        <v>420</v>
      </c>
      <c r="V36" s="48">
        <f t="shared" si="16"/>
        <v>123</v>
      </c>
      <c r="W36" s="48">
        <f t="shared" si="16"/>
        <v>21750</v>
      </c>
      <c r="X36" s="48">
        <f t="shared" si="16"/>
        <v>31452</v>
      </c>
      <c r="Y36" s="48">
        <f t="shared" si="16"/>
        <v>31452</v>
      </c>
      <c r="Z36" s="48">
        <f t="shared" si="16"/>
        <v>0</v>
      </c>
      <c r="AA36" s="48">
        <f t="shared" si="16"/>
        <v>0</v>
      </c>
      <c r="AB36" s="48">
        <f>SUM(AB5:AB35)</f>
        <v>53202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14</v>
      </c>
      <c r="G39" s="43">
        <f t="shared" si="0"/>
        <v>14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650</v>
      </c>
      <c r="N39" s="19"/>
      <c r="O39" s="90">
        <v>27.84</v>
      </c>
      <c r="P39" s="79">
        <f t="shared" si="2"/>
        <v>361.92</v>
      </c>
      <c r="Q39" s="5"/>
      <c r="R39" s="12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16</v>
      </c>
      <c r="G40" s="43">
        <f t="shared" si="0"/>
        <v>17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13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650</v>
      </c>
      <c r="N40" s="19"/>
      <c r="O40" s="90">
        <v>27.12</v>
      </c>
      <c r="P40" s="79">
        <f t="shared" si="2"/>
        <v>352.56</v>
      </c>
      <c r="Q40" s="5"/>
      <c r="R40" s="12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6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15</v>
      </c>
      <c r="G41" s="43">
        <f t="shared" si="0"/>
        <v>21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6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12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600</v>
      </c>
      <c r="N41" s="19"/>
      <c r="O41" s="90">
        <v>15.42</v>
      </c>
      <c r="P41" s="79">
        <f t="shared" si="2"/>
        <v>185.04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0">
        <v>19.05</v>
      </c>
      <c r="P46" s="79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3">
        <f>+E47+F47</f>
        <v>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250</v>
      </c>
      <c r="N47" s="19"/>
      <c r="O47" s="90">
        <v>19.21</v>
      </c>
      <c r="P47" s="79">
        <f t="shared" si="2"/>
        <v>96.050000000000011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11</v>
      </c>
      <c r="G48" s="43">
        <f>+E48+F48</f>
        <v>12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550</v>
      </c>
      <c r="N48" s="19"/>
      <c r="O48" s="90">
        <v>18.88</v>
      </c>
      <c r="P48" s="79">
        <f t="shared" si="2"/>
        <v>207.67999999999998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9</v>
      </c>
      <c r="G49" s="43">
        <f>+E49+F49</f>
        <v>10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90">
        <v>20.43</v>
      </c>
      <c r="P49" s="79">
        <f t="shared" si="2"/>
        <v>183.87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90">
        <v>21.81</v>
      </c>
      <c r="P50" s="79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12</v>
      </c>
      <c r="G53" s="43">
        <f t="shared" si="0"/>
        <v>13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600</v>
      </c>
      <c r="N53" s="19"/>
      <c r="O53" s="90">
        <v>17.53</v>
      </c>
      <c r="P53" s="79">
        <f t="shared" si="2"/>
        <v>210.36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1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90">
        <v>33.409999999999997</v>
      </c>
      <c r="P56" s="79">
        <f t="shared" si="2"/>
        <v>33.409999999999997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8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7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840</v>
      </c>
      <c r="N57" s="19"/>
      <c r="O57" s="90">
        <v>31.46</v>
      </c>
      <c r="P57" s="79">
        <f t="shared" si="2"/>
        <v>220.22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3</v>
      </c>
      <c r="G58" s="43">
        <f t="shared" si="0"/>
        <v>6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4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90">
        <v>34.56</v>
      </c>
      <c r="P58" s="79">
        <f t="shared" si="2"/>
        <v>69.12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7</v>
      </c>
      <c r="G62" s="43">
        <f t="shared" si="0"/>
        <v>9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4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90">
        <v>29.82</v>
      </c>
      <c r="P62" s="79">
        <f t="shared" si="2"/>
        <v>149.1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12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90">
        <v>22.49</v>
      </c>
      <c r="P65" s="79">
        <f t="shared" si="2"/>
        <v>247.39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11</v>
      </c>
      <c r="G66" s="43">
        <f t="shared" si="0"/>
        <v>12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500</v>
      </c>
      <c r="N66" s="19"/>
      <c r="O66" s="90">
        <v>23.12</v>
      </c>
      <c r="P66" s="79">
        <f t="shared" si="2"/>
        <v>231.20000000000002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1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10</v>
      </c>
      <c r="G72" s="43">
        <f t="shared" si="0"/>
        <v>11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3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8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400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13</v>
      </c>
      <c r="G74" s="43">
        <f t="shared" si="0"/>
        <v>14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650</v>
      </c>
      <c r="N74" s="19"/>
      <c r="O74" s="90">
        <v>17.09</v>
      </c>
      <c r="P74" s="79">
        <f t="shared" si="18"/>
        <v>222.17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25</v>
      </c>
      <c r="G77" s="43">
        <f t="shared" si="0"/>
        <v>25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1150</v>
      </c>
      <c r="N77" s="19"/>
      <c r="O77" s="90">
        <v>25.15</v>
      </c>
      <c r="P77" s="79">
        <f t="shared" si="18"/>
        <v>578.44999999999993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8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11</v>
      </c>
      <c r="G80" s="43">
        <f t="shared" si="0"/>
        <v>14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5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9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495</v>
      </c>
      <c r="N80" s="19"/>
      <c r="O80" s="90">
        <v>14.35</v>
      </c>
      <c r="P80" s="79">
        <f t="shared" si="18"/>
        <v>129.15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8</v>
      </c>
      <c r="G81" s="43">
        <f t="shared" si="0"/>
        <v>10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3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6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330</v>
      </c>
      <c r="N81" s="19"/>
      <c r="O81" s="90">
        <v>11.58</v>
      </c>
      <c r="P81" s="79">
        <f t="shared" si="18"/>
        <v>69.48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5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8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6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28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4</v>
      </c>
      <c r="G112" s="43">
        <f>+E112+F112</f>
        <v>9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9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0">
        <v>30.3</v>
      </c>
      <c r="P112" s="79">
        <f t="shared" si="18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25"/>
        <v>19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770</v>
      </c>
      <c r="N113" s="19"/>
      <c r="O113" s="90">
        <v>20.58</v>
      </c>
      <c r="P113" s="79">
        <f t="shared" si="18"/>
        <v>288.12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25"/>
        <v>11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600</v>
      </c>
      <c r="N115" s="19"/>
      <c r="O115" s="90">
        <v>23.61</v>
      </c>
      <c r="P115" s="79">
        <f t="shared" si="18"/>
        <v>236.1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25"/>
        <v>21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2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12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1200</v>
      </c>
      <c r="N116" s="19"/>
      <c r="O116" s="90">
        <v>13.03</v>
      </c>
      <c r="P116" s="79">
        <f t="shared" si="18"/>
        <v>156.35999999999999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12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10</v>
      </c>
      <c r="G117" s="43">
        <f t="shared" si="25"/>
        <v>22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1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14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7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385</v>
      </c>
      <c r="N117" s="19"/>
      <c r="O117" s="90">
        <v>11.91</v>
      </c>
      <c r="P117" s="79">
        <f t="shared" si="18"/>
        <v>83.37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5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8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8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14</v>
      </c>
      <c r="G131" s="43">
        <f t="shared" si="25"/>
        <v>16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1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650</v>
      </c>
      <c r="N131" s="19"/>
      <c r="O131" s="90">
        <v>9.91</v>
      </c>
      <c r="P131" s="79">
        <f t="shared" si="18"/>
        <v>128.83000000000001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1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17</v>
      </c>
      <c r="G132" s="43">
        <f t="shared" si="25"/>
        <v>18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18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1080</v>
      </c>
      <c r="N132" s="19"/>
      <c r="O132" s="90">
        <v>16.690000000000001</v>
      </c>
      <c r="P132" s="79">
        <f t="shared" si="18"/>
        <v>300.42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1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24</v>
      </c>
      <c r="G133" s="43">
        <f t="shared" si="25"/>
        <v>25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3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1050</v>
      </c>
      <c r="N133" s="19"/>
      <c r="O133" s="90">
        <v>24.21</v>
      </c>
      <c r="P133" s="79">
        <f t="shared" si="18"/>
        <v>508.41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20</v>
      </c>
      <c r="G150" s="43">
        <f t="shared" si="25"/>
        <v>20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19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1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55</v>
      </c>
      <c r="N150" s="19"/>
      <c r="O150" s="90">
        <v>15.28</v>
      </c>
      <c r="P150" s="79">
        <f t="shared" si="18"/>
        <v>15.28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5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3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2">+E174+F174</f>
        <v>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11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26</v>
      </c>
      <c r="G175" s="43">
        <f t="shared" si="31"/>
        <v>37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13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1200</v>
      </c>
      <c r="N175" s="19"/>
      <c r="O175" s="90">
        <v>29.96</v>
      </c>
      <c r="P175" s="79">
        <f t="shared" si="30"/>
        <v>719.04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31"/>
        <v>10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8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110</v>
      </c>
      <c r="N178" s="19"/>
      <c r="O178" s="90">
        <v>38</v>
      </c>
      <c r="P178" s="79">
        <f t="shared" si="30"/>
        <v>76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4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31"/>
        <v>14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1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3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350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31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6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480</v>
      </c>
      <c r="N185" s="19"/>
      <c r="O185" s="90">
        <v>63</v>
      </c>
      <c r="P185" s="79">
        <f t="shared" si="30"/>
        <v>378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31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9">+E187+F187</f>
        <v>31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31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7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9"/>
        <v>7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7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31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3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31"/>
        <v>32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3600</v>
      </c>
      <c r="N194" s="19"/>
      <c r="O194" s="90">
        <v>73</v>
      </c>
      <c r="P194" s="79">
        <f t="shared" si="30"/>
        <v>2190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6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10</v>
      </c>
      <c r="G196" s="43">
        <f t="shared" si="31"/>
        <v>16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3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13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1560</v>
      </c>
      <c r="N196" s="19"/>
      <c r="O196" s="90">
        <v>73</v>
      </c>
      <c r="P196" s="79">
        <f t="shared" si="30"/>
        <v>949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11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15</v>
      </c>
      <c r="G198" s="43">
        <f t="shared" si="31"/>
        <v>26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7</v>
      </c>
      <c r="J198" s="43">
        <f t="shared" si="29"/>
        <v>11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8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1200</v>
      </c>
      <c r="N198" s="19"/>
      <c r="O198" s="90">
        <v>64.38</v>
      </c>
      <c r="P198" s="79">
        <f t="shared" si="30"/>
        <v>515.04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85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1"/>
        <v>85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70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825</v>
      </c>
      <c r="N205" s="19"/>
      <c r="O205" s="90">
        <v>40</v>
      </c>
      <c r="P205" s="79">
        <f t="shared" si="30"/>
        <v>600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9</v>
      </c>
      <c r="G208" s="43">
        <f t="shared" si="31"/>
        <v>9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1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8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400</v>
      </c>
      <c r="N208" s="19"/>
      <c r="O208" s="90">
        <v>33</v>
      </c>
      <c r="P208" s="79">
        <f t="shared" si="30"/>
        <v>264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25</v>
      </c>
      <c r="G209" s="43">
        <f t="shared" si="31"/>
        <v>25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2400</v>
      </c>
      <c r="N209" s="19"/>
      <c r="O209" s="90">
        <v>83</v>
      </c>
      <c r="P209" s="79">
        <f t="shared" si="30"/>
        <v>1660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57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54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+ยกมา!J233</f>
        <v>0</v>
      </c>
      <c r="F241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41" s="43">
        <f t="shared" si="49"/>
        <v>0</v>
      </c>
      <c r="H241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41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+ยกมา!J234</f>
        <v>0</v>
      </c>
      <c r="F242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2" s="43">
        <f t="shared" si="49"/>
        <v>0</v>
      </c>
      <c r="H242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2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2" s="43">
        <f t="shared" si="50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434</v>
      </c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si="49"/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si="50"/>
        <v>0</v>
      </c>
      <c r="K243" s="44"/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2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1423</v>
      </c>
      <c r="D244" s="10" t="s">
        <v>434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49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0"/>
        <v>0</v>
      </c>
      <c r="K244" s="44"/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2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1424</v>
      </c>
      <c r="D245" s="10" t="s">
        <v>434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49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0"/>
        <v>0</v>
      </c>
      <c r="K245" s="44"/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2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1425</v>
      </c>
      <c r="D246" s="10" t="s">
        <v>434</v>
      </c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49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0"/>
        <v>0</v>
      </c>
      <c r="K246" s="44"/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2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46">
        <f>+ยกมา!J239</f>
        <v>0</v>
      </c>
      <c r="F247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47" s="43">
        <f t="shared" si="49"/>
        <v>0</v>
      </c>
      <c r="H247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47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47" s="43">
        <f t="shared" si="50"/>
        <v>0</v>
      </c>
      <c r="K247" s="44"/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46">
        <f>+ยกมา!J240</f>
        <v>0</v>
      </c>
      <c r="F248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8" s="43">
        <f t="shared" si="49"/>
        <v>0</v>
      </c>
      <c r="H248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8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8" s="43">
        <f t="shared" si="50"/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46">
        <f>+ยกมา!J241</f>
        <v>0</v>
      </c>
      <c r="F249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9" s="43">
        <f t="shared" si="49"/>
        <v>0</v>
      </c>
      <c r="H249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9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9" s="43">
        <f t="shared" si="50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150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+ยกมา!J242</f>
        <v>0</v>
      </c>
      <c r="F250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0" s="43">
        <f t="shared" si="49"/>
        <v>0</v>
      </c>
      <c r="H250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0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0" s="43">
        <f t="shared" si="50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+ยกมา!J243</f>
        <v>0</v>
      </c>
      <c r="F251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1" s="43">
        <f t="shared" si="49"/>
        <v>0</v>
      </c>
      <c r="H251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1" s="76"/>
      <c r="J251" s="43">
        <f t="shared" si="50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+ยกมา!J244</f>
        <v>0</v>
      </c>
      <c r="F252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2" s="43">
        <f t="shared" si="49"/>
        <v>0</v>
      </c>
      <c r="H252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2" s="76"/>
      <c r="J252" s="43"/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+ยกมา!J245</f>
        <v>0</v>
      </c>
      <c r="F253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3" s="43">
        <f t="shared" si="49"/>
        <v>0</v>
      </c>
      <c r="H253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3" s="76"/>
      <c r="J253" s="43">
        <f t="shared" si="50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3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+ยกมา!J246</f>
        <v>0</v>
      </c>
      <c r="F254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4" s="43">
        <f t="shared" si="49"/>
        <v>0</v>
      </c>
      <c r="H254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4" s="76"/>
      <c r="J254" s="43">
        <f t="shared" si="50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+ยกมา!J247</f>
        <v>0</v>
      </c>
      <c r="F255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55" s="43">
        <f t="shared" si="49"/>
        <v>0</v>
      </c>
      <c r="H255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55" s="76"/>
      <c r="J255" s="43">
        <f t="shared" ref="J255:J259" si="54">E255+F255-H255-K255-I255</f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+ยกมา!J248</f>
        <v>0</v>
      </c>
      <c r="F256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5</v>
      </c>
      <c r="G256" s="43">
        <f t="shared" si="49"/>
        <v>5</v>
      </c>
      <c r="H256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56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56" s="43">
        <f t="shared" si="54"/>
        <v>5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+ยกมา!J249</f>
        <v>0</v>
      </c>
      <c r="F257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5</v>
      </c>
      <c r="G257" s="43">
        <f t="shared" si="49"/>
        <v>5</v>
      </c>
      <c r="H257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57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57" s="43">
        <f t="shared" si="54"/>
        <v>5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5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+ยกมา!J250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ref="G258:G259" si="56">+E258+F258</f>
        <v>0</v>
      </c>
      <c r="H258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8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8" s="43">
        <f t="shared" si="54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+ยกมา!J251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6"/>
        <v>0</v>
      </c>
      <c r="H259" s="78"/>
      <c r="I259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9" s="43">
        <f t="shared" si="54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4" t="s">
        <v>223</v>
      </c>
      <c r="B260" s="135"/>
      <c r="C260" s="135"/>
      <c r="D260" s="136"/>
      <c r="E260" s="143" t="s">
        <v>239</v>
      </c>
      <c r="F260" s="144"/>
      <c r="G260" s="137" t="s">
        <v>224</v>
      </c>
      <c r="H260" s="138"/>
      <c r="I260" s="139"/>
      <c r="J260" s="145" t="s">
        <v>225</v>
      </c>
      <c r="K260" s="145"/>
      <c r="L260" s="145"/>
      <c r="M260" s="51">
        <f>SUM(M5:M259)</f>
        <v>62385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6" t="s">
        <v>226</v>
      </c>
      <c r="B261" s="147"/>
      <c r="C261" s="152">
        <f>+M263</f>
        <v>62385</v>
      </c>
      <c r="D261" s="153"/>
      <c r="E261" s="53" t="s">
        <v>227</v>
      </c>
      <c r="F261" s="54">
        <f>+M260</f>
        <v>62385</v>
      </c>
      <c r="G261" s="55" t="s">
        <v>217</v>
      </c>
      <c r="H261" s="161">
        <f>SUM(U36)</f>
        <v>420</v>
      </c>
      <c r="I261" s="162"/>
      <c r="J261" s="157"/>
      <c r="K261" s="157"/>
      <c r="L261" s="157"/>
      <c r="M261" s="57"/>
      <c r="N261" s="57">
        <f>+W36</f>
        <v>21750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6"/>
      <c r="B262" s="147"/>
      <c r="C262" s="152"/>
      <c r="D262" s="153"/>
      <c r="E262" s="53" t="s">
        <v>228</v>
      </c>
      <c r="F262" s="54">
        <f>N263</f>
        <v>8640</v>
      </c>
      <c r="G262" s="55"/>
      <c r="H262" s="161">
        <v>0</v>
      </c>
      <c r="I262" s="162"/>
      <c r="J262" s="157" t="s">
        <v>229</v>
      </c>
      <c r="K262" s="157"/>
      <c r="L262" s="15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8" t="s">
        <v>10</v>
      </c>
      <c r="B263" s="149"/>
      <c r="C263" s="152">
        <f>+F262</f>
        <v>8640</v>
      </c>
      <c r="D263" s="153"/>
      <c r="E263" s="53"/>
      <c r="F263" s="54"/>
      <c r="G263" s="55" t="s">
        <v>230</v>
      </c>
      <c r="H263" s="161">
        <f>+V36</f>
        <v>123</v>
      </c>
      <c r="I263" s="162"/>
      <c r="J263" s="158" t="s">
        <v>231</v>
      </c>
      <c r="K263" s="159"/>
      <c r="L263" s="160"/>
      <c r="M263" s="57">
        <f>+M260-M261</f>
        <v>62385</v>
      </c>
      <c r="N263" s="59">
        <f>+S36</f>
        <v>8640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0" t="s">
        <v>232</v>
      </c>
      <c r="B264" s="151"/>
      <c r="C264" s="152">
        <f>+C261-C263</f>
        <v>53745</v>
      </c>
      <c r="D264" s="153"/>
      <c r="E264" s="53" t="s">
        <v>232</v>
      </c>
      <c r="F264" s="54">
        <f>+F261-F262</f>
        <v>53745</v>
      </c>
      <c r="G264" s="55" t="s">
        <v>233</v>
      </c>
      <c r="H264" s="161">
        <f>SUM(H261:H263)</f>
        <v>543</v>
      </c>
      <c r="I264" s="162"/>
      <c r="J264" s="157" t="s">
        <v>206</v>
      </c>
      <c r="K264" s="157"/>
      <c r="L264" s="157"/>
      <c r="M264" s="57">
        <f>H264</f>
        <v>543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31452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-46255</v>
      </c>
      <c r="J266" s="140" t="s">
        <v>209</v>
      </c>
      <c r="K266" s="141"/>
      <c r="L266" s="142"/>
      <c r="M266" s="57">
        <f>+Y36</f>
        <v>31452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0</v>
      </c>
      <c r="J268" s="163" t="s">
        <v>211</v>
      </c>
      <c r="K268" s="163"/>
      <c r="L268" s="163"/>
      <c r="M268" s="61">
        <f>+M266-M265</f>
        <v>0</v>
      </c>
      <c r="N268" s="66"/>
    </row>
    <row r="269" spans="1:29" ht="24.75" customHeight="1" thickBot="1" x14ac:dyDescent="0.6">
      <c r="H269" s="154" t="s">
        <v>237</v>
      </c>
      <c r="I269" s="155"/>
      <c r="J269" s="155"/>
      <c r="K269" s="155"/>
      <c r="L269" s="155"/>
      <c r="M269" s="155"/>
      <c r="N269" s="156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25</v>
      </c>
      <c r="F5" s="71"/>
      <c r="G5" s="46">
        <f t="shared" ref="G5" si="0">E5+F5</f>
        <v>25</v>
      </c>
      <c r="H5" s="78">
        <v>0</v>
      </c>
      <c r="I5" s="76">
        <v>0</v>
      </c>
      <c r="J5" s="46">
        <f t="shared" ref="J5" si="1">+G5-H5-K5-I5</f>
        <v>25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8</v>
      </c>
      <c r="F6" s="71"/>
      <c r="G6" s="46">
        <f t="shared" ref="G6:G26" si="2">E6+F6</f>
        <v>8</v>
      </c>
      <c r="H6" s="78">
        <v>0</v>
      </c>
      <c r="I6" s="76">
        <v>0</v>
      </c>
      <c r="J6" s="46">
        <f t="shared" ref="J6:J26" si="3">+G6-H6-K6-I6</f>
        <v>8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4</v>
      </c>
      <c r="F11" s="71"/>
      <c r="G11" s="46">
        <f t="shared" si="2"/>
        <v>4</v>
      </c>
      <c r="H11" s="78">
        <v>0</v>
      </c>
      <c r="I11" s="76">
        <v>0</v>
      </c>
      <c r="J11" s="46">
        <f t="shared" si="3"/>
        <v>4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v>2</v>
      </c>
      <c r="F14" s="71"/>
      <c r="G14" s="46">
        <f t="shared" si="2"/>
        <v>2</v>
      </c>
      <c r="H14" s="78">
        <v>0</v>
      </c>
      <c r="I14" s="76">
        <v>0</v>
      </c>
      <c r="J14" s="46">
        <f t="shared" si="3"/>
        <v>2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2</v>
      </c>
      <c r="F15" s="71"/>
      <c r="G15" s="46">
        <f t="shared" si="2"/>
        <v>2</v>
      </c>
      <c r="H15" s="78">
        <v>0</v>
      </c>
      <c r="I15" s="76">
        <v>0</v>
      </c>
      <c r="J15" s="46">
        <f t="shared" si="3"/>
        <v>2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2</v>
      </c>
      <c r="F18" s="71"/>
      <c r="G18" s="46">
        <f t="shared" si="2"/>
        <v>2</v>
      </c>
      <c r="H18" s="78">
        <v>0</v>
      </c>
      <c r="I18" s="76">
        <v>0</v>
      </c>
      <c r="J18" s="46">
        <f t="shared" si="3"/>
        <v>2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13</v>
      </c>
      <c r="F22" s="71"/>
      <c r="G22" s="46">
        <f t="shared" si="2"/>
        <v>13</v>
      </c>
      <c r="H22" s="78">
        <v>0</v>
      </c>
      <c r="I22" s="76">
        <v>0</v>
      </c>
      <c r="J22" s="46">
        <f t="shared" si="3"/>
        <v>13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13</v>
      </c>
      <c r="F24" s="71"/>
      <c r="G24" s="46">
        <f t="shared" si="2"/>
        <v>13</v>
      </c>
      <c r="H24" s="78">
        <v>0</v>
      </c>
      <c r="I24" s="76">
        <v>0</v>
      </c>
      <c r="J24" s="46">
        <f t="shared" si="3"/>
        <v>13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v>2</v>
      </c>
      <c r="F26" s="71"/>
      <c r="G26" s="46">
        <f t="shared" si="2"/>
        <v>2</v>
      </c>
      <c r="H26" s="78">
        <v>0</v>
      </c>
      <c r="I26" s="76">
        <v>0</v>
      </c>
      <c r="J26" s="46">
        <f t="shared" si="3"/>
        <v>2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15</v>
      </c>
      <c r="F28" s="71"/>
      <c r="G28" s="46">
        <f t="shared" si="7"/>
        <v>15</v>
      </c>
      <c r="H28" s="78">
        <v>0</v>
      </c>
      <c r="I28" s="76">
        <v>0</v>
      </c>
      <c r="J28" s="46">
        <f t="shared" si="8"/>
        <v>15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v>2</v>
      </c>
      <c r="F29" s="71"/>
      <c r="G29" s="46">
        <f t="shared" si="7"/>
        <v>2</v>
      </c>
      <c r="H29" s="78">
        <v>0</v>
      </c>
      <c r="I29" s="76">
        <v>0</v>
      </c>
      <c r="J29" s="46">
        <f t="shared" si="8"/>
        <v>2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28</v>
      </c>
      <c r="F31" s="71"/>
      <c r="G31" s="46">
        <f t="shared" si="7"/>
        <v>28</v>
      </c>
      <c r="H31" s="78">
        <v>0</v>
      </c>
      <c r="I31" s="76">
        <v>0</v>
      </c>
      <c r="J31" s="46">
        <f t="shared" si="8"/>
        <v>28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1</v>
      </c>
      <c r="F32" s="71"/>
      <c r="G32" s="46">
        <f t="shared" si="7"/>
        <v>1</v>
      </c>
      <c r="H32" s="78">
        <v>0</v>
      </c>
      <c r="I32" s="76">
        <v>0</v>
      </c>
      <c r="J32" s="46">
        <f t="shared" si="8"/>
        <v>1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2</v>
      </c>
      <c r="F34" s="71"/>
      <c r="G34" s="46">
        <f t="shared" si="7"/>
        <v>2</v>
      </c>
      <c r="H34" s="78">
        <v>0</v>
      </c>
      <c r="I34" s="76">
        <v>0</v>
      </c>
      <c r="J34" s="46">
        <f t="shared" si="8"/>
        <v>2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</v>
      </c>
      <c r="F40" s="71"/>
      <c r="G40" s="46">
        <f t="shared" si="7"/>
        <v>1</v>
      </c>
      <c r="H40" s="78">
        <v>0</v>
      </c>
      <c r="I40" s="76">
        <v>0</v>
      </c>
      <c r="J40" s="46">
        <f t="shared" si="8"/>
        <v>1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6</v>
      </c>
      <c r="F41" s="71"/>
      <c r="G41" s="46">
        <f t="shared" si="7"/>
        <v>6</v>
      </c>
      <c r="H41" s="78">
        <v>0</v>
      </c>
      <c r="I41" s="76">
        <v>0</v>
      </c>
      <c r="J41" s="46">
        <f t="shared" si="8"/>
        <v>6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</v>
      </c>
      <c r="F48" s="71"/>
      <c r="G48" s="46">
        <f t="shared" si="7"/>
        <v>1</v>
      </c>
      <c r="H48" s="78">
        <v>0</v>
      </c>
      <c r="I48" s="76">
        <v>0</v>
      </c>
      <c r="J48" s="46">
        <f t="shared" si="8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</v>
      </c>
      <c r="F49" s="71"/>
      <c r="G49" s="46">
        <f t="shared" si="7"/>
        <v>1</v>
      </c>
      <c r="H49" s="78">
        <v>0</v>
      </c>
      <c r="I49" s="76">
        <v>0</v>
      </c>
      <c r="J49" s="46">
        <f t="shared" si="8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</v>
      </c>
      <c r="F53" s="71"/>
      <c r="G53" s="46">
        <f t="shared" si="7"/>
        <v>1</v>
      </c>
      <c r="H53" s="78">
        <v>0</v>
      </c>
      <c r="I53" s="76">
        <v>0</v>
      </c>
      <c r="J53" s="46">
        <f t="shared" si="8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1</v>
      </c>
      <c r="F56" s="71"/>
      <c r="G56" s="46">
        <f t="shared" si="7"/>
        <v>1</v>
      </c>
      <c r="H56" s="78">
        <v>0</v>
      </c>
      <c r="I56" s="76">
        <v>0</v>
      </c>
      <c r="J56" s="46">
        <f t="shared" si="8"/>
        <v>1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3</v>
      </c>
      <c r="F58" s="71"/>
      <c r="G58" s="46">
        <f t="shared" si="7"/>
        <v>3</v>
      </c>
      <c r="H58" s="78">
        <v>0</v>
      </c>
      <c r="I58" s="76">
        <v>0</v>
      </c>
      <c r="J58" s="46">
        <f t="shared" si="8"/>
        <v>3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1</v>
      </c>
      <c r="F72" s="71"/>
      <c r="G72" s="46">
        <f t="shared" si="7"/>
        <v>1</v>
      </c>
      <c r="H72" s="78">
        <v>0</v>
      </c>
      <c r="I72" s="76">
        <v>0</v>
      </c>
      <c r="J72" s="46">
        <f t="shared" si="8"/>
        <v>1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</v>
      </c>
      <c r="F74" s="71"/>
      <c r="G74" s="46">
        <f t="shared" si="7"/>
        <v>1</v>
      </c>
      <c r="H74" s="78">
        <v>0</v>
      </c>
      <c r="I74" s="76">
        <v>0</v>
      </c>
      <c r="J74" s="46">
        <f t="shared" si="8"/>
        <v>1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3</v>
      </c>
      <c r="F80" s="71"/>
      <c r="G80" s="46">
        <f t="shared" si="7"/>
        <v>3</v>
      </c>
      <c r="H80" s="78">
        <v>0</v>
      </c>
      <c r="I80" s="76">
        <v>0</v>
      </c>
      <c r="J80" s="46">
        <f t="shared" si="8"/>
        <v>3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2</v>
      </c>
      <c r="F81" s="71"/>
      <c r="G81" s="46">
        <f t="shared" si="7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5</v>
      </c>
      <c r="F112" s="71"/>
      <c r="G112" s="46">
        <f t="shared" si="25"/>
        <v>5</v>
      </c>
      <c r="H112" s="78">
        <v>0</v>
      </c>
      <c r="I112" s="76">
        <v>0</v>
      </c>
      <c r="J112" s="46">
        <f t="shared" si="2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9</v>
      </c>
      <c r="F113" s="71"/>
      <c r="G113" s="46">
        <f t="shared" si="25"/>
        <v>9</v>
      </c>
      <c r="H113" s="78">
        <v>0</v>
      </c>
      <c r="I113" s="76">
        <v>0</v>
      </c>
      <c r="J113" s="46">
        <f t="shared" si="26"/>
        <v>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11</v>
      </c>
      <c r="F115" s="71"/>
      <c r="G115" s="46">
        <f t="shared" si="25"/>
        <v>11</v>
      </c>
      <c r="H115" s="78">
        <v>0</v>
      </c>
      <c r="I115" s="76">
        <v>0</v>
      </c>
      <c r="J115" s="46">
        <f t="shared" si="26"/>
        <v>11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12</v>
      </c>
      <c r="F117" s="71"/>
      <c r="G117" s="46">
        <f t="shared" si="25"/>
        <v>12</v>
      </c>
      <c r="H117" s="78">
        <v>0</v>
      </c>
      <c r="I117" s="76">
        <v>0</v>
      </c>
      <c r="J117" s="46">
        <f t="shared" si="26"/>
        <v>12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1</v>
      </c>
      <c r="F132" s="71"/>
      <c r="G132" s="46">
        <f t="shared" si="25"/>
        <v>1</v>
      </c>
      <c r="H132" s="78">
        <v>0</v>
      </c>
      <c r="I132" s="76">
        <v>0</v>
      </c>
      <c r="J132" s="46">
        <f t="shared" si="26"/>
        <v>1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1</v>
      </c>
      <c r="F133" s="71"/>
      <c r="G133" s="46">
        <f t="shared" si="25"/>
        <v>1</v>
      </c>
      <c r="H133" s="78">
        <v>0</v>
      </c>
      <c r="I133" s="76">
        <v>0</v>
      </c>
      <c r="J133" s="46">
        <f t="shared" si="26"/>
        <v>1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11</v>
      </c>
      <c r="F175" s="71"/>
      <c r="G175" s="46">
        <f t="shared" si="32"/>
        <v>11</v>
      </c>
      <c r="H175" s="78">
        <v>0</v>
      </c>
      <c r="I175" s="76">
        <v>0</v>
      </c>
      <c r="J175" s="46">
        <f t="shared" si="33"/>
        <v>11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4</v>
      </c>
      <c r="F180" s="71"/>
      <c r="G180" s="46">
        <f t="shared" si="32"/>
        <v>4</v>
      </c>
      <c r="H180" s="78">
        <v>0</v>
      </c>
      <c r="I180" s="76">
        <v>0</v>
      </c>
      <c r="J180" s="46">
        <f t="shared" si="33"/>
        <v>4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</v>
      </c>
      <c r="F194" s="71"/>
      <c r="G194" s="46">
        <f t="shared" si="32"/>
        <v>2</v>
      </c>
      <c r="H194" s="78">
        <v>0</v>
      </c>
      <c r="I194" s="76">
        <v>0</v>
      </c>
      <c r="J194" s="46">
        <f t="shared" si="33"/>
        <v>2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6</v>
      </c>
      <c r="F196" s="71"/>
      <c r="G196" s="46">
        <f t="shared" si="32"/>
        <v>6</v>
      </c>
      <c r="H196" s="78">
        <v>0</v>
      </c>
      <c r="I196" s="76">
        <v>0</v>
      </c>
      <c r="J196" s="46">
        <f t="shared" si="33"/>
        <v>6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11</v>
      </c>
      <c r="F198" s="71"/>
      <c r="G198" s="46">
        <f t="shared" si="32"/>
        <v>11</v>
      </c>
      <c r="H198" s="78">
        <v>0</v>
      </c>
      <c r="I198" s="76">
        <v>0</v>
      </c>
      <c r="J198" s="46">
        <f t="shared" si="33"/>
        <v>11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85</v>
      </c>
      <c r="F205" s="71"/>
      <c r="G205" s="46">
        <f t="shared" si="32"/>
        <v>85</v>
      </c>
      <c r="H205" s="78">
        <v>0</v>
      </c>
      <c r="I205" s="76">
        <v>0</v>
      </c>
      <c r="J205" s="46">
        <f t="shared" si="33"/>
        <v>85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7" si="50">E235+F235</f>
        <v>0</v>
      </c>
      <c r="H235" s="78">
        <v>0</v>
      </c>
      <c r="I235" s="76">
        <v>0</v>
      </c>
      <c r="J235" s="46">
        <f t="shared" ref="J235:J25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M20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30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31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22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75</v>
      </c>
      <c r="P5" s="123">
        <f>SUM(M5-O5)</f>
        <v>75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4"/>
        <v>50</v>
      </c>
      <c r="Q11" s="90">
        <v>16.940000000000001</v>
      </c>
      <c r="R11" s="43">
        <f t="shared" si="3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4"/>
        <v>50</v>
      </c>
      <c r="Q18" s="90">
        <v>18.77</v>
      </c>
      <c r="R18" s="43">
        <f t="shared" si="3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3">
        <f t="shared" si="4"/>
        <v>50</v>
      </c>
      <c r="Q22" s="90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3">
        <f t="shared" si="4"/>
        <v>65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4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3">
        <f t="shared" si="4"/>
        <v>25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4"/>
        <v>85</v>
      </c>
      <c r="Q58" s="90">
        <v>34.56</v>
      </c>
      <c r="R58" s="43">
        <f t="shared" si="3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4"/>
        <v>85</v>
      </c>
      <c r="Q62" s="90">
        <v>29.82</v>
      </c>
      <c r="R62" s="43">
        <f t="shared" si="3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3">
        <f t="shared" si="4"/>
        <v>25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27.5</v>
      </c>
      <c r="P80" s="123">
        <f t="shared" si="4"/>
        <v>27.5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27.5</v>
      </c>
      <c r="P81" s="123">
        <f t="shared" ref="P81:P172" si="8">SUM(M81-O81)</f>
        <v>27.5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9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50</v>
      </c>
      <c r="P198" s="123">
        <f t="shared" si="35"/>
        <v>250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85</v>
      </c>
      <c r="F205" s="71"/>
      <c r="G205" s="46">
        <f t="shared" si="30"/>
        <v>85</v>
      </c>
      <c r="H205" s="78">
        <v>0</v>
      </c>
      <c r="I205" s="76">
        <v>0</v>
      </c>
      <c r="J205" s="46">
        <f t="shared" si="31"/>
        <v>85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7" si="48">E235+F235</f>
        <v>0</v>
      </c>
      <c r="H235" s="78">
        <v>0</v>
      </c>
      <c r="I235" s="76">
        <v>0</v>
      </c>
      <c r="J235" s="46">
        <f t="shared" ref="J235:J25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C260" s="121"/>
      <c r="D260" s="122"/>
      <c r="E260" s="24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519.61999999999989</v>
      </c>
      <c r="S260" s="75"/>
    </row>
    <row r="261" spans="1:19" ht="25.5" customHeight="1" x14ac:dyDescent="0.5">
      <c r="A261" s="1"/>
      <c r="C261" s="121"/>
      <c r="D261" s="122"/>
      <c r="E261" s="24"/>
      <c r="F261" s="122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C262" s="121"/>
      <c r="D262" s="122"/>
      <c r="E262" s="24"/>
      <c r="F262" s="122"/>
      <c r="G262" s="31"/>
      <c r="J262" s="31"/>
      <c r="K262" s="32"/>
      <c r="L262" s="95" t="s">
        <v>202</v>
      </c>
      <c r="M262" s="95"/>
      <c r="N262" s="33">
        <f>SUM(M5:M261)</f>
        <v>1470</v>
      </c>
    </row>
    <row r="263" spans="1:19" ht="25.5" x14ac:dyDescent="0.55000000000000004">
      <c r="A263" s="1"/>
      <c r="C263" s="121"/>
      <c r="D263" s="122"/>
      <c r="E263" s="24"/>
      <c r="F263" s="122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1"/>
      <c r="D264" s="122"/>
      <c r="E264" s="24"/>
      <c r="F264" s="122"/>
      <c r="G264" s="31"/>
      <c r="J264" s="31"/>
      <c r="L264" s="34" t="s">
        <v>204</v>
      </c>
      <c r="M264" s="35"/>
      <c r="N264" s="36">
        <f>SUM(O264:AF264)</f>
        <v>380</v>
      </c>
      <c r="O264" s="2">
        <v>250</v>
      </c>
      <c r="P264" s="2">
        <v>130</v>
      </c>
    </row>
    <row r="265" spans="1:19" ht="25.5" x14ac:dyDescent="0.55000000000000004">
      <c r="A265" s="1"/>
      <c r="C265" s="121"/>
      <c r="D265" s="122"/>
      <c r="E265" s="24"/>
      <c r="F265" s="122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1"/>
      <c r="D266" s="122"/>
      <c r="E266" s="24"/>
      <c r="F266" s="122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1"/>
      <c r="D267" s="122"/>
      <c r="E267" s="24"/>
      <c r="F267" s="122"/>
      <c r="G267" s="31"/>
      <c r="J267" s="31"/>
      <c r="L267" s="34" t="s">
        <v>207</v>
      </c>
      <c r="M267" s="35"/>
      <c r="N267" s="37">
        <f>SUM(O5:O260)</f>
        <v>415</v>
      </c>
    </row>
    <row r="268" spans="1:19" ht="25.5" x14ac:dyDescent="0.55000000000000004">
      <c r="A268" s="1"/>
      <c r="C268" s="121"/>
      <c r="D268" s="122"/>
      <c r="E268" s="24"/>
      <c r="F268" s="122"/>
      <c r="G268" s="31"/>
      <c r="J268" s="31"/>
      <c r="L268" s="34" t="s">
        <v>208</v>
      </c>
      <c r="M268" s="35"/>
      <c r="N268" s="33">
        <f>N262-N263-N264-N266-N267</f>
        <v>660</v>
      </c>
    </row>
    <row r="269" spans="1:19" ht="25.5" x14ac:dyDescent="0.55000000000000004">
      <c r="A269" s="1"/>
      <c r="C269" s="121"/>
      <c r="D269" s="122"/>
      <c r="E269" s="24"/>
      <c r="F269" s="122"/>
      <c r="G269" s="31"/>
      <c r="J269" s="31"/>
      <c r="L269" s="34" t="s">
        <v>209</v>
      </c>
      <c r="M269" s="35"/>
      <c r="N269" s="37">
        <v>660</v>
      </c>
    </row>
    <row r="270" spans="1:19" ht="25.5" x14ac:dyDescent="0.55000000000000004">
      <c r="A270" s="1"/>
      <c r="C270" s="121"/>
      <c r="D270" s="122"/>
      <c r="E270" s="24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1"/>
      <c r="D271" s="122"/>
      <c r="E271" s="24"/>
      <c r="F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1"/>
      <c r="D272" s="122"/>
      <c r="E272" s="121"/>
      <c r="F272" s="121"/>
      <c r="J272" s="2"/>
      <c r="L272" s="2"/>
    </row>
    <row r="273" spans="3:13" ht="25.5" x14ac:dyDescent="0.55000000000000004">
      <c r="C273" s="121"/>
      <c r="D273" s="122"/>
      <c r="E273" s="121"/>
      <c r="F273" s="121"/>
      <c r="J273" s="2"/>
      <c r="L273" s="73" t="s">
        <v>272</v>
      </c>
      <c r="M273" s="2" t="s">
        <v>307</v>
      </c>
    </row>
    <row r="274" spans="3:13" x14ac:dyDescent="0.5">
      <c r="J274" s="2"/>
      <c r="L274" s="2"/>
    </row>
    <row r="275" spans="3:13" x14ac:dyDescent="0.5">
      <c r="J275" s="2"/>
      <c r="L275" s="2"/>
    </row>
    <row r="276" spans="3:13" x14ac:dyDescent="0.5">
      <c r="J276" s="2"/>
      <c r="L276" s="2"/>
    </row>
    <row r="277" spans="3:13" x14ac:dyDescent="0.5">
      <c r="J277" s="2"/>
      <c r="L277" s="2"/>
    </row>
    <row r="278" spans="3:13" x14ac:dyDescent="0.5">
      <c r="J278" s="2"/>
      <c r="L278" s="2"/>
    </row>
    <row r="279" spans="3:13" x14ac:dyDescent="0.5">
      <c r="J279" s="2"/>
      <c r="L279" s="2"/>
    </row>
    <row r="280" spans="3:13" x14ac:dyDescent="0.5">
      <c r="J280" s="2"/>
      <c r="L280" s="2"/>
    </row>
    <row r="281" spans="3:13" x14ac:dyDescent="0.5">
      <c r="J281" s="2"/>
      <c r="L281" s="2"/>
    </row>
    <row r="282" spans="3:13" x14ac:dyDescent="0.5">
      <c r="J282" s="2"/>
      <c r="L282" s="2"/>
    </row>
    <row r="283" spans="3:13" x14ac:dyDescent="0.5">
      <c r="J283" s="2"/>
      <c r="L283" s="2"/>
    </row>
    <row r="284" spans="3:13" x14ac:dyDescent="0.5">
      <c r="J284" s="2"/>
      <c r="L284" s="2"/>
    </row>
    <row r="285" spans="3:13" x14ac:dyDescent="0.5">
      <c r="J285" s="2"/>
      <c r="L285" s="2"/>
    </row>
    <row r="286" spans="3:13" x14ac:dyDescent="0.5">
      <c r="J286" s="2"/>
      <c r="L286" s="2"/>
    </row>
    <row r="287" spans="3:13" x14ac:dyDescent="0.5">
      <c r="J287" s="2"/>
      <c r="L287" s="2"/>
    </row>
    <row r="288" spans="3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AD346"/>
  <sheetViews>
    <sheetView zoomScale="70" zoomScaleNormal="70" workbookViewId="0">
      <pane xSplit="10" ySplit="4" topLeftCell="K23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22</v>
      </c>
      <c r="F5" s="71">
        <v>10</v>
      </c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23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150</v>
      </c>
      <c r="P5" s="123">
        <f>SUM(M5-O5)</f>
        <v>300</v>
      </c>
      <c r="Q5" s="90">
        <v>22.48</v>
      </c>
      <c r="R5" s="43">
        <f>+K5*Q5</f>
        <v>202.32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8</v>
      </c>
      <c r="F6" s="71">
        <v>20</v>
      </c>
      <c r="G6" s="46">
        <f t="shared" si="0"/>
        <v>28</v>
      </c>
      <c r="H6" s="78">
        <v>0</v>
      </c>
      <c r="I6" s="76">
        <v>0</v>
      </c>
      <c r="J6" s="46">
        <f t="shared" si="1"/>
        <v>25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3</v>
      </c>
      <c r="F11" s="71">
        <v>3</v>
      </c>
      <c r="G11" s="46">
        <f t="shared" si="0"/>
        <v>6</v>
      </c>
      <c r="H11" s="78">
        <v>0</v>
      </c>
      <c r="I11" s="76">
        <v>0</v>
      </c>
      <c r="J11" s="46">
        <f t="shared" si="1"/>
        <v>1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3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2</v>
      </c>
      <c r="F15" s="71">
        <v>3</v>
      </c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</v>
      </c>
      <c r="F18" s="71">
        <v>3</v>
      </c>
      <c r="G18" s="46">
        <f t="shared" si="0"/>
        <v>4</v>
      </c>
      <c r="H18" s="78">
        <v>0</v>
      </c>
      <c r="I18" s="76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23">
        <f t="shared" si="3"/>
        <v>100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18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13</v>
      </c>
      <c r="F24" s="71">
        <v>5</v>
      </c>
      <c r="G24" s="46">
        <f t="shared" si="0"/>
        <v>18</v>
      </c>
      <c r="H24" s="78">
        <v>0</v>
      </c>
      <c r="I24" s="76">
        <v>0</v>
      </c>
      <c r="J24" s="46">
        <f t="shared" si="1"/>
        <v>13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100</v>
      </c>
      <c r="P24" s="123">
        <f t="shared" si="3"/>
        <v>400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2</v>
      </c>
      <c r="F26" s="71">
        <v>2</v>
      </c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15</v>
      </c>
      <c r="F28" s="71">
        <v>5</v>
      </c>
      <c r="G28" s="46">
        <f t="shared" si="5"/>
        <v>20</v>
      </c>
      <c r="H28" s="78">
        <v>0</v>
      </c>
      <c r="I28" s="76">
        <v>0</v>
      </c>
      <c r="J28" s="46">
        <f t="shared" si="6"/>
        <v>18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23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2</v>
      </c>
      <c r="F29" s="71">
        <v>2</v>
      </c>
      <c r="G29" s="46">
        <f t="shared" si="5"/>
        <v>4</v>
      </c>
      <c r="H29" s="78">
        <v>0</v>
      </c>
      <c r="I29" s="76">
        <v>0</v>
      </c>
      <c r="J29" s="46">
        <f t="shared" si="6"/>
        <v>3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23">
        <f t="shared" si="3"/>
        <v>100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28</v>
      </c>
      <c r="F31" s="71">
        <v>10</v>
      </c>
      <c r="G31" s="46">
        <f t="shared" si="5"/>
        <v>38</v>
      </c>
      <c r="H31" s="78">
        <v>0</v>
      </c>
      <c r="I31" s="76">
        <v>0</v>
      </c>
      <c r="J31" s="46">
        <f t="shared" si="6"/>
        <v>34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100</v>
      </c>
      <c r="P31" s="123">
        <f t="shared" si="3"/>
        <v>300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1</v>
      </c>
      <c r="F34" s="71">
        <v>2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5</v>
      </c>
      <c r="F41" s="71">
        <v>3</v>
      </c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</v>
      </c>
      <c r="F48" s="71">
        <v>2</v>
      </c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3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3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1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3">
        <f t="shared" si="3"/>
        <v>200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1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23">
        <f t="shared" si="3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11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1</v>
      </c>
      <c r="F132" s="71">
        <v>3</v>
      </c>
      <c r="G132" s="46">
        <f t="shared" si="23"/>
        <v>4</v>
      </c>
      <c r="H132" s="78">
        <v>0</v>
      </c>
      <c r="I132" s="76">
        <v>0</v>
      </c>
      <c r="J132" s="46">
        <f t="shared" si="24"/>
        <v>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3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11</v>
      </c>
      <c r="F175" s="71">
        <v>10</v>
      </c>
      <c r="G175" s="46">
        <f t="shared" si="30"/>
        <v>21</v>
      </c>
      <c r="H175" s="78">
        <v>0</v>
      </c>
      <c r="I175" s="76">
        <v>0</v>
      </c>
      <c r="J175" s="46">
        <f t="shared" si="31"/>
        <v>19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3">
        <f>SUM(M175-O175)</f>
        <v>50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</v>
      </c>
      <c r="F194" s="71">
        <v>5</v>
      </c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9</v>
      </c>
      <c r="F198" s="71">
        <v>15</v>
      </c>
      <c r="G198" s="46">
        <f t="shared" si="30"/>
        <v>24</v>
      </c>
      <c r="H198" s="78">
        <v>0</v>
      </c>
      <c r="I198" s="76">
        <v>0</v>
      </c>
      <c r="J198" s="46">
        <f t="shared" si="31"/>
        <v>22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50</v>
      </c>
      <c r="P198" s="123">
        <f t="shared" si="35"/>
        <v>250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85</v>
      </c>
      <c r="F205" s="71"/>
      <c r="G205" s="46">
        <f t="shared" si="30"/>
        <v>85</v>
      </c>
      <c r="H205" s="78">
        <v>0</v>
      </c>
      <c r="I205" s="76">
        <v>0</v>
      </c>
      <c r="J205" s="46">
        <f t="shared" si="31"/>
        <v>83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0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3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2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3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2058.66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5640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2625</v>
      </c>
      <c r="O264" s="2">
        <v>150</v>
      </c>
      <c r="P264" s="2">
        <v>150</v>
      </c>
      <c r="Q264" s="88">
        <v>200</v>
      </c>
      <c r="R264" s="2">
        <v>230</v>
      </c>
      <c r="S264" s="2">
        <v>100</v>
      </c>
      <c r="T264" s="2">
        <v>100</v>
      </c>
      <c r="U264" s="2">
        <v>450</v>
      </c>
      <c r="V264" s="2">
        <v>55</v>
      </c>
      <c r="W264" s="2">
        <v>210</v>
      </c>
      <c r="X264" s="2">
        <v>170</v>
      </c>
      <c r="Y264" s="2">
        <v>105</v>
      </c>
      <c r="Z264" s="2">
        <v>300</v>
      </c>
      <c r="AA264" s="2">
        <v>200</v>
      </c>
      <c r="AB264" s="2">
        <v>50</v>
      </c>
      <c r="AC264" s="2">
        <v>55</v>
      </c>
      <c r="AD264" s="2">
        <v>100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550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2450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2450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20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100</v>
      </c>
      <c r="P5" s="123">
        <f>SUM(M5-O5)</f>
        <v>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19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150</v>
      </c>
      <c r="P22" s="123">
        <f t="shared" si="3"/>
        <v>350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3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23">
        <f t="shared" si="3"/>
        <v>50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3">
        <f t="shared" si="3"/>
        <v>100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34</v>
      </c>
      <c r="F31" s="71"/>
      <c r="G31" s="46">
        <f t="shared" si="5"/>
        <v>34</v>
      </c>
      <c r="H31" s="78">
        <v>0</v>
      </c>
      <c r="I31" s="76">
        <v>0</v>
      </c>
      <c r="J31" s="46">
        <f t="shared" si="6"/>
        <v>32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3">
        <f t="shared" si="3"/>
        <v>100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83</v>
      </c>
      <c r="F205" s="71"/>
      <c r="G205" s="46">
        <f t="shared" si="30"/>
        <v>83</v>
      </c>
      <c r="H205" s="78">
        <v>0</v>
      </c>
      <c r="I205" s="76">
        <v>0</v>
      </c>
      <c r="J205" s="46">
        <f t="shared" si="31"/>
        <v>81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866.36999999999989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150</v>
      </c>
      <c r="P264" s="2">
        <v>100</v>
      </c>
      <c r="Q264" s="88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11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3">
        <f t="shared" ref="P6:P80" si="3">SUM(M6-O6)</f>
        <v>800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100</v>
      </c>
      <c r="P22" s="23">
        <f t="shared" si="3"/>
        <v>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32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1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3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81</v>
      </c>
      <c r="F205" s="71"/>
      <c r="G205" s="46">
        <f t="shared" si="30"/>
        <v>81</v>
      </c>
      <c r="H205" s="78">
        <v>0</v>
      </c>
      <c r="I205" s="76">
        <v>0</v>
      </c>
      <c r="J205" s="46">
        <f t="shared" si="31"/>
        <v>81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722.78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N254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3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3">
        <f t="shared" si="3"/>
        <v>100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2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23">
        <f t="shared" si="3"/>
        <v>50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21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250</v>
      </c>
      <c r="P31" s="123">
        <f t="shared" si="3"/>
        <v>850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22</v>
      </c>
      <c r="F198" s="71"/>
      <c r="G198" s="46">
        <f t="shared" si="30"/>
        <v>22</v>
      </c>
      <c r="H198" s="78">
        <v>0</v>
      </c>
      <c r="I198" s="76">
        <v>7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1427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81</v>
      </c>
      <c r="F205" s="71"/>
      <c r="G205" s="46">
        <f t="shared" si="30"/>
        <v>81</v>
      </c>
      <c r="H205" s="78">
        <v>0</v>
      </c>
      <c r="I205" s="76">
        <v>0</v>
      </c>
      <c r="J205" s="46">
        <f t="shared" si="31"/>
        <v>80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842.0200000000001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1425</v>
      </c>
      <c r="O264" s="2">
        <v>1000</v>
      </c>
      <c r="P264" s="2">
        <v>50</v>
      </c>
      <c r="Q264" s="88">
        <v>375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3">
        <f>SUM(M5-O5)</f>
        <v>50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</v>
      </c>
      <c r="F11" s="71">
        <v>2</v>
      </c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50</v>
      </c>
      <c r="P22" s="123">
        <f t="shared" si="3"/>
        <v>350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8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23">
        <f t="shared" si="3"/>
        <v>250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7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>
        <v>200</v>
      </c>
      <c r="P28" s="123">
        <f t="shared" si="3"/>
        <v>500</v>
      </c>
      <c r="Q28" s="90">
        <v>31.97</v>
      </c>
      <c r="R28" s="43">
        <f t="shared" si="4"/>
        <v>223.79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14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200</v>
      </c>
      <c r="P31" s="123">
        <f t="shared" si="3"/>
        <v>500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80</v>
      </c>
      <c r="F205" s="71"/>
      <c r="G205" s="46">
        <f t="shared" si="30"/>
        <v>80</v>
      </c>
      <c r="H205" s="78">
        <v>0</v>
      </c>
      <c r="I205" s="76">
        <v>0</v>
      </c>
      <c r="J205" s="46">
        <f t="shared" si="31"/>
        <v>80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1122.3599999999999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3440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1470</v>
      </c>
      <c r="O264" s="2">
        <v>200</v>
      </c>
      <c r="P264" s="2">
        <v>100</v>
      </c>
      <c r="Q264" s="88">
        <v>370</v>
      </c>
      <c r="R264" s="2">
        <v>500</v>
      </c>
      <c r="S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15</v>
      </c>
      <c r="F5" s="71">
        <v>10</v>
      </c>
      <c r="G5" s="46">
        <f t="shared" ref="G5:G26" si="0">E5+F5</f>
        <v>25</v>
      </c>
      <c r="H5" s="78">
        <v>3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8</v>
      </c>
      <c r="F6" s="71">
        <v>20</v>
      </c>
      <c r="G6" s="46">
        <f t="shared" si="0"/>
        <v>28</v>
      </c>
      <c r="H6" s="78">
        <v>8</v>
      </c>
      <c r="I6" s="76">
        <v>0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2</v>
      </c>
      <c r="F14" s="71"/>
      <c r="G14" s="46">
        <f t="shared" si="0"/>
        <v>2</v>
      </c>
      <c r="H14" s="78">
        <v>1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4</v>
      </c>
      <c r="F15" s="71">
        <v>3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</v>
      </c>
      <c r="F18" s="71">
        <v>2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7</v>
      </c>
      <c r="F22" s="71">
        <v>10</v>
      </c>
      <c r="G22" s="46">
        <f t="shared" si="0"/>
        <v>17</v>
      </c>
      <c r="H22" s="78">
        <v>1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8</v>
      </c>
      <c r="F24" s="71">
        <v>5</v>
      </c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3</v>
      </c>
      <c r="F26" s="71">
        <v>2</v>
      </c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7</v>
      </c>
      <c r="F28" s="71">
        <v>5</v>
      </c>
      <c r="G28" s="46">
        <f t="shared" si="5"/>
        <v>12</v>
      </c>
      <c r="H28" s="78">
        <v>2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2</v>
      </c>
      <c r="F29" s="71">
        <v>2</v>
      </c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1</v>
      </c>
      <c r="F34" s="71">
        <v>2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3</v>
      </c>
      <c r="F40" s="71">
        <v>3</v>
      </c>
      <c r="G40" s="46">
        <f t="shared" si="5"/>
        <v>6</v>
      </c>
      <c r="H40" s="78">
        <v>1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8</v>
      </c>
      <c r="F41" s="71">
        <v>3</v>
      </c>
      <c r="G41" s="46">
        <f t="shared" si="5"/>
        <v>11</v>
      </c>
      <c r="H41" s="78">
        <v>5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3</v>
      </c>
      <c r="F62" s="71">
        <v>2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1</v>
      </c>
      <c r="F81" s="71">
        <v>2</v>
      </c>
      <c r="G81" s="46">
        <f t="shared" si="5"/>
        <v>3</v>
      </c>
      <c r="H81" s="78">
        <v>2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4</v>
      </c>
      <c r="F131" s="71">
        <v>3</v>
      </c>
      <c r="G131" s="46">
        <f t="shared" si="23"/>
        <v>7</v>
      </c>
      <c r="H131" s="78">
        <v>1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1</v>
      </c>
      <c r="F132" s="71">
        <v>3</v>
      </c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17</v>
      </c>
      <c r="F175" s="71">
        <v>10</v>
      </c>
      <c r="G175" s="46">
        <f t="shared" si="30"/>
        <v>27</v>
      </c>
      <c r="H175" s="78">
        <v>0</v>
      </c>
      <c r="I175" s="76">
        <v>0</v>
      </c>
      <c r="J175" s="46">
        <f t="shared" si="31"/>
        <v>27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1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3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4</v>
      </c>
      <c r="F194" s="71">
        <v>10</v>
      </c>
      <c r="G194" s="46">
        <f t="shared" si="30"/>
        <v>14</v>
      </c>
      <c r="H194" s="78">
        <v>0</v>
      </c>
      <c r="I194" s="76">
        <v>0</v>
      </c>
      <c r="J194" s="46">
        <f t="shared" si="31"/>
        <v>11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80</v>
      </c>
      <c r="F205" s="71"/>
      <c r="G205" s="46">
        <f t="shared" si="30"/>
        <v>80</v>
      </c>
      <c r="H205" s="78">
        <v>0</v>
      </c>
      <c r="I205" s="76">
        <v>0</v>
      </c>
      <c r="J205" s="46">
        <f t="shared" si="31"/>
        <v>78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2</v>
      </c>
      <c r="F209" s="71">
        <v>5</v>
      </c>
      <c r="G209" s="46">
        <f t="shared" si="30"/>
        <v>7</v>
      </c>
      <c r="H209" s="78">
        <v>0</v>
      </c>
      <c r="I209" s="76">
        <v>0</v>
      </c>
      <c r="J209" s="46">
        <f t="shared" si="31"/>
        <v>6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533.5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790</v>
      </c>
      <c r="O264" s="2">
        <v>110</v>
      </c>
      <c r="P264" s="2">
        <v>230</v>
      </c>
      <c r="Q264" s="88">
        <v>100</v>
      </c>
      <c r="R264" s="2">
        <v>130</v>
      </c>
      <c r="S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3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10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1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27</v>
      </c>
      <c r="F175" s="71"/>
      <c r="G175" s="46">
        <f t="shared" si="30"/>
        <v>27</v>
      </c>
      <c r="H175" s="78">
        <v>0</v>
      </c>
      <c r="I175" s="76">
        <v>0</v>
      </c>
      <c r="J175" s="46">
        <f t="shared" si="31"/>
        <v>27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78</v>
      </c>
      <c r="F205" s="71"/>
      <c r="G205" s="46">
        <f t="shared" si="30"/>
        <v>78</v>
      </c>
      <c r="H205" s="78">
        <v>0</v>
      </c>
      <c r="I205" s="76">
        <v>0</v>
      </c>
      <c r="J205" s="46">
        <f t="shared" si="31"/>
        <v>78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si="31"/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ref="J232:J250" si="41">+G232-H232-K232-I232</f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ref="J251:J258" si="48">+G251-H251-K251-I251</f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8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8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8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8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8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419.6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300</v>
      </c>
      <c r="P264" s="2">
        <v>105</v>
      </c>
      <c r="Q264" s="88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Z346"/>
  <sheetViews>
    <sheetView zoomScale="70" zoomScaleNormal="70" workbookViewId="0">
      <pane xSplit="10" ySplit="4" topLeftCell="K260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16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23">
        <f>SUM(M5-O5)</f>
        <v>200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9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3">
        <f t="shared" si="3"/>
        <v>200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4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23">
        <f t="shared" si="3"/>
        <v>50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3">
        <f t="shared" si="3"/>
        <v>150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15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>
        <v>200</v>
      </c>
      <c r="P31" s="123">
        <f t="shared" si="3"/>
        <v>700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130</v>
      </c>
      <c r="P32" s="123">
        <f t="shared" si="3"/>
        <v>260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65</v>
      </c>
      <c r="P35" s="123">
        <f t="shared" si="3"/>
        <v>195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3">
        <f>SUM(M53-O53)</f>
        <v>50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3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1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23">
        <f t="shared" si="3"/>
        <v>255</v>
      </c>
      <c r="Q57" s="90">
        <v>31.46</v>
      </c>
      <c r="R57" s="43">
        <f t="shared" si="4"/>
        <v>94.38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3">
        <f t="shared" si="3"/>
        <v>170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1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23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3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4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3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3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75</v>
      </c>
      <c r="P131" s="123">
        <f t="shared" si="8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0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3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27</v>
      </c>
      <c r="F175" s="71"/>
      <c r="G175" s="46">
        <f t="shared" si="30"/>
        <v>27</v>
      </c>
      <c r="H175" s="78">
        <v>0</v>
      </c>
      <c r="I175" s="76">
        <v>0</v>
      </c>
      <c r="J175" s="46">
        <f t="shared" si="31"/>
        <v>19</v>
      </c>
      <c r="K175" s="72">
        <v>8</v>
      </c>
      <c r="L175" s="15">
        <v>50</v>
      </c>
      <c r="M175" s="65">
        <f>+L175*K175</f>
        <v>400</v>
      </c>
      <c r="N175" s="17" t="s">
        <v>16</v>
      </c>
      <c r="O175" s="18"/>
      <c r="P175" s="123">
        <f>SUM(M175-O175)</f>
        <v>400</v>
      </c>
      <c r="Q175" s="90">
        <v>29.96</v>
      </c>
      <c r="R175" s="43">
        <f>+K175*Q175</f>
        <v>239.68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3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3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13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50</v>
      </c>
      <c r="P198" s="123">
        <f t="shared" si="35"/>
        <v>250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78</v>
      </c>
      <c r="F205" s="71"/>
      <c r="G205" s="46">
        <f t="shared" si="30"/>
        <v>78</v>
      </c>
      <c r="H205" s="78">
        <v>0</v>
      </c>
      <c r="I205" s="76">
        <v>0</v>
      </c>
      <c r="J205" s="46">
        <f t="shared" si="31"/>
        <v>76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3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3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3015.1899999999996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8010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1820</v>
      </c>
      <c r="O264" s="2">
        <v>500</v>
      </c>
      <c r="P264" s="2">
        <v>270</v>
      </c>
      <c r="Q264" s="88">
        <v>105</v>
      </c>
      <c r="R264" s="2">
        <v>100</v>
      </c>
      <c r="S264" s="2">
        <v>220</v>
      </c>
      <c r="T264" s="2">
        <v>100</v>
      </c>
      <c r="U264" s="2">
        <v>150</v>
      </c>
      <c r="V264" s="2">
        <v>110</v>
      </c>
      <c r="W264" s="2">
        <v>100</v>
      </c>
      <c r="X264" s="2">
        <v>50</v>
      </c>
      <c r="Y264" s="2">
        <v>50</v>
      </c>
      <c r="Z264" s="2">
        <v>65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28</v>
      </c>
      <c r="O266" s="2" t="s">
        <v>1428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1405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4742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4742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16</v>
      </c>
      <c r="F5" s="71">
        <v>10</v>
      </c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11</v>
      </c>
      <c r="F6" s="71">
        <v>20</v>
      </c>
      <c r="G6" s="46">
        <f t="shared" si="0"/>
        <v>31</v>
      </c>
      <c r="H6" s="78">
        <v>0</v>
      </c>
      <c r="I6" s="76">
        <v>0</v>
      </c>
      <c r="J6" s="46">
        <f t="shared" si="1"/>
        <v>28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9</v>
      </c>
      <c r="F24" s="71">
        <v>3</v>
      </c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3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3">
        <f t="shared" si="3"/>
        <v>100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7</v>
      </c>
      <c r="F28" s="71">
        <v>3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15</v>
      </c>
      <c r="F31" s="71">
        <v>5</v>
      </c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3</v>
      </c>
      <c r="F41" s="71">
        <v>1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3</v>
      </c>
      <c r="F72" s="71">
        <v>2</v>
      </c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4</v>
      </c>
      <c r="F113" s="71">
        <v>5</v>
      </c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6</v>
      </c>
      <c r="F116" s="71">
        <v>10</v>
      </c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3</v>
      </c>
      <c r="F131" s="71">
        <v>2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3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3">
        <f t="shared" si="8"/>
        <v>200</v>
      </c>
      <c r="Q133" s="90">
        <v>21.75</v>
      </c>
      <c r="R133" s="43">
        <f t="shared" si="9"/>
        <v>87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1</v>
      </c>
      <c r="F180" s="71">
        <v>10</v>
      </c>
      <c r="G180" s="46">
        <f t="shared" si="30"/>
        <v>11</v>
      </c>
      <c r="H180" s="78">
        <v>0</v>
      </c>
      <c r="I180" s="76">
        <v>0</v>
      </c>
      <c r="J180" s="46">
        <f t="shared" si="31"/>
        <v>10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11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50</v>
      </c>
      <c r="P198" s="123">
        <f t="shared" si="35"/>
        <v>250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862.93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760</v>
      </c>
      <c r="O264" s="2">
        <v>50</v>
      </c>
      <c r="P264" s="2">
        <v>230</v>
      </c>
      <c r="Q264" s="88">
        <v>110</v>
      </c>
      <c r="R264" s="2">
        <v>170</v>
      </c>
      <c r="S264" s="2">
        <v>100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1320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31</v>
      </c>
      <c r="F187" s="71"/>
      <c r="G187" s="46">
        <f>E187+F187</f>
        <v>31</v>
      </c>
      <c r="H187" s="78">
        <v>31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7</v>
      </c>
      <c r="F188" s="71"/>
      <c r="G188" s="46">
        <f>E188+F188</f>
        <v>7</v>
      </c>
      <c r="H188" s="78">
        <v>7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>
        <v>60</v>
      </c>
      <c r="P209" s="123">
        <f t="shared" si="35"/>
        <v>300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589.68000000000006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1240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515</v>
      </c>
      <c r="O264" s="2">
        <v>130</v>
      </c>
      <c r="P264" s="2">
        <v>155</v>
      </c>
      <c r="Q264" s="88">
        <v>130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46"/>
  <sheetViews>
    <sheetView zoomScale="70" zoomScaleNormal="70" workbookViewId="0">
      <pane xSplit="10" ySplit="4" topLeftCell="M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1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9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3">
        <f>SUM(M175-O175)</f>
        <v>50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527.84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1605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845</v>
      </c>
      <c r="O264" s="2">
        <v>50</v>
      </c>
      <c r="P264" s="2">
        <v>230</v>
      </c>
      <c r="Q264" s="88">
        <v>100</v>
      </c>
      <c r="R264" s="2">
        <v>85</v>
      </c>
      <c r="S264" s="2">
        <v>65</v>
      </c>
      <c r="T264" s="2">
        <v>230</v>
      </c>
      <c r="U264" s="2">
        <v>85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695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9</v>
      </c>
      <c r="K5" s="72">
        <v>15</v>
      </c>
      <c r="L5" s="15">
        <v>50</v>
      </c>
      <c r="M5" s="65">
        <f>+L5*K5</f>
        <v>750</v>
      </c>
      <c r="N5" s="17" t="s">
        <v>16</v>
      </c>
      <c r="O5" s="18">
        <v>100</v>
      </c>
      <c r="P5" s="123">
        <f>SUM(M5-O5)</f>
        <v>650</v>
      </c>
      <c r="Q5" s="90">
        <v>22.48</v>
      </c>
      <c r="R5" s="43">
        <f>+K5*Q5</f>
        <v>337.2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1</v>
      </c>
      <c r="F14" s="71">
        <v>1</v>
      </c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3">
        <f t="shared" si="3"/>
        <v>170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12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>
        <v>100</v>
      </c>
      <c r="P116" s="123">
        <f t="shared" si="8"/>
        <v>200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8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629.31000000000006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410</v>
      </c>
      <c r="O264" s="2">
        <v>55</v>
      </c>
      <c r="P264" s="2">
        <v>305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U346"/>
  <sheetViews>
    <sheetView zoomScale="70" zoomScaleNormal="70" workbookViewId="0">
      <pane xSplit="10" ySplit="4" topLeftCell="M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3">
        <f>SUM(M5-O5)</f>
        <v>100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22</v>
      </c>
      <c r="F6" s="71">
        <v>20</v>
      </c>
      <c r="G6" s="46">
        <f t="shared" si="0"/>
        <v>42</v>
      </c>
      <c r="H6" s="78">
        <v>0</v>
      </c>
      <c r="I6" s="76">
        <v>0</v>
      </c>
      <c r="J6" s="46">
        <f t="shared" si="1"/>
        <v>42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3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21</v>
      </c>
      <c r="F22" s="71">
        <v>10</v>
      </c>
      <c r="G22" s="46">
        <f t="shared" si="0"/>
        <v>31</v>
      </c>
      <c r="H22" s="78">
        <v>0</v>
      </c>
      <c r="I22" s="76">
        <v>0</v>
      </c>
      <c r="J22" s="46">
        <f t="shared" si="1"/>
        <v>30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10</v>
      </c>
      <c r="F24" s="71">
        <v>3</v>
      </c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1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/>
      <c r="P26" s="123">
        <f t="shared" si="3"/>
        <v>200</v>
      </c>
      <c r="Q26" s="90">
        <v>35.39</v>
      </c>
      <c r="R26" s="43">
        <f t="shared" si="4"/>
        <v>70.78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10</v>
      </c>
      <c r="F28" s="71">
        <v>3</v>
      </c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2</v>
      </c>
      <c r="K29" s="72">
        <v>2</v>
      </c>
      <c r="L29" s="15">
        <v>100</v>
      </c>
      <c r="M29" s="65">
        <f t="shared" si="2"/>
        <v>200</v>
      </c>
      <c r="N29" s="17" t="s">
        <v>16</v>
      </c>
      <c r="O29" s="18"/>
      <c r="P29" s="123">
        <f t="shared" si="3"/>
        <v>200</v>
      </c>
      <c r="Q29" s="90">
        <v>21.27</v>
      </c>
      <c r="R29" s="43">
        <f t="shared" si="4"/>
        <v>42.54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18</v>
      </c>
      <c r="F31" s="71">
        <v>10</v>
      </c>
      <c r="G31" s="46">
        <f t="shared" si="5"/>
        <v>28</v>
      </c>
      <c r="H31" s="78">
        <v>0</v>
      </c>
      <c r="I31" s="76">
        <v>0</v>
      </c>
      <c r="J31" s="46">
        <f t="shared" si="6"/>
        <v>28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4</v>
      </c>
      <c r="F41" s="71">
        <v>2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4</v>
      </c>
      <c r="F48" s="71">
        <v>2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5</v>
      </c>
      <c r="F72" s="71">
        <v>2</v>
      </c>
      <c r="G72" s="46">
        <f t="shared" si="5"/>
        <v>7</v>
      </c>
      <c r="H72" s="78">
        <v>0</v>
      </c>
      <c r="I72" s="76">
        <v>0</v>
      </c>
      <c r="J72" s="46">
        <f t="shared" si="6"/>
        <v>6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1</v>
      </c>
      <c r="F80" s="71">
        <v>5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7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4</v>
      </c>
      <c r="F131" s="71">
        <v>2</v>
      </c>
      <c r="G131" s="46">
        <f t="shared" si="23"/>
        <v>6</v>
      </c>
      <c r="H131" s="78">
        <v>0</v>
      </c>
      <c r="I131" s="76">
        <v>0</v>
      </c>
      <c r="J131" s="46">
        <f t="shared" si="24"/>
        <v>2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>
        <v>50</v>
      </c>
      <c r="P131" s="123">
        <f t="shared" si="8"/>
        <v>150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1</v>
      </c>
      <c r="F132" s="71">
        <v>2</v>
      </c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3</v>
      </c>
      <c r="F133" s="71">
        <v>3</v>
      </c>
      <c r="G133" s="46">
        <f t="shared" si="23"/>
        <v>6</v>
      </c>
      <c r="H133" s="78">
        <v>0</v>
      </c>
      <c r="I133" s="76">
        <v>0</v>
      </c>
      <c r="J133" s="46">
        <f t="shared" si="24"/>
        <v>3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3">
        <f t="shared" si="8"/>
        <v>150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16</v>
      </c>
      <c r="F175" s="71">
        <v>6</v>
      </c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9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</v>
      </c>
      <c r="F194" s="71">
        <v>5</v>
      </c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>
        <v>5</v>
      </c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1</v>
      </c>
      <c r="F208" s="71">
        <v>3</v>
      </c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596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1770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1505</v>
      </c>
      <c r="O264" s="2">
        <v>100</v>
      </c>
      <c r="P264" s="2">
        <v>100</v>
      </c>
      <c r="Q264" s="88">
        <v>500</v>
      </c>
      <c r="R264" s="2">
        <v>150</v>
      </c>
      <c r="S264" s="2">
        <v>55</v>
      </c>
      <c r="T264" s="2">
        <v>550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0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23">
        <f t="shared" si="3"/>
        <v>50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3">
        <f t="shared" si="3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3">
        <f t="shared" si="3"/>
        <v>150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75</v>
      </c>
      <c r="P66" s="123">
        <f t="shared" si="3"/>
        <v>25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5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3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3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19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3">
        <f>SUM(M175-O175)</f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8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769.27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100</v>
      </c>
      <c r="P264" s="2">
        <v>110</v>
      </c>
      <c r="Q264" s="88">
        <v>105</v>
      </c>
      <c r="R264" s="2">
        <v>285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V346"/>
  <sheetViews>
    <sheetView zoomScale="70" zoomScaleNormal="70" workbookViewId="0">
      <pane xSplit="10" ySplit="4" topLeftCell="M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32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23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3">
        <f t="shared" si="3"/>
        <v>200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3">
        <f t="shared" si="3"/>
        <v>250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3">
        <f t="shared" si="3"/>
        <v>150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1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23">
        <f t="shared" si="3"/>
        <v>50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150</v>
      </c>
      <c r="P31" s="123">
        <f t="shared" si="3"/>
        <v>250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1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50</v>
      </c>
      <c r="P41" s="123">
        <f t="shared" si="3"/>
        <v>200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3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3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3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3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6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1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6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3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si="30"/>
        <v>0</v>
      </c>
      <c r="H231" s="78">
        <v>0</v>
      </c>
      <c r="I231" s="76">
        <v>0</v>
      </c>
      <c r="J231" s="46">
        <f t="shared" ref="J231:J252" si="40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ref="G232:G251" si="41">E232+F232</f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si="41"/>
        <v>0</v>
      </c>
      <c r="H235" s="78">
        <v>0</v>
      </c>
      <c r="I235" s="76">
        <v>0</v>
      </c>
      <c r="J235" s="46">
        <f t="shared" si="40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+'15'!J243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+'15'!J244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+'15'!J245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+'15'!J246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+'15'!J248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+'15'!J249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ref="G252:G258" si="48">E252+F252</f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ref="J254:J258" si="54">+G254-H254-K254-I254</f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54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54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8"/>
        <v>0</v>
      </c>
      <c r="H258" s="78">
        <v>0</v>
      </c>
      <c r="I258" s="76">
        <v>0</v>
      </c>
      <c r="J258" s="46">
        <f t="shared" si="54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1867.22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5005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865</v>
      </c>
      <c r="O264" s="2">
        <v>100</v>
      </c>
      <c r="P264" s="2">
        <v>275</v>
      </c>
      <c r="Q264" s="88">
        <v>100</v>
      </c>
      <c r="R264" s="2">
        <v>90</v>
      </c>
      <c r="S264" s="2">
        <v>100</v>
      </c>
      <c r="T264" s="2">
        <v>50</v>
      </c>
      <c r="U264" s="2">
        <v>50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3425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3425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4</v>
      </c>
      <c r="F5" s="71">
        <v>10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32</v>
      </c>
      <c r="F6" s="71">
        <v>20</v>
      </c>
      <c r="G6" s="46">
        <f t="shared" si="0"/>
        <v>52</v>
      </c>
      <c r="H6" s="78">
        <v>0</v>
      </c>
      <c r="I6" s="76">
        <v>0</v>
      </c>
      <c r="J6" s="46">
        <f t="shared" si="1"/>
        <v>49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24</v>
      </c>
      <c r="F22" s="71">
        <v>5</v>
      </c>
      <c r="G22" s="46">
        <f t="shared" si="0"/>
        <v>29</v>
      </c>
      <c r="H22" s="78">
        <v>0</v>
      </c>
      <c r="I22" s="76">
        <v>0</v>
      </c>
      <c r="J22" s="46">
        <f t="shared" si="1"/>
        <v>29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10</v>
      </c>
      <c r="F24" s="71">
        <v>5</v>
      </c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3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>
        <v>2</v>
      </c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9</v>
      </c>
      <c r="F28" s="71">
        <v>3</v>
      </c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3">
        <f t="shared" si="3"/>
        <v>100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21</v>
      </c>
      <c r="F31" s="71">
        <v>2</v>
      </c>
      <c r="G31" s="46">
        <f t="shared" si="5"/>
        <v>23</v>
      </c>
      <c r="H31" s="78">
        <v>0</v>
      </c>
      <c r="I31" s="76">
        <v>0</v>
      </c>
      <c r="J31" s="46">
        <f t="shared" si="6"/>
        <v>21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3">
        <f t="shared" si="3"/>
        <v>100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3</v>
      </c>
      <c r="F48" s="71">
        <v>1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</v>
      </c>
      <c r="F49" s="71">
        <v>2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</v>
      </c>
      <c r="F58" s="71">
        <v>1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1</v>
      </c>
      <c r="F62" s="71">
        <v>1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3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3</v>
      </c>
      <c r="F77" s="71">
        <v>2</v>
      </c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25</v>
      </c>
      <c r="P77" s="123">
        <f t="shared" si="3"/>
        <v>125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5</v>
      </c>
      <c r="F80" s="71"/>
      <c r="G80" s="46">
        <f t="shared" si="5"/>
        <v>5</v>
      </c>
      <c r="H80" s="78">
        <v>2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6</v>
      </c>
      <c r="F117" s="71"/>
      <c r="G117" s="46">
        <f t="shared" si="23"/>
        <v>6</v>
      </c>
      <c r="H117" s="78">
        <v>1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3</v>
      </c>
      <c r="F133" s="71">
        <v>5</v>
      </c>
      <c r="G133" s="46">
        <f t="shared" si="23"/>
        <v>8</v>
      </c>
      <c r="H133" s="78">
        <v>1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>SUM(M175-O175)</f>
        <v>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6</v>
      </c>
      <c r="F180" s="71"/>
      <c r="G180" s="46">
        <f t="shared" si="30"/>
        <v>6</v>
      </c>
      <c r="H180" s="78">
        <v>1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1429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2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3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729.25000000000011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325</v>
      </c>
      <c r="O264" s="2">
        <v>325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48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3">
        <f t="shared" ref="P6:P80" si="3">SUM(M6-O6)</f>
        <v>50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3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3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3">
        <f t="shared" si="3"/>
        <v>100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3">
        <f>SUM(M49-O49)</f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0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3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775.96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950</v>
      </c>
      <c r="O264" s="2">
        <v>100</v>
      </c>
      <c r="P264" s="2">
        <v>100</v>
      </c>
      <c r="Q264" s="88">
        <v>750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68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48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80" si="2">SUM(M6-O6)</f>
        <v>0</v>
      </c>
      <c r="Q6" s="90">
        <v>39.29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102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123">
        <f t="shared" si="2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1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1"/>
        <v>1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1"/>
        <v>21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1"/>
        <v>0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123">
        <f t="shared" si="2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1"/>
        <v>1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23">
        <f t="shared" si="2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1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1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1"/>
        <v>0</v>
      </c>
      <c r="K53" s="72">
        <v>1</v>
      </c>
      <c r="L53" s="20">
        <v>50</v>
      </c>
      <c r="M53" s="65">
        <f t="shared" si="6"/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1"/>
        <v>3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1"/>
        <v>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7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7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7"/>
        <v>5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7"/>
        <v>3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7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5</v>
      </c>
      <c r="F112" s="71"/>
      <c r="G112" s="46">
        <f t="shared" si="22"/>
        <v>5</v>
      </c>
      <c r="H112" s="78">
        <v>0</v>
      </c>
      <c r="I112" s="76">
        <v>0</v>
      </c>
      <c r="J112" s="46">
        <f t="shared" si="7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2</v>
      </c>
      <c r="F113" s="71"/>
      <c r="G113" s="46">
        <f t="shared" si="22"/>
        <v>2</v>
      </c>
      <c r="H113" s="78">
        <v>0</v>
      </c>
      <c r="I113" s="76">
        <v>0</v>
      </c>
      <c r="J113" s="46">
        <f t="shared" si="7"/>
        <v>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3">
        <f t="shared" si="9"/>
        <v>55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3</v>
      </c>
      <c r="F115" s="71"/>
      <c r="G115" s="46">
        <f t="shared" si="22"/>
        <v>3</v>
      </c>
      <c r="H115" s="78">
        <v>0</v>
      </c>
      <c r="I115" s="76">
        <v>0</v>
      </c>
      <c r="J115" s="46">
        <f t="shared" si="7"/>
        <v>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22"/>
        <v>10</v>
      </c>
      <c r="H116" s="78">
        <v>0</v>
      </c>
      <c r="I116" s="76">
        <v>0</v>
      </c>
      <c r="J116" s="46">
        <f t="shared" si="7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5</v>
      </c>
      <c r="F117" s="71"/>
      <c r="G117" s="46">
        <f t="shared" si="22"/>
        <v>5</v>
      </c>
      <c r="H117" s="78">
        <v>0</v>
      </c>
      <c r="I117" s="76">
        <v>0</v>
      </c>
      <c r="J117" s="46">
        <f t="shared" si="7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22"/>
        <v>2</v>
      </c>
      <c r="H131" s="78">
        <v>0</v>
      </c>
      <c r="I131" s="76">
        <v>0</v>
      </c>
      <c r="J131" s="46">
        <f t="shared" si="7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3</v>
      </c>
      <c r="F132" s="71"/>
      <c r="G132" s="46">
        <f t="shared" si="22"/>
        <v>3</v>
      </c>
      <c r="H132" s="78">
        <v>0</v>
      </c>
      <c r="I132" s="76">
        <v>0</v>
      </c>
      <c r="J132" s="46">
        <f t="shared" si="7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3">
        <f t="shared" si="9"/>
        <v>60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7</v>
      </c>
      <c r="F133" s="71"/>
      <c r="G133" s="46">
        <f t="shared" si="22"/>
        <v>7</v>
      </c>
      <c r="H133" s="78">
        <v>0</v>
      </c>
      <c r="I133" s="76">
        <v>0</v>
      </c>
      <c r="J133" s="46">
        <f t="shared" ref="J133:J196" si="27">+G133-H133-K133-I133</f>
        <v>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9"/>
        <v>50</v>
      </c>
      <c r="Q133" s="90">
        <v>21.75</v>
      </c>
      <c r="R133" s="43">
        <f t="shared" si="10"/>
        <v>21.75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7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15</v>
      </c>
      <c r="F175" s="71"/>
      <c r="G175" s="46">
        <f t="shared" si="28"/>
        <v>15</v>
      </c>
      <c r="H175" s="78">
        <v>0</v>
      </c>
      <c r="I175" s="76">
        <v>0</v>
      </c>
      <c r="J175" s="46">
        <f t="shared" si="27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5</v>
      </c>
      <c r="F180" s="71"/>
      <c r="G180" s="46">
        <f t="shared" si="28"/>
        <v>5</v>
      </c>
      <c r="H180" s="78">
        <v>0</v>
      </c>
      <c r="I180" s="76">
        <v>0</v>
      </c>
      <c r="J180" s="46">
        <f t="shared" si="27"/>
        <v>5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7"/>
        <v>0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30"/>
        <v>0</v>
      </c>
      <c r="N186" s="17" t="s">
        <v>16</v>
      </c>
      <c r="O186" s="18"/>
      <c r="P186" s="23">
        <f t="shared" si="31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30"/>
        <v>0</v>
      </c>
      <c r="N190" s="17" t="s">
        <v>16</v>
      </c>
      <c r="O190" s="18"/>
      <c r="P190" s="23">
        <f t="shared" si="31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7"/>
        <v>0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7"/>
        <v>0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7"/>
        <v>0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</v>
      </c>
      <c r="F196" s="71"/>
      <c r="G196" s="46">
        <f t="shared" si="28"/>
        <v>2</v>
      </c>
      <c r="H196" s="78">
        <v>0</v>
      </c>
      <c r="I196" s="76">
        <v>0</v>
      </c>
      <c r="J196" s="46">
        <f t="shared" si="27"/>
        <v>2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ref="J197:J259" si="35">+G197-H197-K197-I197</f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11</v>
      </c>
      <c r="F198" s="71"/>
      <c r="G198" s="46">
        <f t="shared" si="28"/>
        <v>11</v>
      </c>
      <c r="H198" s="78">
        <v>0</v>
      </c>
      <c r="I198" s="76">
        <v>0</v>
      </c>
      <c r="J198" s="46">
        <f t="shared" si="35"/>
        <v>11</v>
      </c>
      <c r="K198" s="72"/>
      <c r="L198" s="20">
        <v>150</v>
      </c>
      <c r="M198" s="65">
        <f t="shared" si="30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35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35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35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35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35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35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76</v>
      </c>
      <c r="F205" s="71"/>
      <c r="G205" s="46">
        <f t="shared" si="28"/>
        <v>76</v>
      </c>
      <c r="H205" s="78">
        <v>0</v>
      </c>
      <c r="I205" s="76">
        <v>0</v>
      </c>
      <c r="J205" s="46">
        <f t="shared" si="35"/>
        <v>76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35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5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4</v>
      </c>
      <c r="F208" s="71"/>
      <c r="G208" s="46">
        <f t="shared" si="28"/>
        <v>4</v>
      </c>
      <c r="H208" s="78">
        <v>0</v>
      </c>
      <c r="I208" s="76">
        <v>0</v>
      </c>
      <c r="J208" s="46">
        <f t="shared" si="35"/>
        <v>4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35"/>
        <v>0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35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35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35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35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35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35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35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35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35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35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35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35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35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35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35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35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35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35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35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35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35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5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8">E235+F235</f>
        <v>0</v>
      </c>
      <c r="H235" s="78">
        <v>0</v>
      </c>
      <c r="I235" s="76">
        <v>0</v>
      </c>
      <c r="J235" s="46">
        <f t="shared" si="35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8"/>
        <v>0</v>
      </c>
      <c r="H236" s="78">
        <v>0</v>
      </c>
      <c r="I236" s="76">
        <v>0</v>
      </c>
      <c r="J236" s="46">
        <f t="shared" si="35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8"/>
        <v>0</v>
      </c>
      <c r="H237" s="78">
        <v>0</v>
      </c>
      <c r="I237" s="76">
        <v>0</v>
      </c>
      <c r="J237" s="46">
        <f t="shared" si="35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8"/>
        <v>0</v>
      </c>
      <c r="H238" s="78">
        <v>0</v>
      </c>
      <c r="I238" s="76">
        <v>0</v>
      </c>
      <c r="J238" s="46">
        <f t="shared" si="35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8"/>
        <v>0</v>
      </c>
      <c r="H239" s="78">
        <v>0</v>
      </c>
      <c r="I239" s="76">
        <v>0</v>
      </c>
      <c r="J239" s="46">
        <f t="shared" si="35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8"/>
        <v>0</v>
      </c>
      <c r="H240" s="78">
        <v>0</v>
      </c>
      <c r="I240" s="76">
        <v>0</v>
      </c>
      <c r="J240" s="46">
        <f t="shared" si="35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8"/>
        <v>0</v>
      </c>
      <c r="H241" s="78">
        <v>0</v>
      </c>
      <c r="I241" s="76">
        <v>0</v>
      </c>
      <c r="J241" s="46">
        <f t="shared" si="35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8"/>
        <v>0</v>
      </c>
      <c r="H242" s="78">
        <v>0</v>
      </c>
      <c r="I242" s="76">
        <v>0</v>
      </c>
      <c r="J242" s="46">
        <f t="shared" si="35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+'18'!J243</f>
        <v>0</v>
      </c>
      <c r="F243" s="71"/>
      <c r="G243" s="46">
        <f t="shared" si="38"/>
        <v>0</v>
      </c>
      <c r="H243" s="78">
        <v>0</v>
      </c>
      <c r="I243" s="76">
        <v>0</v>
      </c>
      <c r="J243" s="46">
        <f t="shared" si="35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ref="P243:P246" si="43">SUM(M243-O243)</f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+'18'!J244</f>
        <v>0</v>
      </c>
      <c r="F244" s="71"/>
      <c r="G244" s="46">
        <f t="shared" si="38"/>
        <v>0</v>
      </c>
      <c r="H244" s="78">
        <v>0</v>
      </c>
      <c r="I244" s="76">
        <v>0</v>
      </c>
      <c r="J244" s="46">
        <f t="shared" si="35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43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+'18'!J245</f>
        <v>0</v>
      </c>
      <c r="F245" s="71"/>
      <c r="G245" s="46">
        <f t="shared" si="38"/>
        <v>0</v>
      </c>
      <c r="H245" s="78">
        <v>0</v>
      </c>
      <c r="I245" s="76">
        <v>0</v>
      </c>
      <c r="J245" s="46">
        <f t="shared" si="35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43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+'18'!J246</f>
        <v>0</v>
      </c>
      <c r="F246" s="71"/>
      <c r="G246" s="46">
        <f t="shared" si="38"/>
        <v>0</v>
      </c>
      <c r="H246" s="78">
        <v>0</v>
      </c>
      <c r="I246" s="76">
        <v>0</v>
      </c>
      <c r="J246" s="46">
        <f t="shared" si="35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43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+'18'!J247</f>
        <v>0</v>
      </c>
      <c r="F247" s="71"/>
      <c r="G247" s="46">
        <f t="shared" si="38"/>
        <v>0</v>
      </c>
      <c r="H247" s="78">
        <v>0</v>
      </c>
      <c r="I247" s="76">
        <v>0</v>
      </c>
      <c r="J247" s="46">
        <f t="shared" si="35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+'18'!J248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5"/>
        <v>0</v>
      </c>
      <c r="K248" s="72"/>
      <c r="L248" s="20">
        <v>50</v>
      </c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+'18'!J249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5"/>
        <v>0</v>
      </c>
      <c r="K249" s="72"/>
      <c r="L249" s="20">
        <v>50</v>
      </c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5"/>
        <v>0</v>
      </c>
      <c r="K250" s="72"/>
      <c r="L250" s="20"/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5"/>
        <v>0</v>
      </c>
      <c r="K251" s="72"/>
      <c r="L251" s="20"/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5"/>
        <v>0</v>
      </c>
      <c r="K252" s="72"/>
      <c r="L252" s="20"/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35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5"/>
        <v>0</v>
      </c>
      <c r="K254" s="72"/>
      <c r="L254" s="20"/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5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si="35"/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ref="P257" si="51">SUM(M257-O257)</f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si="35"/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189.5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</v>
      </c>
      <c r="O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12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3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3">
        <f t="shared" si="3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6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1" si="30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15</v>
      </c>
      <c r="F175" s="71"/>
      <c r="G175" s="46">
        <f t="shared" si="29"/>
        <v>15</v>
      </c>
      <c r="H175" s="78">
        <v>0</v>
      </c>
      <c r="I175" s="76">
        <v>0</v>
      </c>
      <c r="J175" s="46">
        <f t="shared" si="30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/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5</v>
      </c>
      <c r="F180" s="71"/>
      <c r="G180" s="46">
        <f t="shared" si="29"/>
        <v>5</v>
      </c>
      <c r="H180" s="78">
        <v>0</v>
      </c>
      <c r="I180" s="76">
        <v>0</v>
      </c>
      <c r="J180" s="46">
        <f t="shared" si="30"/>
        <v>5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/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/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/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ref="P188:P194" si="37"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7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</v>
      </c>
      <c r="F196" s="71"/>
      <c r="G196" s="46">
        <f t="shared" si="29"/>
        <v>2</v>
      </c>
      <c r="H196" s="78">
        <v>0</v>
      </c>
      <c r="I196" s="76">
        <v>0</v>
      </c>
      <c r="J196" s="46">
        <f t="shared" si="30"/>
        <v>2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11</v>
      </c>
      <c r="F198" s="71"/>
      <c r="G198" s="46">
        <f t="shared" si="29"/>
        <v>11</v>
      </c>
      <c r="H198" s="78">
        <v>0</v>
      </c>
      <c r="I198" s="76">
        <v>0</v>
      </c>
      <c r="J198" s="46">
        <f t="shared" si="30"/>
        <v>11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/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/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/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/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/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/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76</v>
      </c>
      <c r="F205" s="71"/>
      <c r="G205" s="46">
        <f t="shared" si="29"/>
        <v>76</v>
      </c>
      <c r="H205" s="78">
        <v>0</v>
      </c>
      <c r="I205" s="76">
        <v>0</v>
      </c>
      <c r="J205" s="46">
        <f t="shared" si="30"/>
        <v>75</v>
      </c>
      <c r="K205" s="72">
        <v>1</v>
      </c>
      <c r="L205" s="20">
        <v>55</v>
      </c>
      <c r="M205" s="65">
        <f t="shared" si="33"/>
        <v>55</v>
      </c>
      <c r="N205" s="17" t="s">
        <v>16</v>
      </c>
      <c r="O205" s="18"/>
      <c r="P205" s="123">
        <f t="shared" si="34"/>
        <v>55</v>
      </c>
      <c r="Q205" s="90"/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/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4</v>
      </c>
      <c r="F208" s="71"/>
      <c r="G208" s="46">
        <f t="shared" si="29"/>
        <v>4</v>
      </c>
      <c r="H208" s="78">
        <v>0</v>
      </c>
      <c r="I208" s="76">
        <v>0</v>
      </c>
      <c r="J208" s="46">
        <f t="shared" si="30"/>
        <v>4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4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/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/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/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/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/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/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/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/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ref="J232:J250" si="41">+G232-H232-K232-I232</f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+'19'!J248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+'19'!J249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ref="J251:J258" si="48">+G251-H251-K251-I251</f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8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8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8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8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8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450.56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405</v>
      </c>
      <c r="O264" s="2">
        <v>155</v>
      </c>
      <c r="P264" s="2">
        <v>50</v>
      </c>
      <c r="Q264" s="88">
        <v>100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1430</v>
      </c>
      <c r="O15" s="18">
        <v>50</v>
      </c>
      <c r="P15" s="23">
        <f t="shared" si="3"/>
        <v>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20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23">
        <f t="shared" si="3"/>
        <v>700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75</v>
      </c>
      <c r="F205" s="71"/>
      <c r="G205" s="46">
        <f t="shared" si="30"/>
        <v>75</v>
      </c>
      <c r="H205" s="78">
        <v>0</v>
      </c>
      <c r="I205" s="76">
        <v>0</v>
      </c>
      <c r="J205" s="46">
        <f t="shared" si="31"/>
        <v>75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374.03000000000003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760</v>
      </c>
      <c r="O264" s="2">
        <v>60</v>
      </c>
      <c r="P264" s="2">
        <v>700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3" sqref="B243:L247"/>
      <selection pane="topRight" activeCell="B243" sqref="B243:L247"/>
      <selection pane="bottomLeft" activeCell="B243" sqref="B243:L247"/>
      <selection pane="bottomRight" activeCell="O94" sqref="O9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10</v>
      </c>
      <c r="F5" s="71">
        <v>8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46</v>
      </c>
      <c r="F6" s="71">
        <v>20</v>
      </c>
      <c r="G6" s="46">
        <f t="shared" si="0"/>
        <v>66</v>
      </c>
      <c r="H6" s="78">
        <v>0</v>
      </c>
      <c r="I6" s="76">
        <v>0</v>
      </c>
      <c r="J6" s="46">
        <f t="shared" si="1"/>
        <v>66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2</v>
      </c>
      <c r="F15" s="71">
        <v>3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20</v>
      </c>
      <c r="F22" s="71">
        <v>10</v>
      </c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13</v>
      </c>
      <c r="F24" s="71">
        <v>5</v>
      </c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7</v>
      </c>
      <c r="F28" s="71">
        <v>5</v>
      </c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21</v>
      </c>
      <c r="F31" s="71">
        <v>10</v>
      </c>
      <c r="G31" s="46">
        <f t="shared" si="5"/>
        <v>31</v>
      </c>
      <c r="H31" s="78">
        <v>0</v>
      </c>
      <c r="I31" s="76">
        <v>0</v>
      </c>
      <c r="J31" s="46">
        <f t="shared" si="6"/>
        <v>30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</v>
      </c>
      <c r="F49" s="71">
        <v>1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3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1</v>
      </c>
      <c r="F132" s="71">
        <v>3</v>
      </c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>
        <v>20</v>
      </c>
      <c r="G150" s="46">
        <f t="shared" si="23"/>
        <v>20</v>
      </c>
      <c r="H150" s="78">
        <v>0</v>
      </c>
      <c r="I150" s="76">
        <v>0</v>
      </c>
      <c r="J150" s="46">
        <f t="shared" si="24"/>
        <v>20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</v>
      </c>
      <c r="F196" s="71">
        <v>5</v>
      </c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75</v>
      </c>
      <c r="F205" s="71"/>
      <c r="G205" s="46">
        <f t="shared" si="30"/>
        <v>75</v>
      </c>
      <c r="H205" s="78">
        <v>0</v>
      </c>
      <c r="I205" s="76">
        <v>0</v>
      </c>
      <c r="J205" s="46">
        <f t="shared" si="31"/>
        <v>75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+'21'!J248</f>
        <v>0</v>
      </c>
      <c r="F248" s="71">
        <v>5</v>
      </c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+'21'!J249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322.34000000000003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135</v>
      </c>
      <c r="O264" s="2">
        <v>100</v>
      </c>
      <c r="P264" s="2">
        <v>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P115" sqref="P115:P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14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3">
        <f>SUM(M5-O5)</f>
        <v>150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66</v>
      </c>
      <c r="F6" s="71"/>
      <c r="G6" s="46">
        <f t="shared" si="0"/>
        <v>66</v>
      </c>
      <c r="H6" s="78">
        <v>0</v>
      </c>
      <c r="I6" s="76">
        <v>0</v>
      </c>
      <c r="J6" s="46">
        <f t="shared" si="1"/>
        <v>65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3">
        <f t="shared" si="3"/>
        <v>100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3">
        <f t="shared" si="3"/>
        <v>100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12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6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6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6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6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6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4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3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3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20</v>
      </c>
      <c r="F150" s="71"/>
      <c r="G150" s="46">
        <f t="shared" si="23"/>
        <v>20</v>
      </c>
      <c r="H150" s="78">
        <v>0</v>
      </c>
      <c r="I150" s="76">
        <v>0</v>
      </c>
      <c r="J150" s="46">
        <f t="shared" si="24"/>
        <v>19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/>
      <c r="P150" s="123">
        <f t="shared" si="8"/>
        <v>55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>
        <v>10</v>
      </c>
      <c r="G185" s="46">
        <f t="shared" si="30"/>
        <v>10</v>
      </c>
      <c r="H185" s="78">
        <v>0</v>
      </c>
      <c r="I185" s="76">
        <v>0</v>
      </c>
      <c r="J185" s="46">
        <f t="shared" si="31"/>
        <v>8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ref="P190:P219" si="38">SUM(M190-O190)</f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8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8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8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5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3">
        <f t="shared" si="38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8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8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8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8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75</v>
      </c>
      <c r="F205" s="71"/>
      <c r="G205" s="46">
        <f t="shared" si="30"/>
        <v>75</v>
      </c>
      <c r="H205" s="78">
        <v>0</v>
      </c>
      <c r="I205" s="76">
        <v>0</v>
      </c>
      <c r="J205" s="46">
        <f t="shared" si="31"/>
        <v>73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>SUM(M205-O205)</f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3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3">
        <f t="shared" si="38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3">
        <f t="shared" si="38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si="41"/>
        <v>0</v>
      </c>
      <c r="H235" s="78">
        <v>0</v>
      </c>
      <c r="I235" s="76">
        <v>0</v>
      </c>
      <c r="J235" s="46">
        <f t="shared" si="42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+'22'!J243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+'22'!J244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+'22'!J245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+'22'!J246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+'22'!J247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+'22'!J248</f>
        <v>5</v>
      </c>
      <c r="F248" s="71"/>
      <c r="G248" s="46">
        <f t="shared" si="41"/>
        <v>5</v>
      </c>
      <c r="H248" s="78">
        <v>0</v>
      </c>
      <c r="I248" s="76">
        <v>0</v>
      </c>
      <c r="J248" s="46">
        <f t="shared" si="42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+'22'!J249</f>
        <v>5</v>
      </c>
      <c r="F249" s="71"/>
      <c r="G249" s="46">
        <f t="shared" si="41"/>
        <v>5</v>
      </c>
      <c r="H249" s="78">
        <v>0</v>
      </c>
      <c r="I249" s="76">
        <v>0</v>
      </c>
      <c r="J249" s="46">
        <f t="shared" si="42"/>
        <v>3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3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1279.5500000000002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860</v>
      </c>
      <c r="O264" s="2">
        <v>65</v>
      </c>
      <c r="P264" s="2">
        <v>200</v>
      </c>
      <c r="Q264" s="2">
        <v>130</v>
      </c>
      <c r="R264" s="2">
        <v>50</v>
      </c>
      <c r="S264" s="2">
        <v>260</v>
      </c>
      <c r="T264" s="2">
        <v>155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1645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1645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116" sqref="P116:P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8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65</v>
      </c>
      <c r="F6" s="71"/>
      <c r="G6" s="46">
        <f t="shared" si="0"/>
        <v>65</v>
      </c>
      <c r="H6" s="78">
        <v>0</v>
      </c>
      <c r="I6" s="76">
        <v>0</v>
      </c>
      <c r="J6" s="46">
        <f t="shared" si="1"/>
        <v>60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250</v>
      </c>
      <c r="P6" s="123">
        <f t="shared" ref="P6:P80" si="3">SUM(M6-O6)</f>
        <v>250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3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3">
        <f t="shared" si="3"/>
        <v>50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3">
        <f t="shared" si="3"/>
        <v>150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3">
        <f t="shared" si="3"/>
        <v>100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3">
        <f t="shared" si="3"/>
        <v>50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23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23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19</v>
      </c>
      <c r="F150" s="71"/>
      <c r="G150" s="46">
        <f t="shared" si="23"/>
        <v>19</v>
      </c>
      <c r="H150" s="78">
        <v>0</v>
      </c>
      <c r="I150" s="76">
        <v>0</v>
      </c>
      <c r="J150" s="46">
        <f t="shared" si="24"/>
        <v>19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>SUM(M175-O175)</f>
        <v>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>
        <v>10</v>
      </c>
      <c r="G178" s="46">
        <f t="shared" si="30"/>
        <v>10</v>
      </c>
      <c r="H178" s="78">
        <v>0</v>
      </c>
      <c r="I178" s="76">
        <v>0</v>
      </c>
      <c r="J178" s="46">
        <f t="shared" si="31"/>
        <v>8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3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73</v>
      </c>
      <c r="F205" s="71"/>
      <c r="G205" s="46">
        <f t="shared" si="30"/>
        <v>73</v>
      </c>
      <c r="H205" s="78">
        <v>0</v>
      </c>
      <c r="I205" s="76">
        <v>0</v>
      </c>
      <c r="J205" s="46">
        <f t="shared" si="31"/>
        <v>73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+'23'!J248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+'23'!J249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1138.0900000000001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150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0" sqref="L250"/>
      <selection pane="topRight" activeCell="L250" sqref="L250"/>
      <selection pane="bottomLeft" activeCell="L250" sqref="L250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60</v>
      </c>
      <c r="F6" s="71"/>
      <c r="G6" s="46">
        <f t="shared" si="0"/>
        <v>60</v>
      </c>
      <c r="H6" s="78">
        <v>0</v>
      </c>
      <c r="I6" s="76">
        <v>0</v>
      </c>
      <c r="J6" s="46">
        <f t="shared" si="1"/>
        <v>58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50</v>
      </c>
      <c r="P15" s="23">
        <f t="shared" si="3"/>
        <v>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3">
        <f t="shared" si="3"/>
        <v>150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3">
        <f t="shared" si="3"/>
        <v>50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19</v>
      </c>
      <c r="F150" s="71"/>
      <c r="G150" s="46">
        <f t="shared" si="20"/>
        <v>19</v>
      </c>
      <c r="H150" s="78">
        <v>0</v>
      </c>
      <c r="I150" s="76">
        <v>0</v>
      </c>
      <c r="J150" s="46">
        <f t="shared" si="21"/>
        <v>19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11</v>
      </c>
      <c r="F198" s="71"/>
      <c r="G198" s="46">
        <f t="shared" si="27"/>
        <v>11</v>
      </c>
      <c r="H198" s="78">
        <v>0</v>
      </c>
      <c r="I198" s="76">
        <v>0</v>
      </c>
      <c r="J198" s="46">
        <f t="shared" si="28"/>
        <v>11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73</v>
      </c>
      <c r="F205" s="71"/>
      <c r="G205" s="46">
        <f t="shared" si="27"/>
        <v>73</v>
      </c>
      <c r="H205" s="78">
        <v>0</v>
      </c>
      <c r="I205" s="76">
        <v>0</v>
      </c>
      <c r="J205" s="46">
        <f t="shared" si="28"/>
        <v>72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3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2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3">
        <f t="shared" si="2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23">
        <f t="shared" ref="P209:P257" si="36">SUM(M209-O209)</f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1" si="39">E235+F235</f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40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40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40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40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40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40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40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40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+'24'!J248</f>
        <v>5</v>
      </c>
      <c r="F248" s="71"/>
      <c r="G248" s="46">
        <f t="shared" si="39"/>
        <v>5</v>
      </c>
      <c r="H248" s="78">
        <v>0</v>
      </c>
      <c r="I248" s="76">
        <v>0</v>
      </c>
      <c r="J248" s="46">
        <f t="shared" si="38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+'24'!J249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38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4">E253+F253</f>
        <v>0</v>
      </c>
      <c r="H253" s="78">
        <v>0</v>
      </c>
      <c r="I253" s="76">
        <v>0</v>
      </c>
      <c r="J253" s="46">
        <f t="shared" ref="J253" si="45">+G253-H253-K253-I253</f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2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608.31999999999994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645</v>
      </c>
      <c r="O264" s="2">
        <v>200</v>
      </c>
      <c r="P264" s="2">
        <v>185</v>
      </c>
      <c r="Q264" s="2">
        <v>110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58</v>
      </c>
      <c r="F6" s="71"/>
      <c r="G6" s="46">
        <f t="shared" si="0"/>
        <v>58</v>
      </c>
      <c r="H6" s="78">
        <v>0</v>
      </c>
      <c r="I6" s="76">
        <v>0</v>
      </c>
      <c r="J6" s="46">
        <f t="shared" si="1"/>
        <v>56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11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ref="P12:P69" si="5">SUM(M12-O12)</f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5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12</v>
      </c>
      <c r="F28" s="71"/>
      <c r="G28" s="46">
        <f t="shared" si="6"/>
        <v>12</v>
      </c>
      <c r="H28" s="78">
        <v>0</v>
      </c>
      <c r="I28" s="76">
        <v>0</v>
      </c>
      <c r="J28" s="46">
        <f t="shared" si="7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1</v>
      </c>
      <c r="F29" s="71"/>
      <c r="G29" s="46">
        <f t="shared" si="6"/>
        <v>1</v>
      </c>
      <c r="H29" s="78">
        <v>0</v>
      </c>
      <c r="I29" s="76">
        <v>0</v>
      </c>
      <c r="J29" s="46">
        <f t="shared" si="7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26</v>
      </c>
      <c r="F31" s="71"/>
      <c r="G31" s="46">
        <f t="shared" si="6"/>
        <v>26</v>
      </c>
      <c r="H31" s="78">
        <v>0</v>
      </c>
      <c r="I31" s="76">
        <v>0</v>
      </c>
      <c r="J31" s="46">
        <f t="shared" si="7"/>
        <v>25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3">
        <f t="shared" si="5"/>
        <v>50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6"/>
        <v>4</v>
      </c>
      <c r="H39" s="78">
        <v>0</v>
      </c>
      <c r="I39" s="76">
        <v>0</v>
      </c>
      <c r="J39" s="46">
        <f t="shared" si="7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3">
        <f t="shared" si="5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6</v>
      </c>
      <c r="F40" s="71"/>
      <c r="G40" s="46">
        <f t="shared" si="6"/>
        <v>6</v>
      </c>
      <c r="H40" s="78">
        <v>0</v>
      </c>
      <c r="I40" s="76">
        <v>0</v>
      </c>
      <c r="J40" s="46">
        <f t="shared" si="7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3">
        <f t="shared" si="5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5</v>
      </c>
      <c r="F41" s="71"/>
      <c r="G41" s="46">
        <f t="shared" si="6"/>
        <v>5</v>
      </c>
      <c r="H41" s="78">
        <v>0</v>
      </c>
      <c r="I41" s="76">
        <v>0</v>
      </c>
      <c r="J41" s="46">
        <f t="shared" si="7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</v>
      </c>
      <c r="F47" s="71"/>
      <c r="G47" s="46">
        <f t="shared" si="6"/>
        <v>1</v>
      </c>
      <c r="H47" s="78">
        <v>0</v>
      </c>
      <c r="I47" s="76">
        <v>0</v>
      </c>
      <c r="J47" s="46">
        <f t="shared" si="7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2</v>
      </c>
      <c r="F48" s="71"/>
      <c r="G48" s="46">
        <f t="shared" si="6"/>
        <v>2</v>
      </c>
      <c r="H48" s="78">
        <v>0</v>
      </c>
      <c r="I48" s="76">
        <v>0</v>
      </c>
      <c r="J48" s="46">
        <f t="shared" si="7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</v>
      </c>
      <c r="F49" s="71"/>
      <c r="G49" s="46">
        <f t="shared" si="6"/>
        <v>1</v>
      </c>
      <c r="H49" s="78">
        <v>0</v>
      </c>
      <c r="I49" s="76">
        <v>0</v>
      </c>
      <c r="J49" s="46">
        <f t="shared" si="7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6"/>
        <v>0</v>
      </c>
      <c r="H50" s="78">
        <v>0</v>
      </c>
      <c r="I50" s="76">
        <v>0</v>
      </c>
      <c r="J50" s="46">
        <f t="shared" si="7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2</v>
      </c>
      <c r="F53" s="71"/>
      <c r="G53" s="46">
        <f t="shared" si="6"/>
        <v>2</v>
      </c>
      <c r="H53" s="78">
        <v>0</v>
      </c>
      <c r="I53" s="76">
        <v>0</v>
      </c>
      <c r="J53" s="46">
        <f t="shared" si="7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1</v>
      </c>
      <c r="F57" s="71"/>
      <c r="G57" s="46">
        <f t="shared" si="6"/>
        <v>1</v>
      </c>
      <c r="H57" s="78">
        <v>0</v>
      </c>
      <c r="I57" s="76">
        <v>0</v>
      </c>
      <c r="J57" s="46">
        <f t="shared" si="7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4</v>
      </c>
      <c r="F58" s="71"/>
      <c r="G58" s="46">
        <f t="shared" si="6"/>
        <v>4</v>
      </c>
      <c r="H58" s="78">
        <v>0</v>
      </c>
      <c r="I58" s="76">
        <v>0</v>
      </c>
      <c r="J58" s="46">
        <f t="shared" si="7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4</v>
      </c>
      <c r="F62" s="71"/>
      <c r="G62" s="46">
        <f t="shared" si="6"/>
        <v>4</v>
      </c>
      <c r="H62" s="78">
        <v>0</v>
      </c>
      <c r="I62" s="76">
        <v>0</v>
      </c>
      <c r="J62" s="46">
        <f t="shared" si="7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3</v>
      </c>
      <c r="F65" s="71"/>
      <c r="G65" s="46">
        <f t="shared" si="6"/>
        <v>3</v>
      </c>
      <c r="H65" s="78">
        <v>0</v>
      </c>
      <c r="I65" s="76">
        <v>0</v>
      </c>
      <c r="J65" s="46">
        <f t="shared" si="7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3">
        <f t="shared" si="5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6"/>
        <v>2</v>
      </c>
      <c r="H66" s="78">
        <v>0</v>
      </c>
      <c r="I66" s="76">
        <v>0</v>
      </c>
      <c r="J66" s="46">
        <f t="shared" si="7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2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3</v>
      </c>
      <c r="F72" s="71"/>
      <c r="G72" s="46">
        <f t="shared" si="6"/>
        <v>3</v>
      </c>
      <c r="H72" s="78">
        <v>0</v>
      </c>
      <c r="I72" s="76">
        <v>0</v>
      </c>
      <c r="J72" s="46">
        <f t="shared" si="7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ref="P73:P133" si="9">SUM(M73-O73)</f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1</v>
      </c>
      <c r="F74" s="71"/>
      <c r="G74" s="46">
        <f t="shared" si="6"/>
        <v>1</v>
      </c>
      <c r="H74" s="78">
        <v>0</v>
      </c>
      <c r="I74" s="76">
        <v>0</v>
      </c>
      <c r="J74" s="46">
        <f t="shared" si="7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9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9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4</v>
      </c>
      <c r="F77" s="71"/>
      <c r="G77" s="46">
        <f t="shared" si="6"/>
        <v>4</v>
      </c>
      <c r="H77" s="78">
        <v>0</v>
      </c>
      <c r="I77" s="76">
        <v>0</v>
      </c>
      <c r="J77" s="46">
        <f t="shared" si="7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9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9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9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4</v>
      </c>
      <c r="F80" s="71"/>
      <c r="G80" s="46">
        <f t="shared" si="6"/>
        <v>4</v>
      </c>
      <c r="H80" s="78">
        <v>0</v>
      </c>
      <c r="I80" s="76">
        <v>0</v>
      </c>
      <c r="J80" s="46">
        <f t="shared" si="7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9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3</v>
      </c>
      <c r="F81" s="71"/>
      <c r="G81" s="46">
        <f t="shared" si="6"/>
        <v>3</v>
      </c>
      <c r="H81" s="78">
        <v>0</v>
      </c>
      <c r="I81" s="76">
        <v>0</v>
      </c>
      <c r="J81" s="46">
        <f t="shared" si="7"/>
        <v>2</v>
      </c>
      <c r="K81" s="72">
        <v>1</v>
      </c>
      <c r="L81" s="20">
        <v>55</v>
      </c>
      <c r="M81" s="65">
        <f t="shared" ref="M81:M172" si="10">+L81*K81</f>
        <v>55</v>
      </c>
      <c r="N81" s="17" t="s">
        <v>16</v>
      </c>
      <c r="O81" s="18"/>
      <c r="P81" s="123">
        <f t="shared" si="9"/>
        <v>55</v>
      </c>
      <c r="Q81" s="90">
        <v>11.58</v>
      </c>
      <c r="R81" s="43">
        <f t="shared" ref="R81:R172" si="11">+K81*Q81</f>
        <v>11.58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11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11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10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10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5</v>
      </c>
      <c r="F112" s="71"/>
      <c r="G112" s="46">
        <f t="shared" si="22"/>
        <v>5</v>
      </c>
      <c r="H112" s="78">
        <v>0</v>
      </c>
      <c r="I112" s="76">
        <v>0</v>
      </c>
      <c r="J112" s="46">
        <f t="shared" si="23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</v>
      </c>
      <c r="F113" s="71"/>
      <c r="G113" s="46">
        <f t="shared" si="22"/>
        <v>1</v>
      </c>
      <c r="H113" s="78">
        <v>0</v>
      </c>
      <c r="I113" s="76">
        <v>0</v>
      </c>
      <c r="J113" s="46">
        <f t="shared" si="23"/>
        <v>1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</v>
      </c>
      <c r="F115" s="71"/>
      <c r="G115" s="46">
        <f t="shared" si="22"/>
        <v>1</v>
      </c>
      <c r="H115" s="78">
        <v>0</v>
      </c>
      <c r="I115" s="76">
        <v>0</v>
      </c>
      <c r="J115" s="46">
        <f t="shared" si="23"/>
        <v>1</v>
      </c>
      <c r="K115" s="72"/>
      <c r="L115" s="22">
        <v>60</v>
      </c>
      <c r="M115" s="65">
        <f t="shared" si="10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9</v>
      </c>
      <c r="F116" s="71"/>
      <c r="G116" s="46">
        <f t="shared" si="22"/>
        <v>9</v>
      </c>
      <c r="H116" s="78">
        <v>0</v>
      </c>
      <c r="I116" s="76">
        <v>0</v>
      </c>
      <c r="J116" s="46">
        <f t="shared" si="23"/>
        <v>9</v>
      </c>
      <c r="K116" s="72"/>
      <c r="L116" s="22">
        <v>100</v>
      </c>
      <c r="M116" s="65">
        <f t="shared" si="10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4</v>
      </c>
      <c r="F117" s="71"/>
      <c r="G117" s="46">
        <f t="shared" si="22"/>
        <v>4</v>
      </c>
      <c r="H117" s="78">
        <v>0</v>
      </c>
      <c r="I117" s="76">
        <v>0</v>
      </c>
      <c r="J117" s="46">
        <f t="shared" si="23"/>
        <v>4</v>
      </c>
      <c r="K117" s="72"/>
      <c r="L117" s="22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10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2"/>
        <v>2</v>
      </c>
      <c r="H131" s="78">
        <v>0</v>
      </c>
      <c r="I131" s="76">
        <v>0</v>
      </c>
      <c r="J131" s="46">
        <f t="shared" si="23"/>
        <v>2</v>
      </c>
      <c r="K131" s="72"/>
      <c r="L131" s="22">
        <v>50</v>
      </c>
      <c r="M131" s="65">
        <f t="shared" si="10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10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3</v>
      </c>
      <c r="F133" s="71"/>
      <c r="G133" s="46">
        <f t="shared" si="22"/>
        <v>3</v>
      </c>
      <c r="H133" s="78">
        <v>0</v>
      </c>
      <c r="I133" s="76">
        <v>0</v>
      </c>
      <c r="J133" s="46">
        <f t="shared" si="23"/>
        <v>3</v>
      </c>
      <c r="K133" s="72"/>
      <c r="L133" s="20">
        <v>50</v>
      </c>
      <c r="M133" s="65">
        <f t="shared" si="10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39" si="28">SUM(M134-O134)</f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8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8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ref="P140:P197" si="29">SUM(M140-O140)</f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10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10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19</v>
      </c>
      <c r="F150" s="71"/>
      <c r="G150" s="46">
        <f t="shared" si="22"/>
        <v>19</v>
      </c>
      <c r="H150" s="78">
        <v>0</v>
      </c>
      <c r="I150" s="76">
        <v>0</v>
      </c>
      <c r="J150" s="46">
        <f t="shared" si="23"/>
        <v>19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10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10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4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23">
        <f t="shared" si="29"/>
        <v>240</v>
      </c>
      <c r="Q185" s="90">
        <v>63</v>
      </c>
      <c r="R185" s="43">
        <f t="shared" si="35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29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3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3">
        <f t="shared" si="29"/>
        <v>240</v>
      </c>
      <c r="Q196" s="90">
        <v>73</v>
      </c>
      <c r="R196" s="43">
        <f t="shared" si="35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72</v>
      </c>
      <c r="F205" s="71"/>
      <c r="G205" s="46">
        <f t="shared" si="30"/>
        <v>72</v>
      </c>
      <c r="H205" s="78">
        <v>0</v>
      </c>
      <c r="I205" s="76">
        <v>0</v>
      </c>
      <c r="J205" s="46">
        <f t="shared" si="31"/>
        <v>72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si="41"/>
        <v>0</v>
      </c>
      <c r="H235" s="78">
        <v>0</v>
      </c>
      <c r="I235" s="76">
        <v>0</v>
      </c>
      <c r="J235" s="46">
        <f t="shared" si="42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+'25'!J243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+'25'!J244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+'25'!J245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+'25'!J246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+'25'!J248</f>
        <v>5</v>
      </c>
      <c r="F248" s="71"/>
      <c r="G248" s="46">
        <f t="shared" si="41"/>
        <v>5</v>
      </c>
      <c r="H248" s="78">
        <v>0</v>
      </c>
      <c r="I248" s="76">
        <v>0</v>
      </c>
      <c r="J248" s="46">
        <f t="shared" si="42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+'25'!J249</f>
        <v>3</v>
      </c>
      <c r="F249" s="71"/>
      <c r="G249" s="46">
        <f t="shared" si="41"/>
        <v>3</v>
      </c>
      <c r="H249" s="78">
        <v>0</v>
      </c>
      <c r="I249" s="76">
        <v>0</v>
      </c>
      <c r="J249" s="46">
        <f t="shared" si="42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733.56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1020</v>
      </c>
      <c r="O264" s="2">
        <v>240</v>
      </c>
      <c r="P264" s="2">
        <v>120</v>
      </c>
      <c r="Q264" s="2">
        <v>50</v>
      </c>
      <c r="R264" s="2">
        <v>560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V98" sqref="V9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56</v>
      </c>
      <c r="F6" s="71"/>
      <c r="G6" s="46">
        <f t="shared" si="0"/>
        <v>56</v>
      </c>
      <c r="H6" s="78">
        <v>0</v>
      </c>
      <c r="I6" s="76">
        <v>0</v>
      </c>
      <c r="J6" s="46">
        <f t="shared" si="1"/>
        <v>55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3">
        <f t="shared" si="3"/>
        <v>100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3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3">
        <f t="shared" si="3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3">
        <f t="shared" si="3"/>
        <v>100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3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13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ref="P114:P172" si="26">SUM(M114-O114)</f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6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6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6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19</v>
      </c>
      <c r="F150" s="71"/>
      <c r="G150" s="46">
        <f t="shared" si="20"/>
        <v>19</v>
      </c>
      <c r="H150" s="78">
        <v>0</v>
      </c>
      <c r="I150" s="76">
        <v>0</v>
      </c>
      <c r="J150" s="46">
        <f t="shared" si="21"/>
        <v>19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11</v>
      </c>
      <c r="F198" s="71"/>
      <c r="G198" s="46">
        <f t="shared" si="27"/>
        <v>11</v>
      </c>
      <c r="H198" s="78">
        <v>0</v>
      </c>
      <c r="I198" s="76">
        <v>0</v>
      </c>
      <c r="J198" s="46">
        <f t="shared" si="28"/>
        <v>11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72</v>
      </c>
      <c r="F205" s="71"/>
      <c r="G205" s="46">
        <f t="shared" si="27"/>
        <v>72</v>
      </c>
      <c r="H205" s="78">
        <v>0</v>
      </c>
      <c r="I205" s="76">
        <v>0</v>
      </c>
      <c r="J205" s="46">
        <f t="shared" si="28"/>
        <v>72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4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+'26'!J248</f>
        <v>5</v>
      </c>
      <c r="F248" s="71"/>
      <c r="G248" s="46">
        <f t="shared" si="39"/>
        <v>5</v>
      </c>
      <c r="H248" s="78">
        <v>0</v>
      </c>
      <c r="I248" s="76">
        <v>0</v>
      </c>
      <c r="J248" s="46">
        <f t="shared" si="40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+'26'!J249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407.85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95</v>
      </c>
      <c r="O266" s="2" t="s">
        <v>1433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W14" sqref="W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53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1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123">
        <f t="shared" si="3"/>
        <v>400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3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0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3">
        <f t="shared" si="3"/>
        <v>100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11</v>
      </c>
      <c r="F28" s="71"/>
      <c r="G28" s="46">
        <f t="shared" si="5"/>
        <v>11</v>
      </c>
      <c r="H28" s="78">
        <v>2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150</v>
      </c>
      <c r="P31" s="123">
        <f t="shared" si="3"/>
        <v>250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4</v>
      </c>
      <c r="F41" s="71"/>
      <c r="G41" s="46">
        <f t="shared" si="5"/>
        <v>4</v>
      </c>
      <c r="H41" s="78">
        <v>1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ref="P44:P55" si="7"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ref="P57:P70" si="8">SUM(M57-O57)</f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8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8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8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8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8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8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8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8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8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8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8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8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3</v>
      </c>
      <c r="F80" s="71"/>
      <c r="G80" s="46">
        <f t="shared" si="5"/>
        <v>3</v>
      </c>
      <c r="H80" s="78">
        <v>3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1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86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:P101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si="18"/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8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8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8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8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8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>
        <f t="shared" si="1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8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8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8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8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18"/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18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18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ref="P102:P105" si="30">SUM(M102-O102)</f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30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30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30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5</v>
      </c>
      <c r="F112" s="71">
        <v>4</v>
      </c>
      <c r="G112" s="46">
        <f t="shared" si="24"/>
        <v>9</v>
      </c>
      <c r="H112" s="78">
        <v>0</v>
      </c>
      <c r="I112" s="76">
        <v>0</v>
      </c>
      <c r="J112" s="46">
        <f t="shared" si="25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0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</v>
      </c>
      <c r="F113" s="71">
        <v>5</v>
      </c>
      <c r="G113" s="46">
        <f t="shared" si="24"/>
        <v>6</v>
      </c>
      <c r="H113" s="78">
        <v>0</v>
      </c>
      <c r="I113" s="76">
        <v>0</v>
      </c>
      <c r="J113" s="46">
        <f t="shared" si="25"/>
        <v>5</v>
      </c>
      <c r="K113" s="72">
        <v>1</v>
      </c>
      <c r="L113" s="20">
        <v>55</v>
      </c>
      <c r="M113" s="65">
        <f t="shared" si="9"/>
        <v>55</v>
      </c>
      <c r="N113" s="17" t="s">
        <v>16</v>
      </c>
      <c r="O113" s="18"/>
      <c r="P113" s="123">
        <f t="shared" si="10"/>
        <v>55</v>
      </c>
      <c r="Q113" s="90">
        <v>20.58</v>
      </c>
      <c r="R113" s="43">
        <f t="shared" si="11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</v>
      </c>
      <c r="F115" s="71"/>
      <c r="G115" s="46">
        <f t="shared" si="24"/>
        <v>1</v>
      </c>
      <c r="H115" s="78">
        <v>0</v>
      </c>
      <c r="I115" s="76">
        <v>0</v>
      </c>
      <c r="J115" s="46">
        <f t="shared" si="25"/>
        <v>1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9</v>
      </c>
      <c r="F116" s="71"/>
      <c r="G116" s="46">
        <f t="shared" si="24"/>
        <v>9</v>
      </c>
      <c r="H116" s="78">
        <v>2</v>
      </c>
      <c r="I116" s="76">
        <v>0</v>
      </c>
      <c r="J116" s="46">
        <f t="shared" si="25"/>
        <v>7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4</v>
      </c>
      <c r="F117" s="71">
        <v>10</v>
      </c>
      <c r="G117" s="46">
        <f t="shared" si="24"/>
        <v>14</v>
      </c>
      <c r="H117" s="78">
        <v>0</v>
      </c>
      <c r="I117" s="76">
        <v>0</v>
      </c>
      <c r="J117" s="46">
        <f t="shared" si="25"/>
        <v>14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0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3</v>
      </c>
      <c r="F133" s="71"/>
      <c r="G133" s="46">
        <f t="shared" si="24"/>
        <v>3</v>
      </c>
      <c r="H133" s="78">
        <v>0</v>
      </c>
      <c r="I133" s="76">
        <v>0</v>
      </c>
      <c r="J133" s="46">
        <f t="shared" si="25"/>
        <v>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0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19</v>
      </c>
      <c r="F150" s="71"/>
      <c r="G150" s="46">
        <f t="shared" si="24"/>
        <v>19</v>
      </c>
      <c r="H150" s="78">
        <v>0</v>
      </c>
      <c r="I150" s="76">
        <v>0</v>
      </c>
      <c r="J150" s="46">
        <f t="shared" si="25"/>
        <v>19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20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8" si="33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13</v>
      </c>
      <c r="F175" s="71"/>
      <c r="G175" s="46">
        <f t="shared" si="31"/>
        <v>13</v>
      </c>
      <c r="H175" s="78">
        <v>0</v>
      </c>
      <c r="I175" s="76">
        <v>0</v>
      </c>
      <c r="J175" s="46">
        <f t="shared" si="32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3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3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si="33"/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8</v>
      </c>
      <c r="F178" s="71"/>
      <c r="G178" s="46">
        <f t="shared" si="31"/>
        <v>8</v>
      </c>
      <c r="H178" s="78">
        <v>0</v>
      </c>
      <c r="I178" s="76">
        <v>0</v>
      </c>
      <c r="J178" s="46">
        <f t="shared" si="32"/>
        <v>8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ref="P179:P258" si="38">SUM(M179-O179)</f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3</v>
      </c>
      <c r="F180" s="71"/>
      <c r="G180" s="46">
        <f t="shared" si="31"/>
        <v>3</v>
      </c>
      <c r="H180" s="78">
        <v>0</v>
      </c>
      <c r="I180" s="76">
        <v>0</v>
      </c>
      <c r="J180" s="46">
        <f t="shared" si="32"/>
        <v>3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8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8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8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4</v>
      </c>
      <c r="F185" s="71"/>
      <c r="G185" s="46">
        <f t="shared" si="31"/>
        <v>4</v>
      </c>
      <c r="H185" s="78">
        <v>0</v>
      </c>
      <c r="I185" s="76">
        <v>0</v>
      </c>
      <c r="J185" s="46">
        <f t="shared" si="32"/>
        <v>4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8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8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8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8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8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8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</v>
      </c>
      <c r="F194" s="71"/>
      <c r="G194" s="46">
        <f t="shared" si="31"/>
        <v>2</v>
      </c>
      <c r="H194" s="78">
        <v>0</v>
      </c>
      <c r="I194" s="76">
        <v>0</v>
      </c>
      <c r="J194" s="46">
        <f t="shared" si="32"/>
        <v>2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8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8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3</v>
      </c>
      <c r="F196" s="71"/>
      <c r="G196" s="46">
        <f t="shared" si="31"/>
        <v>3</v>
      </c>
      <c r="H196" s="78">
        <v>0</v>
      </c>
      <c r="I196" s="76">
        <v>0</v>
      </c>
      <c r="J196" s="46">
        <f t="shared" si="32"/>
        <v>3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8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8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11</v>
      </c>
      <c r="F198" s="71"/>
      <c r="G198" s="46">
        <f t="shared" si="31"/>
        <v>11</v>
      </c>
      <c r="H198" s="78">
        <v>0</v>
      </c>
      <c r="I198" s="76">
        <v>0</v>
      </c>
      <c r="J198" s="46">
        <f t="shared" si="32"/>
        <v>11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8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72</v>
      </c>
      <c r="F205" s="71"/>
      <c r="G205" s="46">
        <f t="shared" si="31"/>
        <v>72</v>
      </c>
      <c r="H205" s="78">
        <v>0</v>
      </c>
      <c r="I205" s="76">
        <v>0</v>
      </c>
      <c r="J205" s="46">
        <f t="shared" si="32"/>
        <v>70</v>
      </c>
      <c r="K205" s="72">
        <v>2</v>
      </c>
      <c r="L205" s="20">
        <v>55</v>
      </c>
      <c r="M205" s="65">
        <f t="shared" si="36"/>
        <v>110</v>
      </c>
      <c r="N205" s="17" t="s">
        <v>16</v>
      </c>
      <c r="O205" s="18"/>
      <c r="P205" s="123">
        <f t="shared" si="38"/>
        <v>110</v>
      </c>
      <c r="Q205" s="90">
        <v>40</v>
      </c>
      <c r="R205" s="43">
        <f t="shared" si="37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2</v>
      </c>
      <c r="F208" s="71"/>
      <c r="G208" s="46">
        <f t="shared" si="31"/>
        <v>2</v>
      </c>
      <c r="H208" s="78">
        <v>0</v>
      </c>
      <c r="I208" s="76">
        <v>0</v>
      </c>
      <c r="J208" s="46">
        <f t="shared" si="32"/>
        <v>1</v>
      </c>
      <c r="K208" s="72">
        <v>1</v>
      </c>
      <c r="L208" s="20">
        <v>50</v>
      </c>
      <c r="M208" s="65">
        <f t="shared" si="36"/>
        <v>50</v>
      </c>
      <c r="N208" s="17" t="s">
        <v>16</v>
      </c>
      <c r="O208" s="18">
        <v>25</v>
      </c>
      <c r="P208" s="123">
        <f t="shared" si="38"/>
        <v>25</v>
      </c>
      <c r="Q208" s="90">
        <v>33</v>
      </c>
      <c r="R208" s="43">
        <f t="shared" si="37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>
        <v>5</v>
      </c>
      <c r="G209" s="46">
        <f t="shared" si="31"/>
        <v>5</v>
      </c>
      <c r="H209" s="78">
        <v>0</v>
      </c>
      <c r="I209" s="76">
        <v>0</v>
      </c>
      <c r="J209" s="46">
        <f t="shared" si="32"/>
        <v>5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4" si="44">E235+F235</f>
        <v>0</v>
      </c>
      <c r="H235" s="78">
        <v>0</v>
      </c>
      <c r="I235" s="76">
        <v>0</v>
      </c>
      <c r="J235" s="46">
        <f t="shared" si="43"/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>
        <f>+'27'!J243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+'27'!J244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+'27'!J245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+'27'!J246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+'27'!J247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>
        <f>+'27'!J248</f>
        <v>5</v>
      </c>
      <c r="F248" s="71"/>
      <c r="G248" s="46">
        <f t="shared" si="44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+'27'!J249</f>
        <v>3</v>
      </c>
      <c r="F249" s="71"/>
      <c r="G249" s="46">
        <f t="shared" si="44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6"/>
        <v>50</v>
      </c>
      <c r="N249" s="17" t="s">
        <v>16</v>
      </c>
      <c r="O249" s="18"/>
      <c r="P249" s="123">
        <f t="shared" si="38"/>
        <v>50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si="44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4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800.06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1125</v>
      </c>
      <c r="O264" s="2">
        <v>125</v>
      </c>
      <c r="P264" s="2">
        <v>100</v>
      </c>
      <c r="Q264" s="2">
        <v>200</v>
      </c>
      <c r="R264" s="2">
        <v>500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33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0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36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0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0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5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ref="P86:P145" si="12">SUM(M86-O86)</f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12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2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12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12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12"/>
        <v>0</v>
      </c>
      <c r="Q134" s="119"/>
      <c r="R134" s="43">
        <f t="shared" si="8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12"/>
        <v>0</v>
      </c>
      <c r="Q135" s="119"/>
      <c r="R135" s="43">
        <f t="shared" si="8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12"/>
        <v>0</v>
      </c>
      <c r="Q136" s="119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36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ref="P10:P80" si="5">SUM(M10-O10)</f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6"/>
        <v>0</v>
      </c>
      <c r="H31" s="78">
        <v>0</v>
      </c>
      <c r="I31" s="76">
        <v>0</v>
      </c>
      <c r="J31" s="46">
        <f t="shared" si="7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6"/>
        <v>0</v>
      </c>
      <c r="H47" s="78">
        <v>0</v>
      </c>
      <c r="I47" s="76">
        <v>0</v>
      </c>
      <c r="J47" s="46">
        <f t="shared" si="7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6"/>
        <v>0</v>
      </c>
      <c r="H48" s="78">
        <v>0</v>
      </c>
      <c r="I48" s="76">
        <v>0</v>
      </c>
      <c r="J48" s="46">
        <f t="shared" si="7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6"/>
        <v>0</v>
      </c>
      <c r="H49" s="78">
        <v>0</v>
      </c>
      <c r="I49" s="76">
        <v>0</v>
      </c>
      <c r="J49" s="46">
        <f t="shared" si="7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6"/>
        <v>0</v>
      </c>
      <c r="H50" s="78">
        <v>0</v>
      </c>
      <c r="I50" s="76">
        <v>0</v>
      </c>
      <c r="J50" s="46">
        <f t="shared" si="7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6"/>
        <v>0</v>
      </c>
      <c r="H53" s="78">
        <v>0</v>
      </c>
      <c r="I53" s="76">
        <v>0</v>
      </c>
      <c r="J53" s="46">
        <f t="shared" si="7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87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ref="P89:P91" si="22">SUM(M89-O89)</f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2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2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72" si="23">SUM(M92-O92)</f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3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3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3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si="23"/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3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3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3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ref="P109:P118" si="30"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30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30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4"/>
        <v>0</v>
      </c>
      <c r="H112" s="78">
        <v>0</v>
      </c>
      <c r="I112" s="76">
        <v>0</v>
      </c>
      <c r="J112" s="46">
        <f t="shared" si="25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30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30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3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4"/>
        <v>0</v>
      </c>
      <c r="H115" s="78">
        <v>0</v>
      </c>
      <c r="I115" s="76">
        <v>0</v>
      </c>
      <c r="J115" s="46">
        <f t="shared" si="25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30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30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30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30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3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3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3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3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3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3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3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3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8" si="33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3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3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si="33"/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ref="P179:P258" si="38">SUM(M179-O179)</f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8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8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8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8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8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8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8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8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8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8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8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8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8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8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44">E235+F235</f>
        <v>0</v>
      </c>
      <c r="H235" s="78">
        <v>0</v>
      </c>
      <c r="I235" s="76">
        <v>0</v>
      </c>
      <c r="J235" s="46">
        <f t="shared" ref="J235:J254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434</v>
      </c>
      <c r="E243" s="64"/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1431</v>
      </c>
      <c r="D248" s="10" t="s">
        <v>434</v>
      </c>
      <c r="E248" s="64"/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1432</v>
      </c>
      <c r="D249" s="10" t="s">
        <v>434</v>
      </c>
      <c r="E249" s="64">
        <f>+'30'!J249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4"/>
        <v>0</v>
      </c>
      <c r="H252" s="78">
        <v>0</v>
      </c>
      <c r="I252" s="76">
        <v>0</v>
      </c>
      <c r="J252" s="46">
        <f t="shared" si="45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si="44"/>
        <v>0</v>
      </c>
      <c r="H253" s="78">
        <v>0</v>
      </c>
      <c r="I253" s="76">
        <v>0</v>
      </c>
      <c r="J253" s="46">
        <f t="shared" si="45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5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3" t="s">
        <v>242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25" x14ac:dyDescent="0.55000000000000004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6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5" t="s">
        <v>202</v>
      </c>
      <c r="J207" s="18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3" t="s">
        <v>203</v>
      </c>
      <c r="J208" s="18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3" t="s">
        <v>205</v>
      </c>
      <c r="J210" s="184"/>
      <c r="K210" s="36">
        <v>0</v>
      </c>
    </row>
    <row r="211" spans="1:11" ht="25.5" x14ac:dyDescent="0.55000000000000004">
      <c r="A211" s="1"/>
      <c r="C211" s="31"/>
      <c r="E211" s="31"/>
      <c r="G211" s="31"/>
      <c r="I211" s="183" t="s">
        <v>206</v>
      </c>
      <c r="J211" s="184"/>
      <c r="K211" s="36">
        <v>0</v>
      </c>
    </row>
    <row r="212" spans="1:11" ht="25.5" x14ac:dyDescent="0.55000000000000004">
      <c r="A212" s="1"/>
      <c r="C212" s="31"/>
      <c r="E212" s="31"/>
      <c r="G212" s="31"/>
      <c r="I212" s="183" t="s">
        <v>207</v>
      </c>
      <c r="J212" s="18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3" t="s">
        <v>208</v>
      </c>
      <c r="J213" s="18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3" t="s">
        <v>209</v>
      </c>
      <c r="J214" s="184"/>
      <c r="K214" s="37">
        <v>0</v>
      </c>
    </row>
    <row r="215" spans="1:11" ht="25.5" x14ac:dyDescent="0.55000000000000004">
      <c r="A215" s="1"/>
      <c r="C215" s="31"/>
      <c r="E215" s="31"/>
      <c r="G215" s="31"/>
      <c r="I215" s="183" t="s">
        <v>210</v>
      </c>
      <c r="J215" s="184"/>
      <c r="K215" s="33">
        <f>+K214-K213</f>
        <v>0</v>
      </c>
    </row>
    <row r="216" spans="1:11" ht="25.5" x14ac:dyDescent="0.55000000000000004">
      <c r="G216" s="2"/>
      <c r="I216" s="183" t="s">
        <v>211</v>
      </c>
      <c r="J216" s="18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2025-03-03T01:35:36Z</cp:lastPrinted>
  <dcterms:created xsi:type="dcterms:W3CDTF">2023-12-01T06:41:03Z</dcterms:created>
  <dcterms:modified xsi:type="dcterms:W3CDTF">2025-03-03T01:35:40Z</dcterms:modified>
</cp:coreProperties>
</file>